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3.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mc:AlternateContent xmlns:mc="http://schemas.openxmlformats.org/markup-compatibility/2006">
    <mc:Choice Requires="x15">
      <x15ac:absPath xmlns:x15ac="http://schemas.microsoft.com/office/spreadsheetml/2010/11/ac" url="\\192.168.201.11\kkj\サステ\01省ＣＯ2先導型\住宅（LCCM）\02交付申請等マニュアル、申請様式\令和6年度\LCCM住宅部門\様式　\"/>
    </mc:Choice>
  </mc:AlternateContent>
  <xr:revisionPtr revIDLastSave="0" documentId="13_ncr:1_{AEB0D790-CE14-4EFE-A97D-499C88939805}" xr6:coauthVersionLast="36" xr6:coauthVersionMax="47" xr10:uidLastSave="{00000000-0000-0000-0000-000000000000}"/>
  <bookViews>
    <workbookView xWindow="28680" yWindow="-120" windowWidth="29040" windowHeight="15840" xr2:uid="{00000000-000D-0000-FFFF-FFFF00000000}"/>
  </bookViews>
  <sheets>
    <sheet name="補助対象事業費の内訳（別添２）" sheetId="74" r:id="rId1"/>
    <sheet name="工事契約額、支払額確認シート" sheetId="80" r:id="rId2"/>
    <sheet name="※最初にご確認ください。（記入例）補助対象事業費の内訳" sheetId="82" r:id="rId3"/>
    <sheet name="補助対象事業費の内訳（記入例）" sheetId="76" state="hidden" r:id="rId4"/>
    <sheet name="修正履歴" sheetId="77" state="hidden" r:id="rId5"/>
  </sheets>
  <externalReferences>
    <externalReference r:id="rId6"/>
  </externalReferences>
  <definedNames>
    <definedName name="_☑" localSheetId="2">#REF!</definedName>
    <definedName name="_☑" localSheetId="3">#REF!</definedName>
    <definedName name="_☑">#REF!</definedName>
    <definedName name="_dl1">'[1]7（適合確認2）'!$C$809:$D$809</definedName>
    <definedName name="_dl2" localSheetId="2">#REF!</definedName>
    <definedName name="_dl2" localSheetId="3">#REF!</definedName>
    <definedName name="_dl2">#REF!</definedName>
    <definedName name="_xlnm.Print_Area" localSheetId="2">'※最初にご確認ください。（記入例）補助対象事業費の内訳'!$A$1:$AR$182</definedName>
    <definedName name="_xlnm.Print_Area" localSheetId="1">'工事契約額、支払額確認シート'!$A$1:$AF$18</definedName>
    <definedName name="_xlnm.Print_Area" localSheetId="3">'補助対象事業費の内訳（記入例）'!$A$1:$AR$87</definedName>
    <definedName name="_xlnm.Print_Area" localSheetId="0">'補助対象事業費の内訳（別添２）'!$A$1:$AR$162</definedName>
    <definedName name="チェック" localSheetId="2">#REF!</definedName>
    <definedName name="チェック" localSheetId="3">#REF!</definedName>
    <definedName name="チェック">#REF!</definedName>
    <definedName name="データ" localSheetId="2">#REF!</definedName>
    <definedName name="データ" localSheetId="3">#REF!</definedName>
    <definedName name="データ">#REF!</definedName>
    <definedName name="テーブル" localSheetId="2">#REF!</definedName>
    <definedName name="テーブル" localSheetId="3">#REF!</definedName>
    <definedName name="テーブル">#REF!</definedName>
    <definedName name="地域" localSheetId="2">#REF!</definedName>
    <definedName name="地域" localSheetId="3">#REF!</definedName>
    <definedName name="地域">#REF!</definedName>
    <definedName name="地域１" localSheetId="2">#REF!</definedName>
    <definedName name="地域１" localSheetId="3">#REF!</definedName>
    <definedName name="地域１">#REF!</definedName>
    <definedName name="様式●＿辞退届" localSheetId="2">#REF!</definedName>
    <definedName name="様式●＿辞退届" localSheetId="3">#REF!</definedName>
    <definedName name="様式●＿辞退届">#REF!</definedName>
  </definedNames>
  <calcPr calcId="191029"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48" i="74" l="1"/>
  <c r="M149" i="74"/>
  <c r="K15" i="80" l="1"/>
  <c r="K172" i="82" l="1"/>
  <c r="K17" i="80" l="1"/>
  <c r="H178" i="82"/>
  <c r="O178" i="82" s="1"/>
  <c r="B89" i="82"/>
  <c r="N87" i="82"/>
  <c r="H85" i="82"/>
  <c r="W83" i="82"/>
  <c r="X170" i="82"/>
  <c r="K170" i="82"/>
  <c r="K76" i="82" s="1"/>
  <c r="AI80" i="82" s="1"/>
  <c r="M144" i="82"/>
  <c r="N143" i="82"/>
  <c r="M138" i="82"/>
  <c r="N137" i="82"/>
  <c r="M118" i="82"/>
  <c r="M149" i="82" s="1"/>
  <c r="X76" i="82" s="1"/>
  <c r="N117" i="82"/>
  <c r="N148" i="82" s="1"/>
  <c r="AL76" i="82"/>
  <c r="H180" i="82" s="1"/>
  <c r="O180" i="82" s="1"/>
  <c r="AM75" i="82"/>
  <c r="AL71" i="82"/>
  <c r="AC70" i="82"/>
  <c r="M70" i="82"/>
  <c r="AK72" i="82" s="1"/>
  <c r="H179" i="82" s="1"/>
  <c r="O179" i="82" s="1"/>
  <c r="AD69" i="82"/>
  <c r="N69" i="82"/>
  <c r="M35" i="82"/>
  <c r="N34" i="82"/>
  <c r="M155" i="74" l="1"/>
  <c r="K76" i="74"/>
  <c r="AI80" i="74" s="1"/>
  <c r="H89" i="82"/>
  <c r="AI84" i="82"/>
  <c r="O181" i="82"/>
  <c r="AI179" i="82"/>
  <c r="AB179" i="82"/>
  <c r="AI180" i="82"/>
  <c r="AB180" i="82"/>
  <c r="T180" i="82"/>
  <c r="T178" i="82" l="1"/>
  <c r="Q85" i="82" s="1"/>
  <c r="Z85" i="82" s="1"/>
  <c r="T179" i="82"/>
  <c r="Q89" i="82" s="1"/>
  <c r="Z89" i="82" s="1"/>
  <c r="W84" i="74"/>
  <c r="AI88" i="82" l="1"/>
  <c r="X15" i="80"/>
  <c r="M35" i="74" l="1"/>
  <c r="M119" i="74" l="1"/>
  <c r="M160" i="74" s="1"/>
  <c r="N154" i="74" l="1"/>
  <c r="N118" i="74" l="1"/>
  <c r="N159" i="74" s="1"/>
  <c r="X76" i="74" l="1"/>
  <c r="AC70" i="74"/>
  <c r="B85" i="76" l="1"/>
  <c r="N83" i="76"/>
  <c r="X81" i="76"/>
  <c r="AL72" i="76"/>
  <c r="H94" i="76" s="1"/>
  <c r="O94" i="76" s="1"/>
  <c r="AM71" i="76"/>
  <c r="AL67" i="76"/>
  <c r="AC66" i="76"/>
  <c r="M66" i="76"/>
  <c r="AD65" i="76"/>
  <c r="N65" i="76"/>
  <c r="M31" i="76"/>
  <c r="H81" i="76" s="1"/>
  <c r="N30" i="76"/>
  <c r="H92" i="76" l="1"/>
  <c r="O92" i="76" s="1"/>
  <c r="AK68" i="76"/>
  <c r="H93" i="76" s="1"/>
  <c r="O93" i="76" s="1"/>
  <c r="O95" i="76" s="1"/>
  <c r="H85" i="76" l="1"/>
  <c r="AI78" i="76" s="1"/>
  <c r="T92" i="76"/>
  <c r="Q81" i="76" s="1"/>
  <c r="T94" i="76"/>
  <c r="T93" i="76"/>
  <c r="Q85" i="76" s="1"/>
  <c r="AL76" i="74"/>
  <c r="W83" i="76" l="1"/>
  <c r="AI83" i="76" s="1"/>
  <c r="AM75" i="74"/>
  <c r="N69" i="74" l="1"/>
  <c r="N34" i="74"/>
  <c r="AL71" i="74" l="1"/>
  <c r="N88" i="74"/>
  <c r="B90" i="74" l="1"/>
  <c r="M70" i="74"/>
  <c r="H86" i="74"/>
  <c r="H168" i="74" l="1"/>
  <c r="O168" i="74" s="1"/>
  <c r="AK72" i="74"/>
  <c r="H90" i="74" s="1"/>
  <c r="AI84" i="74" s="1"/>
  <c r="H170" i="74"/>
  <c r="O170" i="74" s="1"/>
  <c r="AI170" i="74" l="1"/>
  <c r="AB170" i="74"/>
  <c r="H169" i="74"/>
  <c r="O169" i="74" s="1"/>
  <c r="O171" i="74" s="1"/>
  <c r="AI169" i="74" l="1"/>
  <c r="AB169" i="74"/>
  <c r="T168" i="74" l="1"/>
  <c r="Q86" i="74" s="1"/>
  <c r="T170" i="74"/>
  <c r="T169" i="74"/>
  <c r="Q90" i="74" l="1"/>
  <c r="Z90" i="74" s="1"/>
  <c r="Z86" i="74"/>
  <c r="AI88" i="74" l="1"/>
</calcChain>
</file>

<file path=xl/sharedStrings.xml><?xml version="1.0" encoding="utf-8"?>
<sst xmlns="http://schemas.openxmlformats.org/spreadsheetml/2006/main" count="836" uniqueCount="177">
  <si>
    <t>□</t>
  </si>
  <si>
    <t>プロジェクト名</t>
    <rPh sb="6" eb="7">
      <t>メイ</t>
    </rPh>
    <phoneticPr fontId="1"/>
  </si>
  <si>
    <t>項目</t>
    <rPh sb="0" eb="2">
      <t>コウモク</t>
    </rPh>
    <phoneticPr fontId="1"/>
  </si>
  <si>
    <t>断熱工事（外皮）</t>
    <rPh sb="0" eb="4">
      <t>ダンネツコウジ</t>
    </rPh>
    <rPh sb="5" eb="7">
      <t>ガイヒ</t>
    </rPh>
    <phoneticPr fontId="1"/>
  </si>
  <si>
    <t>断熱工事（開口部）</t>
    <rPh sb="0" eb="4">
      <t>ダンネツコウジ</t>
    </rPh>
    <rPh sb="5" eb="8">
      <t>カイコウブ</t>
    </rPh>
    <phoneticPr fontId="1"/>
  </si>
  <si>
    <t>高効率設備機器（給湯）</t>
    <rPh sb="0" eb="3">
      <t>コウコウリツ</t>
    </rPh>
    <rPh sb="3" eb="7">
      <t>セツビキキ</t>
    </rPh>
    <rPh sb="8" eb="10">
      <t>キュウトウ</t>
    </rPh>
    <phoneticPr fontId="1"/>
  </si>
  <si>
    <t>高効率設備機器（暖冷房）</t>
    <rPh sb="0" eb="3">
      <t>コウコウリツ</t>
    </rPh>
    <rPh sb="3" eb="7">
      <t>セツビキキ</t>
    </rPh>
    <rPh sb="8" eb="11">
      <t>ダンレイボウ</t>
    </rPh>
    <phoneticPr fontId="1"/>
  </si>
  <si>
    <t>その他</t>
    <rPh sb="2" eb="3">
      <t>タ</t>
    </rPh>
    <phoneticPr fontId="1"/>
  </si>
  <si>
    <t>小計</t>
    <rPh sb="0" eb="2">
      <t>ショウケイ</t>
    </rPh>
    <phoneticPr fontId="1"/>
  </si>
  <si>
    <t>（</t>
    <phoneticPr fontId="1"/>
  </si>
  <si>
    <t>）</t>
    <phoneticPr fontId="1"/>
  </si>
  <si>
    <t>■</t>
  </si>
  <si>
    <t>BELS申請費</t>
    <phoneticPr fontId="1"/>
  </si>
  <si>
    <t>HEMS</t>
    <phoneticPr fontId="1"/>
  </si>
  <si>
    <t>申請者が根拠をもった標準住宅工事費から算定（算定根拠を別途添付すること）した掛かり増し費用の１／２</t>
    <rPh sb="0" eb="3">
      <t>シンセイシャ</t>
    </rPh>
    <rPh sb="4" eb="6">
      <t>コンキョ</t>
    </rPh>
    <rPh sb="10" eb="12">
      <t>ヒョウジュン</t>
    </rPh>
    <rPh sb="12" eb="14">
      <t>ジュウタク</t>
    </rPh>
    <rPh sb="14" eb="17">
      <t>コウジヒ</t>
    </rPh>
    <rPh sb="19" eb="21">
      <t>サンテイ</t>
    </rPh>
    <rPh sb="22" eb="24">
      <t>サンテイ</t>
    </rPh>
    <rPh sb="24" eb="26">
      <t>コンキョ</t>
    </rPh>
    <rPh sb="27" eb="29">
      <t>ベット</t>
    </rPh>
    <rPh sb="29" eb="31">
      <t>テンプ</t>
    </rPh>
    <rPh sb="38" eb="39">
      <t>カ</t>
    </rPh>
    <rPh sb="41" eb="42">
      <t>マ</t>
    </rPh>
    <rPh sb="43" eb="45">
      <t>ヒヨウ</t>
    </rPh>
    <phoneticPr fontId="1"/>
  </si>
  <si>
    <t>補助対象となる建設工事費全体の４．０％</t>
    <rPh sb="0" eb="4">
      <t>ホジョタイショウ</t>
    </rPh>
    <rPh sb="7" eb="9">
      <t>ケンセツ</t>
    </rPh>
    <rPh sb="9" eb="11">
      <t>コウジ</t>
    </rPh>
    <rPh sb="11" eb="12">
      <t>ヒ</t>
    </rPh>
    <rPh sb="12" eb="14">
      <t>ゼンタイ</t>
    </rPh>
    <phoneticPr fontId="1"/>
  </si>
  <si>
    <t>（別添２）</t>
    <rPh sb="1" eb="3">
      <t>ベッテン</t>
    </rPh>
    <phoneticPr fontId="1"/>
  </si>
  <si>
    <t>補助対象事業費の内訳</t>
    <rPh sb="0" eb="7">
      <t>ホジョタイショウジギョウヒ</t>
    </rPh>
    <rPh sb="8" eb="10">
      <t>ウチワケ</t>
    </rPh>
    <phoneticPr fontId="1"/>
  </si>
  <si>
    <t>根拠資料の項目名</t>
    <rPh sb="0" eb="4">
      <t>コンキョシリョウ</t>
    </rPh>
    <rPh sb="5" eb="7">
      <t>コウモク</t>
    </rPh>
    <rPh sb="7" eb="8">
      <t>メイ</t>
    </rPh>
    <phoneticPr fontId="1"/>
  </si>
  <si>
    <t>設計費金額（A)</t>
    <rPh sb="0" eb="3">
      <t>セッケイヒ</t>
    </rPh>
    <rPh sb="3" eb="5">
      <t>キンガク</t>
    </rPh>
    <phoneticPr fontId="1"/>
  </si>
  <si>
    <t>設　計　費</t>
    <rPh sb="0" eb="1">
      <t>セツ</t>
    </rPh>
    <rPh sb="2" eb="3">
      <t>ケイ</t>
    </rPh>
    <rPh sb="4" eb="5">
      <t>ヒ</t>
    </rPh>
    <phoneticPr fontId="1"/>
  </si>
  <si>
    <t>掛かり増し費用の算出</t>
    <rPh sb="0" eb="1">
      <t>カ</t>
    </rPh>
    <rPh sb="3" eb="4">
      <t>マ</t>
    </rPh>
    <rPh sb="5" eb="7">
      <t>ヒヨウ</t>
    </rPh>
    <rPh sb="8" eb="10">
      <t>サンシュツ</t>
    </rPh>
    <phoneticPr fontId="1"/>
  </si>
  <si>
    <t>対象住宅工事費金額（B)</t>
    <rPh sb="0" eb="2">
      <t>タイショウ</t>
    </rPh>
    <rPh sb="2" eb="4">
      <t>ジュウタク</t>
    </rPh>
    <rPh sb="4" eb="7">
      <t>コウジヒ</t>
    </rPh>
    <rPh sb="7" eb="9">
      <t>キンガク</t>
    </rPh>
    <phoneticPr fontId="1"/>
  </si>
  <si>
    <t>標準住宅工事費金額（C)</t>
    <rPh sb="0" eb="2">
      <t>ヒョウジュン</t>
    </rPh>
    <rPh sb="2" eb="4">
      <t>ジュウタク</t>
    </rPh>
    <rPh sb="4" eb="7">
      <t>コウジヒ</t>
    </rPh>
    <rPh sb="7" eb="9">
      <t>キンガク</t>
    </rPh>
    <phoneticPr fontId="1"/>
  </si>
  <si>
    <t>高効率設備機器（換気）</t>
    <rPh sb="8" eb="10">
      <t>カンキ</t>
    </rPh>
    <phoneticPr fontId="1"/>
  </si>
  <si>
    <t>高効率設備機器（照明）</t>
    <rPh sb="8" eb="10">
      <t>ショウメイ</t>
    </rPh>
    <phoneticPr fontId="1"/>
  </si>
  <si>
    <t>耐震性強化工事（躯体）</t>
    <rPh sb="0" eb="5">
      <t>タイシンセイキョウカ</t>
    </rPh>
    <rPh sb="5" eb="7">
      <t>コウジ</t>
    </rPh>
    <rPh sb="8" eb="10">
      <t>クタイ</t>
    </rPh>
    <phoneticPr fontId="1"/>
  </si>
  <si>
    <t>掛かり増し費用（D)</t>
    <rPh sb="0" eb="1">
      <t>カ</t>
    </rPh>
    <rPh sb="3" eb="4">
      <t>マ</t>
    </rPh>
    <rPh sb="5" eb="7">
      <t>ヒヨウ</t>
    </rPh>
    <phoneticPr fontId="1"/>
  </si>
  <si>
    <t>D=B-C</t>
    <phoneticPr fontId="1"/>
  </si>
  <si>
    <t>延べ面積[㎡]</t>
    <rPh sb="0" eb="1">
      <t>ノ</t>
    </rPh>
    <rPh sb="2" eb="4">
      <t>メンセキ</t>
    </rPh>
    <phoneticPr fontId="1"/>
  </si>
  <si>
    <t>&lt;設計費に関する補助額の算定&gt;</t>
    <rPh sb="1" eb="4">
      <t>セッケイヒ</t>
    </rPh>
    <rPh sb="5" eb="6">
      <t>カン</t>
    </rPh>
    <rPh sb="8" eb="11">
      <t>ホジョガク</t>
    </rPh>
    <rPh sb="12" eb="14">
      <t>サンテイ</t>
    </rPh>
    <phoneticPr fontId="1"/>
  </si>
  <si>
    <t>補助対象外工事</t>
    <rPh sb="0" eb="5">
      <t>ホジョタイショウガイ</t>
    </rPh>
    <rPh sb="5" eb="7">
      <t>コウジ</t>
    </rPh>
    <phoneticPr fontId="1"/>
  </si>
  <si>
    <t>補助対象となる建設工事費全体の算出</t>
    <rPh sb="0" eb="4">
      <t>ホジョタイショウ</t>
    </rPh>
    <rPh sb="7" eb="12">
      <t>ケンセツコウジヒ</t>
    </rPh>
    <rPh sb="12" eb="14">
      <t>ゼンタイ</t>
    </rPh>
    <rPh sb="15" eb="17">
      <t>サンシュツ</t>
    </rPh>
    <phoneticPr fontId="1"/>
  </si>
  <si>
    <t>工事契約額</t>
    <rPh sb="0" eb="5">
      <t>コウジケイヤクガク</t>
    </rPh>
    <phoneticPr fontId="1"/>
  </si>
  <si>
    <t>―</t>
    <phoneticPr fontId="1"/>
  </si>
  <si>
    <t>＝</t>
    <phoneticPr fontId="1"/>
  </si>
  <si>
    <r>
      <t>標準単価に基づいた標準住宅工事費から算定（標準単価15千円/m</t>
    </r>
    <r>
      <rPr>
        <vertAlign val="superscript"/>
        <sz val="11"/>
        <color theme="1"/>
        <rFont val="ＭＳ Ｐゴシック"/>
        <family val="3"/>
        <charset val="128"/>
        <scheme val="minor"/>
      </rPr>
      <t>2</t>
    </r>
    <r>
      <rPr>
        <sz val="11"/>
        <color theme="1"/>
        <rFont val="ＭＳ Ｐゴシック"/>
        <family val="3"/>
        <charset val="128"/>
        <scheme val="minor"/>
      </rPr>
      <t>×対象住宅の床面積）した掛かり増し費用の１／２</t>
    </r>
    <rPh sb="0" eb="2">
      <t>ヒョウジュン</t>
    </rPh>
    <rPh sb="2" eb="4">
      <t>タンカ</t>
    </rPh>
    <rPh sb="5" eb="6">
      <t>モト</t>
    </rPh>
    <rPh sb="9" eb="11">
      <t>ヒョウジュン</t>
    </rPh>
    <rPh sb="11" eb="13">
      <t>ジュウタク</t>
    </rPh>
    <rPh sb="13" eb="16">
      <t>コウジヒ</t>
    </rPh>
    <rPh sb="18" eb="20">
      <t>サンテイ</t>
    </rPh>
    <rPh sb="21" eb="23">
      <t>ヒョウジュン</t>
    </rPh>
    <rPh sb="23" eb="25">
      <t>タンカ</t>
    </rPh>
    <rPh sb="27" eb="29">
      <t>センエン</t>
    </rPh>
    <rPh sb="33" eb="37">
      <t>タイショウジュウタク</t>
    </rPh>
    <rPh sb="38" eb="41">
      <t>ユカメンセキ</t>
    </rPh>
    <rPh sb="44" eb="45">
      <t>カ</t>
    </rPh>
    <rPh sb="47" eb="48">
      <t>マ</t>
    </rPh>
    <rPh sb="49" eb="51">
      <t>ヒヨウ</t>
    </rPh>
    <phoneticPr fontId="1"/>
  </si>
  <si>
    <t>補助対象工事（E)</t>
    <rPh sb="0" eb="2">
      <t>ホジョ</t>
    </rPh>
    <rPh sb="2" eb="4">
      <t>タイショウ</t>
    </rPh>
    <rPh sb="4" eb="6">
      <t>コウジ</t>
    </rPh>
    <phoneticPr fontId="1"/>
  </si>
  <si>
    <t>＜入力上の注意＞</t>
    <rPh sb="1" eb="4">
      <t>ニュウリョクジョウ</t>
    </rPh>
    <rPh sb="5" eb="7">
      <t>チュウイ</t>
    </rPh>
    <phoneticPr fontId="1"/>
  </si>
  <si>
    <t xml:space="preserve">(注１) </t>
    <rPh sb="1" eb="2">
      <t>チュウ</t>
    </rPh>
    <phoneticPr fontId="1"/>
  </si>
  <si>
    <t>交付変更承認申請の場合は、前回申請額</t>
    <phoneticPr fontId="1"/>
  </si>
  <si>
    <t>等を上段に（　　）書で入力すること。</t>
    <phoneticPr fontId="1"/>
  </si>
  <si>
    <t>実績報告の場合は、直近の申請額等を上</t>
    <rPh sb="0" eb="2">
      <t>ジッセキ</t>
    </rPh>
    <rPh sb="2" eb="4">
      <t>ホウコク</t>
    </rPh>
    <rPh sb="9" eb="11">
      <t>チョッキン</t>
    </rPh>
    <phoneticPr fontId="1"/>
  </si>
  <si>
    <t>段に（　　）書で入力すること。</t>
    <phoneticPr fontId="1"/>
  </si>
  <si>
    <t xml:space="preserve">(注２) </t>
    <phoneticPr fontId="3"/>
  </si>
  <si>
    <t>入力する金額は、補助率を乗ずる前の</t>
    <phoneticPr fontId="1"/>
  </si>
  <si>
    <t>補助対象額とすること。</t>
    <phoneticPr fontId="1"/>
  </si>
  <si>
    <t xml:space="preserve">(注３) </t>
    <phoneticPr fontId="3"/>
  </si>
  <si>
    <t>消費税の額を除いた額で入力すること。</t>
    <phoneticPr fontId="1"/>
  </si>
  <si>
    <t>表中の金額は千円未満を切り捨てとし</t>
    <phoneticPr fontId="1"/>
  </si>
  <si>
    <t>て算定し、千円単位として入力すること。</t>
    <phoneticPr fontId="1"/>
  </si>
  <si>
    <t xml:space="preserve">(注６) </t>
    <phoneticPr fontId="1"/>
  </si>
  <si>
    <t xml:space="preserve">(注５) </t>
    <phoneticPr fontId="3"/>
  </si>
  <si>
    <t>１戸当たりの補助額は140万円を上限</t>
    <phoneticPr fontId="1"/>
  </si>
  <si>
    <t>度とすること。</t>
    <phoneticPr fontId="1"/>
  </si>
  <si>
    <t>証拠書類（契約書、見積書等（当該資</t>
    <phoneticPr fontId="1"/>
  </si>
  <si>
    <t>金額が確認できる費用を入力すること。</t>
    <phoneticPr fontId="1"/>
  </si>
  <si>
    <t>料による合理的な算出を含む））により、</t>
    <phoneticPr fontId="1"/>
  </si>
  <si>
    <t>証拠書類には、該当箇所にマーカーを</t>
    <rPh sb="0" eb="4">
      <t>ショウコショルイ</t>
    </rPh>
    <rPh sb="7" eb="11">
      <t>ガイトウカショ</t>
    </rPh>
    <phoneticPr fontId="1"/>
  </si>
  <si>
    <t>し、項目ごとに集計、付番するなど、計</t>
    <phoneticPr fontId="1"/>
  </si>
  <si>
    <t>上した額と整合させてください。</t>
    <phoneticPr fontId="1"/>
  </si>
  <si>
    <t>(注７)</t>
    <phoneticPr fontId="1"/>
  </si>
  <si>
    <t>補助対象となる建設工事費全体の算出</t>
    <phoneticPr fontId="1"/>
  </si>
  <si>
    <t>については、証拠書類（契約書、見積書）</t>
    <phoneticPr fontId="1"/>
  </si>
  <si>
    <t>で、補助対象と補助対象外工事の区分を</t>
    <phoneticPr fontId="1"/>
  </si>
  <si>
    <t>明確にし、集計した費用を入力すること。</t>
    <phoneticPr fontId="1"/>
  </si>
  <si>
    <t>補助対象事業費</t>
    <rPh sb="0" eb="7">
      <t>ホジョタイショウジギョウヒ</t>
    </rPh>
    <phoneticPr fontId="1"/>
  </si>
  <si>
    <t>設計費</t>
    <rPh sb="0" eb="3">
      <t>セッケイヒ</t>
    </rPh>
    <phoneticPr fontId="1"/>
  </si>
  <si>
    <t>（A)</t>
    <phoneticPr fontId="1"/>
  </si>
  <si>
    <t>建設工事費</t>
    <rPh sb="0" eb="5">
      <t>ケンセツコウジヒ</t>
    </rPh>
    <phoneticPr fontId="1"/>
  </si>
  <si>
    <t>(</t>
    <phoneticPr fontId="1"/>
  </si>
  <si>
    <t>)</t>
    <phoneticPr fontId="1"/>
  </si>
  <si>
    <t>補助率</t>
    <rPh sb="0" eb="3">
      <t>ホジョリツ</t>
    </rPh>
    <phoneticPr fontId="1"/>
  </si>
  <si>
    <t>（</t>
    <phoneticPr fontId="1"/>
  </si>
  <si>
    <t>）</t>
    <phoneticPr fontId="1"/>
  </si>
  <si>
    <t>補助額</t>
    <rPh sb="0" eb="3">
      <t>ホジョガク</t>
    </rPh>
    <phoneticPr fontId="1"/>
  </si>
  <si>
    <t>申請額又は実績報告額</t>
    <rPh sb="0" eb="3">
      <t>シンセイガク</t>
    </rPh>
    <rPh sb="3" eb="4">
      <t>マタ</t>
    </rPh>
    <rPh sb="5" eb="7">
      <t>ジッセキ</t>
    </rPh>
    <rPh sb="7" eb="9">
      <t>ホウコク</t>
    </rPh>
    <rPh sb="9" eb="10">
      <t>ガク</t>
    </rPh>
    <phoneticPr fontId="1"/>
  </si>
  <si>
    <t>&lt;補助対象事業費及び申請額&gt;</t>
    <rPh sb="1" eb="8">
      <t>ホジョタイショウジギョウヒ</t>
    </rPh>
    <rPh sb="8" eb="9">
      <t>オヨ</t>
    </rPh>
    <rPh sb="10" eb="13">
      <t>シンセイガク</t>
    </rPh>
    <phoneticPr fontId="1"/>
  </si>
  <si>
    <t>省エネ計算費用</t>
    <phoneticPr fontId="1"/>
  </si>
  <si>
    <t>見積書 P.10</t>
    <phoneticPr fontId="1"/>
  </si>
  <si>
    <t>見積書 P.５</t>
  </si>
  <si>
    <t>見積書 P.６</t>
  </si>
  <si>
    <t>見積書 P.７</t>
  </si>
  <si>
    <t>計算用</t>
    <rPh sb="0" eb="3">
      <t>ケイサンヨウ</t>
    </rPh>
    <phoneticPr fontId="1"/>
  </si>
  <si>
    <t>設計費</t>
    <rPh sb="0" eb="3">
      <t>セッケイヒ</t>
    </rPh>
    <phoneticPr fontId="1"/>
  </si>
  <si>
    <t>掛かり増し</t>
    <rPh sb="0" eb="1">
      <t>カ</t>
    </rPh>
    <rPh sb="3" eb="4">
      <t>マ</t>
    </rPh>
    <phoneticPr fontId="1"/>
  </si>
  <si>
    <t>A</t>
    <phoneticPr fontId="1"/>
  </si>
  <si>
    <t>D</t>
    <phoneticPr fontId="1"/>
  </si>
  <si>
    <t>建設工事全体</t>
    <rPh sb="0" eb="4">
      <t>ケンセツコウジ</t>
    </rPh>
    <rPh sb="4" eb="6">
      <t>ゼンタイ</t>
    </rPh>
    <phoneticPr fontId="1"/>
  </si>
  <si>
    <t>E</t>
    <phoneticPr fontId="1"/>
  </si>
  <si>
    <t>補助率</t>
    <rPh sb="0" eb="3">
      <t>ホジョリツ</t>
    </rPh>
    <phoneticPr fontId="1"/>
  </si>
  <si>
    <t>仮計算</t>
    <rPh sb="0" eb="1">
      <t>カリ</t>
    </rPh>
    <rPh sb="1" eb="3">
      <t>ケイサン</t>
    </rPh>
    <phoneticPr fontId="1"/>
  </si>
  <si>
    <t>（千円）</t>
    <rPh sb="1" eb="3">
      <t>センエン</t>
    </rPh>
    <phoneticPr fontId="1"/>
  </si>
  <si>
    <t>⇒補助対象経費（合計）</t>
    <rPh sb="1" eb="7">
      <t>ホジョタイショウケイヒ</t>
    </rPh>
    <rPh sb="8" eb="10">
      <t>ゴウケイ</t>
    </rPh>
    <phoneticPr fontId="1"/>
  </si>
  <si>
    <t>⇒補助金交付申請額（合計）</t>
    <rPh sb="1" eb="4">
      <t>ホジョキン</t>
    </rPh>
    <rPh sb="4" eb="9">
      <t>コウフシンセイガク</t>
    </rPh>
    <rPh sb="10" eb="12">
      <t>ゴウケイ</t>
    </rPh>
    <phoneticPr fontId="1"/>
  </si>
  <si>
    <t>へ</t>
    <phoneticPr fontId="1"/>
  </si>
  <si>
    <r>
      <rPr>
        <sz val="14"/>
        <color theme="1"/>
        <rFont val="HGPｺﾞｼｯｸE"/>
        <family val="3"/>
        <charset val="128"/>
      </rPr>
      <t xml:space="preserve">   </t>
    </r>
    <r>
      <rPr>
        <sz val="16"/>
        <color theme="1"/>
        <rFont val="HGPｺﾞｼｯｸE"/>
        <family val="3"/>
        <charset val="128"/>
      </rPr>
      <t>j</t>
    </r>
    <r>
      <rPr>
        <b/>
        <sz val="16"/>
        <color theme="4" tint="-0.499984740745262"/>
        <rFont val="HGPｺﾞｼｯｸE"/>
        <family val="3"/>
        <charset val="128"/>
      </rPr>
      <t>G</t>
    </r>
    <r>
      <rPr>
        <sz val="16"/>
        <color theme="1"/>
        <rFont val="HGPｺﾞｼｯｸE"/>
        <family val="3"/>
        <charset val="128"/>
      </rPr>
      <t>rants</t>
    </r>
    <r>
      <rPr>
        <sz val="14"/>
        <color theme="1"/>
        <rFont val="ＭＳ Ｐゴシック"/>
        <family val="3"/>
        <charset val="128"/>
        <scheme val="minor"/>
      </rPr>
      <t xml:space="preserve">の入力金額   </t>
    </r>
    <rPh sb="11" eb="13">
      <t>ニュウリョク</t>
    </rPh>
    <rPh sb="13" eb="15">
      <t>キンガク</t>
    </rPh>
    <phoneticPr fontId="1"/>
  </si>
  <si>
    <t>‹申請手続き›　（該当する申請手続きの□を■で選択してください。）</t>
    <rPh sb="1" eb="3">
      <t>シンセイ</t>
    </rPh>
    <rPh sb="3" eb="5">
      <t>テツヅ</t>
    </rPh>
    <rPh sb="9" eb="11">
      <t>ガイトウ</t>
    </rPh>
    <rPh sb="13" eb="15">
      <t>シンセイ</t>
    </rPh>
    <rPh sb="15" eb="17">
      <t>テツヅ</t>
    </rPh>
    <rPh sb="23" eb="25">
      <t>センタク</t>
    </rPh>
    <phoneticPr fontId="1"/>
  </si>
  <si>
    <t>&lt;建設工事費に関する補助額の算定&gt;　（該当する算定方法の□を■で選択してください。）</t>
    <rPh sb="1" eb="3">
      <t>ケンセツ</t>
    </rPh>
    <rPh sb="3" eb="6">
      <t>コウジヒ</t>
    </rPh>
    <rPh sb="7" eb="8">
      <t>カン</t>
    </rPh>
    <rPh sb="10" eb="13">
      <t>ホジョガク</t>
    </rPh>
    <rPh sb="14" eb="16">
      <t>サンテイ</t>
    </rPh>
    <rPh sb="19" eb="21">
      <t>ガイトウ</t>
    </rPh>
    <rPh sb="23" eb="25">
      <t>サンテイ</t>
    </rPh>
    <rPh sb="25" eb="27">
      <t>ホウホウ</t>
    </rPh>
    <rPh sb="32" eb="34">
      <t>センタク</t>
    </rPh>
    <phoneticPr fontId="1"/>
  </si>
  <si>
    <t>交付申請</t>
    <rPh sb="0" eb="2">
      <t>コウフ</t>
    </rPh>
    <rPh sb="2" eb="4">
      <t>シンセイ</t>
    </rPh>
    <phoneticPr fontId="1"/>
  </si>
  <si>
    <t>交付変更承認申請、又は完了実績報告</t>
    <rPh sb="0" eb="2">
      <t>コウフ</t>
    </rPh>
    <rPh sb="2" eb="4">
      <t>ヘンコウ</t>
    </rPh>
    <rPh sb="4" eb="6">
      <t>ショウニン</t>
    </rPh>
    <rPh sb="6" eb="8">
      <t>シンセイ</t>
    </rPh>
    <rPh sb="9" eb="10">
      <t>マタ</t>
    </rPh>
    <rPh sb="11" eb="13">
      <t>カンリョウ</t>
    </rPh>
    <rPh sb="13" eb="17">
      <t>ジッセキホウコク</t>
    </rPh>
    <phoneticPr fontId="1"/>
  </si>
  <si>
    <t>（仮称）LCCM住宅プロジェクト・●●●●邸</t>
    <phoneticPr fontId="1"/>
  </si>
  <si>
    <t>蓄電池</t>
    <rPh sb="0" eb="3">
      <t>チクデンチ</t>
    </rPh>
    <phoneticPr fontId="1"/>
  </si>
  <si>
    <t>見積書 P.４</t>
  </si>
  <si>
    <t>見積書 P.８</t>
  </si>
  <si>
    <t>見積書 P.９</t>
  </si>
  <si>
    <t xml:space="preserve">(注４) </t>
    <phoneticPr fontId="3"/>
  </si>
  <si>
    <r>
      <t>表中の金額は</t>
    </r>
    <r>
      <rPr>
        <u/>
        <sz val="10"/>
        <color theme="1"/>
        <rFont val="ＭＳ Ｐゴシック"/>
        <family val="3"/>
        <charset val="128"/>
        <scheme val="minor"/>
      </rPr>
      <t>千円未満を切り捨て</t>
    </r>
    <r>
      <rPr>
        <sz val="10"/>
        <color theme="1"/>
        <rFont val="ＭＳ Ｐゴシック"/>
        <family val="3"/>
        <charset val="128"/>
        <scheme val="minor"/>
      </rPr>
      <t>とし</t>
    </r>
    <phoneticPr fontId="1"/>
  </si>
  <si>
    <t>修正履歴</t>
    <rPh sb="0" eb="2">
      <t>シュウセイ</t>
    </rPh>
    <rPh sb="2" eb="4">
      <t>リレキ</t>
    </rPh>
    <phoneticPr fontId="1"/>
  </si>
  <si>
    <t>令和4年</t>
    <rPh sb="0" eb="2">
      <t>レイワ</t>
    </rPh>
    <rPh sb="3" eb="4">
      <t>ネン</t>
    </rPh>
    <phoneticPr fontId="1"/>
  </si>
  <si>
    <t>F11セルに入力規則（半角数字）、単位表記（㎡）を追加</t>
    <rPh sb="6" eb="8">
      <t>ニュウリョク</t>
    </rPh>
    <rPh sb="8" eb="10">
      <t>キソク</t>
    </rPh>
    <rPh sb="11" eb="13">
      <t>ハンカク</t>
    </rPh>
    <rPh sb="13" eb="15">
      <t>スウジ</t>
    </rPh>
    <rPh sb="17" eb="19">
      <t>タンイ</t>
    </rPh>
    <rPh sb="19" eb="21">
      <t>ヒョウキ</t>
    </rPh>
    <rPh sb="25" eb="27">
      <t>ツイカ</t>
    </rPh>
    <phoneticPr fontId="1"/>
  </si>
  <si>
    <t>修正日</t>
    <rPh sb="0" eb="3">
      <t>シュウセイビ</t>
    </rPh>
    <phoneticPr fontId="1"/>
  </si>
  <si>
    <t>内容</t>
    <rPh sb="0" eb="2">
      <t>ナイヨウ</t>
    </rPh>
    <phoneticPr fontId="1"/>
  </si>
  <si>
    <t>AC53：AR64にシートの保護を追加</t>
    <rPh sb="14" eb="16">
      <t>ホゴ</t>
    </rPh>
    <rPh sb="17" eb="19">
      <t>ツイカ</t>
    </rPh>
    <phoneticPr fontId="1"/>
  </si>
  <si>
    <t>令和4年</t>
    <rPh sb="0" eb="2">
      <t>レイワ</t>
    </rPh>
    <rPh sb="3" eb="4">
      <t>ネン</t>
    </rPh>
    <phoneticPr fontId="1"/>
  </si>
  <si>
    <t>記入例の注意事項を追加</t>
    <rPh sb="0" eb="3">
      <t>キニュウレイ</t>
    </rPh>
    <rPh sb="4" eb="8">
      <t>チュウイジコウ</t>
    </rPh>
    <rPh sb="9" eb="11">
      <t>ツイカ</t>
    </rPh>
    <phoneticPr fontId="1"/>
  </si>
  <si>
    <t>建　設　工　事　費</t>
    <rPh sb="0" eb="1">
      <t>ケン</t>
    </rPh>
    <rPh sb="2" eb="3">
      <t>セツ</t>
    </rPh>
    <rPh sb="4" eb="5">
      <t>コウ</t>
    </rPh>
    <rPh sb="6" eb="7">
      <t>コト</t>
    </rPh>
    <rPh sb="8" eb="9">
      <t>ヒ</t>
    </rPh>
    <phoneticPr fontId="1"/>
  </si>
  <si>
    <t>補助対象外金額</t>
    <rPh sb="0" eb="5">
      <t>ホジョタイショウガイ</t>
    </rPh>
    <rPh sb="5" eb="7">
      <t>キンガク</t>
    </rPh>
    <phoneticPr fontId="1"/>
  </si>
  <si>
    <t>対象外費用</t>
    <rPh sb="0" eb="5">
      <t>タイショウガイヒヨウ</t>
    </rPh>
    <phoneticPr fontId="1"/>
  </si>
  <si>
    <t>１ ．用地費、土工事費 等</t>
  </si>
  <si>
    <t>２．工事費※1</t>
  </si>
  <si>
    <t>用地費、造成工事、擁壁工事、盛土工事等</t>
    <phoneticPr fontId="1"/>
  </si>
  <si>
    <t>地盤改良工事</t>
  </si>
  <si>
    <t>解体工事</t>
  </si>
  <si>
    <t>インナーガレージ、店舗併用住宅における店舗部分等の工事費
（木造住宅の場合）
※工事床面積に応じて、対象外部分工事費を面積按分で見積も
ることも可とします。</t>
    <phoneticPr fontId="1"/>
  </si>
  <si>
    <t>太陽光発電設備（付属するモニターを含む）</t>
    <phoneticPr fontId="1"/>
  </si>
  <si>
    <t>昇降機</t>
    <phoneticPr fontId="1"/>
  </si>
  <si>
    <t>煙突※2、アンテナ、屋上緑化等</t>
    <phoneticPr fontId="1"/>
  </si>
  <si>
    <t>屋外附帯設備、浄化槽、受水槽等</t>
    <phoneticPr fontId="1"/>
  </si>
  <si>
    <t>屋外給排水工事、屋外ガス設備工事</t>
    <phoneticPr fontId="1"/>
  </si>
  <si>
    <t>幹線引込み工事</t>
    <phoneticPr fontId="1"/>
  </si>
  <si>
    <t>外構工事（屋外緑化工事含む）、ウッドデッキ等</t>
    <phoneticPr fontId="1"/>
  </si>
  <si>
    <t>本体関係</t>
    <rPh sb="0" eb="4">
      <t>ホンタイカンケイ</t>
    </rPh>
    <phoneticPr fontId="1"/>
  </si>
  <si>
    <t>屋外関係</t>
    <rPh sb="0" eb="4">
      <t>オクガイカンケイ</t>
    </rPh>
    <phoneticPr fontId="1"/>
  </si>
  <si>
    <t>３．購入品</t>
    <phoneticPr fontId="1"/>
  </si>
  <si>
    <t>分離して購入できるもの※3（カーテン、ブラインド、日射調整フィルム、遮熱塗料※4・遮熱シート、ペレットストーブ※5、
エアコン、後付けの家具等）</t>
    <phoneticPr fontId="1"/>
  </si>
  <si>
    <t>項目</t>
    <rPh sb="0" eb="2">
      <t>コウモク</t>
    </rPh>
    <phoneticPr fontId="1"/>
  </si>
  <si>
    <t>設計費、構造計算費用</t>
    <phoneticPr fontId="1"/>
  </si>
  <si>
    <t>工事監理費</t>
    <phoneticPr fontId="1"/>
  </si>
  <si>
    <t>上下水道申請費、電力会社申請費、行政申請費、各種審査費、
保険保証関係費、地耐力調査費等</t>
    <phoneticPr fontId="1"/>
  </si>
  <si>
    <t>４ ．設計、監理、申請関係費</t>
    <phoneticPr fontId="1"/>
  </si>
  <si>
    <t>※1  設備取付け工事の場合は、設備本体の価格も補助対象外となります。
※2  屋外の工作物にあたるもの。ストーブの煙突は補助対象となります。
※3  建築主が自ら購入したもの（施主支給品）については、補助対象となる経費に含めることはできません。住宅設備等をリース品とする場合も同様に補助対象外となります。
※4  付加的に塗布する塗料とし、仕上げ材と一体になっているものは補助対象となります。
※5  煙突工事が必要な据え置き式のストーブは補助対象となります。</t>
    <phoneticPr fontId="1"/>
  </si>
  <si>
    <t xml:space="preserve">(注４) </t>
    <phoneticPr fontId="1"/>
  </si>
  <si>
    <t>下記表の補助対象外費用（例）を参考に事業費から除いて下さい。</t>
    <rPh sb="0" eb="2">
      <t>カキ</t>
    </rPh>
    <rPh sb="2" eb="3">
      <t>ヒョウ</t>
    </rPh>
    <rPh sb="15" eb="17">
      <t>サンコウ</t>
    </rPh>
    <phoneticPr fontId="1"/>
  </si>
  <si>
    <t>&lt;設計費に関する補助対象外費用の算定&gt;</t>
    <rPh sb="1" eb="4">
      <t>セッケイヒ</t>
    </rPh>
    <rPh sb="5" eb="6">
      <t>カン</t>
    </rPh>
    <rPh sb="8" eb="13">
      <t>ホジョタイショウガイ</t>
    </rPh>
    <rPh sb="13" eb="15">
      <t>ヒヨウ</t>
    </rPh>
    <rPh sb="16" eb="18">
      <t>サンテイ</t>
    </rPh>
    <phoneticPr fontId="1"/>
  </si>
  <si>
    <t>&lt;建設工事費に関する補助対象外費用の算定&gt;</t>
    <rPh sb="1" eb="3">
      <t>ケンセツ</t>
    </rPh>
    <rPh sb="3" eb="5">
      <t>コウジ</t>
    </rPh>
    <rPh sb="5" eb="6">
      <t>ヒ</t>
    </rPh>
    <rPh sb="7" eb="8">
      <t>カン</t>
    </rPh>
    <rPh sb="10" eb="15">
      <t>ホジョタイショウガイ</t>
    </rPh>
    <rPh sb="15" eb="17">
      <t>ヒヨウ</t>
    </rPh>
    <rPh sb="18" eb="20">
      <t>サンテイ</t>
    </rPh>
    <phoneticPr fontId="1"/>
  </si>
  <si>
    <t>補助対象外費用　合計</t>
    <rPh sb="0" eb="2">
      <t>ホジョ</t>
    </rPh>
    <rPh sb="2" eb="4">
      <t>タイショウ</t>
    </rPh>
    <rPh sb="4" eb="5">
      <t>ガイ</t>
    </rPh>
    <rPh sb="5" eb="7">
      <t>ヒヨウ</t>
    </rPh>
    <rPh sb="8" eb="10">
      <t>ゴウケイ</t>
    </rPh>
    <phoneticPr fontId="1"/>
  </si>
  <si>
    <r>
      <t>作成要領　</t>
    </r>
    <r>
      <rPr>
        <sz val="16"/>
        <color rgb="FF000000"/>
        <rFont val="ＭＳ 明朝"/>
        <family val="1"/>
        <charset val="128"/>
      </rPr>
      <t>（補助対象外工事の内訳）</t>
    </r>
    <rPh sb="10" eb="11">
      <t>ガイ</t>
    </rPh>
    <rPh sb="11" eb="13">
      <t>コウジ</t>
    </rPh>
    <rPh sb="14" eb="16">
      <t>ウチワケ</t>
    </rPh>
    <phoneticPr fontId="1"/>
  </si>
  <si>
    <t>金額は全て千円単位で入力して下さい。</t>
    <rPh sb="5" eb="6">
      <t>セン</t>
    </rPh>
    <phoneticPr fontId="1"/>
  </si>
  <si>
    <t>補助対象経費の算定</t>
    <rPh sb="0" eb="2">
      <t>ホジョ</t>
    </rPh>
    <rPh sb="2" eb="4">
      <t>タイショウ</t>
    </rPh>
    <rPh sb="4" eb="6">
      <t>ケイヒ</t>
    </rPh>
    <rPh sb="7" eb="9">
      <t>サンテイ</t>
    </rPh>
    <phoneticPr fontId="1"/>
  </si>
  <si>
    <t>日付</t>
    <rPh sb="0" eb="2">
      <t>ヒヅケ</t>
    </rPh>
    <phoneticPr fontId="1"/>
  </si>
  <si>
    <t>支払額</t>
    <rPh sb="0" eb="3">
      <t>シハライガク</t>
    </rPh>
    <phoneticPr fontId="1"/>
  </si>
  <si>
    <t>変更契約</t>
    <rPh sb="0" eb="4">
      <t>ヘンコウケイヤク</t>
    </rPh>
    <phoneticPr fontId="1"/>
  </si>
  <si>
    <t>合計</t>
    <rPh sb="0" eb="2">
      <t>ゴウケイ</t>
    </rPh>
    <phoneticPr fontId="1"/>
  </si>
  <si>
    <t>工事契約額、支払額確認シート</t>
    <rPh sb="0" eb="2">
      <t>コウジ</t>
    </rPh>
    <rPh sb="2" eb="5">
      <t>ケイヤクガク</t>
    </rPh>
    <rPh sb="6" eb="9">
      <t>シハライガク</t>
    </rPh>
    <rPh sb="9" eb="11">
      <t>カクニン</t>
    </rPh>
    <phoneticPr fontId="1"/>
  </si>
  <si>
    <t>請負契約</t>
    <rPh sb="0" eb="4">
      <t>ウケオイケイヤク</t>
    </rPh>
    <phoneticPr fontId="1"/>
  </si>
  <si>
    <t>変更契約</t>
  </si>
  <si>
    <t>⇒補助事業に要する経費（合計）</t>
    <phoneticPr fontId="1"/>
  </si>
  <si>
    <t>＜所在地の確認＞</t>
    <rPh sb="1" eb="4">
      <t>ショザイチ</t>
    </rPh>
    <rPh sb="5" eb="7">
      <t>カクニン</t>
    </rPh>
    <phoneticPr fontId="1"/>
  </si>
  <si>
    <t>該当しない</t>
    <rPh sb="0" eb="2">
      <t>ガイトウ</t>
    </rPh>
    <phoneticPr fontId="1"/>
  </si>
  <si>
    <t>該当する</t>
    <rPh sb="0" eb="2">
      <t>ガイトウ</t>
    </rPh>
    <phoneticPr fontId="1"/>
  </si>
  <si>
    <t>申請額又は実績報告額</t>
  </si>
  <si>
    <t>(</t>
    <phoneticPr fontId="1"/>
  </si>
  <si>
    <t>)</t>
    <phoneticPr fontId="1"/>
  </si>
  <si>
    <t>補助額の
半額</t>
    <rPh sb="0" eb="2">
      <t>ホジョ</t>
    </rPh>
    <rPh sb="2" eb="3">
      <t>ガク</t>
    </rPh>
    <rPh sb="5" eb="7">
      <t>ハンガク</t>
    </rPh>
    <phoneticPr fontId="1"/>
  </si>
  <si>
    <t>蓄電池</t>
    <rPh sb="0" eb="3">
      <t>チクデンチ</t>
    </rPh>
    <phoneticPr fontId="1"/>
  </si>
  <si>
    <t>（円）</t>
    <rPh sb="1" eb="2">
      <t>エン</t>
    </rPh>
    <phoneticPr fontId="1"/>
  </si>
  <si>
    <t>（円）</t>
    <phoneticPr fontId="1"/>
  </si>
  <si>
    <t>へ</t>
    <phoneticPr fontId="1"/>
  </si>
  <si>
    <t>建設する所在地が別添1④の（ⅰ）かつ（ⅱ）の地域に該当する場合は「■該当する」を選択してください。</t>
    <rPh sb="0" eb="2">
      <t>ケンセツ</t>
    </rPh>
    <rPh sb="4" eb="7">
      <t>ショザイチ</t>
    </rPh>
    <rPh sb="8" eb="10">
      <t>ベッテン</t>
    </rPh>
    <rPh sb="22" eb="24">
      <t>チイキ</t>
    </rPh>
    <rPh sb="25" eb="27">
      <t>ガイトウ</t>
    </rPh>
    <rPh sb="29" eb="31">
      <t>バアイ</t>
    </rPh>
    <rPh sb="34" eb="36">
      <t>ガイトウ</t>
    </rPh>
    <rPh sb="40" eb="42">
      <t>センタク</t>
    </rPh>
    <phoneticPr fontId="1"/>
  </si>
  <si>
    <t>建設する所在地が別添1④の（ⅰ）かつ（ⅱ）の地域に該当する場合は「■該当する」を選択してください。</t>
    <phoneticPr fontId="1"/>
  </si>
  <si>
    <t>合計（税抜き）</t>
    <rPh sb="0" eb="2">
      <t>ゴウケイ</t>
    </rPh>
    <rPh sb="3" eb="5">
      <t>ゼイヌ</t>
    </rPh>
    <phoneticPr fontId="1"/>
  </si>
  <si>
    <t>金額（税込み）</t>
    <rPh sb="0" eb="2">
      <t>キンガク</t>
    </rPh>
    <rPh sb="3" eb="5">
      <t>ゼイコ</t>
    </rPh>
    <phoneticPr fontId="1"/>
  </si>
  <si>
    <t>受領側</t>
    <rPh sb="0" eb="2">
      <t>ジュリョウ</t>
    </rPh>
    <rPh sb="2" eb="3">
      <t>ガワ</t>
    </rPh>
    <phoneticPr fontId="1"/>
  </si>
  <si>
    <t>送金側</t>
    <rPh sb="0" eb="2">
      <t>ソウキン</t>
    </rPh>
    <rPh sb="2" eb="3">
      <t>ガワ</t>
    </rPh>
    <phoneticPr fontId="1"/>
  </si>
  <si>
    <t>補助額の半額</t>
    <rPh sb="0" eb="2">
      <t>ホジョ</t>
    </rPh>
    <rPh sb="2" eb="3">
      <t>ガク</t>
    </rPh>
    <rPh sb="4" eb="6">
      <t>ハンガク</t>
    </rPh>
    <phoneticPr fontId="1"/>
  </si>
  <si>
    <r>
      <t>金額（</t>
    </r>
    <r>
      <rPr>
        <sz val="10"/>
        <rFont val="HG丸ｺﾞｼｯｸM-PRO"/>
        <family val="3"/>
        <charset val="128"/>
      </rPr>
      <t>税込み</t>
    </r>
    <r>
      <rPr>
        <sz val="10"/>
        <color theme="1"/>
        <rFont val="HG丸ｺﾞｼｯｸM-PRO"/>
        <family val="3"/>
        <charset val="128"/>
      </rPr>
      <t>）</t>
    </r>
    <rPh sb="0" eb="2">
      <t>キンガク</t>
    </rPh>
    <rPh sb="3" eb="4">
      <t>ゼイ</t>
    </rPh>
    <rPh sb="4" eb="5">
      <t>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</si>
</sst>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quot;¥&quot;\-#,##0"/>
    <numFmt numFmtId="6" formatCode="&quot;¥&quot;#,##0;[Red]&quot;¥&quot;\-#,##0"/>
    <numFmt numFmtId="176" formatCode="#,##0_ ;[Red]\-#,##0\ "/>
    <numFmt numFmtId="177" formatCode="0_ "/>
    <numFmt numFmtId="178" formatCode="0.00&quot;㎡&quot;"/>
    <numFmt numFmtId="179" formatCode="[$-411]ge\.m\.d;@"/>
  </numFmts>
  <fonts count="41"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1"/>
      <color theme="1"/>
      <name val="ＭＳ Ｐゴシック"/>
      <family val="3"/>
      <charset val="128"/>
      <scheme val="minor"/>
    </font>
    <font>
      <sz val="11"/>
      <color indexed="8"/>
      <name val="ＭＳ Ｐゴシック"/>
      <family val="3"/>
      <charset val="128"/>
    </font>
    <font>
      <sz val="11"/>
      <color theme="1"/>
      <name val="ＭＳ Ｐゴシック"/>
      <family val="2"/>
      <charset val="128"/>
      <scheme val="minor"/>
    </font>
    <font>
      <b/>
      <sz val="11"/>
      <color rgb="FFFF0000"/>
      <name val="ＭＳ Ｐゴシック"/>
      <family val="3"/>
      <charset val="128"/>
      <scheme val="minor"/>
    </font>
    <font>
      <b/>
      <sz val="24"/>
      <color theme="1"/>
      <name val="ＭＳ Ｐゴシック"/>
      <family val="3"/>
      <charset val="128"/>
      <scheme val="minor"/>
    </font>
    <font>
      <sz val="12"/>
      <color theme="1"/>
      <name val="ＭＳ Ｐゴシック"/>
      <family val="3"/>
      <charset val="128"/>
      <scheme val="minor"/>
    </font>
    <font>
      <vertAlign val="superscript"/>
      <sz val="11"/>
      <color theme="1"/>
      <name val="ＭＳ Ｐゴシック"/>
      <family val="3"/>
      <charset val="128"/>
      <scheme val="minor"/>
    </font>
    <font>
      <sz val="11"/>
      <name val="ＭＳ Ｐゴシック"/>
      <family val="3"/>
      <charset val="128"/>
      <scheme val="minor"/>
    </font>
    <font>
      <sz val="10"/>
      <name val="ＭＳ Ｐゴシック"/>
      <family val="3"/>
      <charset val="128"/>
      <scheme val="minor"/>
    </font>
    <font>
      <sz val="10"/>
      <color theme="1"/>
      <name val="ＭＳ Ｐゴシック"/>
      <family val="3"/>
      <charset val="128"/>
      <scheme val="minor"/>
    </font>
    <font>
      <sz val="10"/>
      <color rgb="FFFF0000"/>
      <name val="ＭＳ Ｐゴシック"/>
      <family val="3"/>
      <charset val="128"/>
      <scheme val="minor"/>
    </font>
    <font>
      <b/>
      <sz val="10"/>
      <color theme="1"/>
      <name val="ＭＳ Ｐゴシック"/>
      <family val="3"/>
      <charset val="128"/>
      <scheme val="minor"/>
    </font>
    <font>
      <sz val="14"/>
      <color theme="1"/>
      <name val="ＭＳ Ｐゴシック"/>
      <family val="3"/>
      <charset val="128"/>
      <scheme val="minor"/>
    </font>
    <font>
      <sz val="14"/>
      <color theme="1"/>
      <name val="HGPｺﾞｼｯｸE"/>
      <family val="3"/>
      <charset val="128"/>
    </font>
    <font>
      <sz val="11"/>
      <color theme="0"/>
      <name val="ＭＳ Ｐゴシック"/>
      <family val="3"/>
      <charset val="128"/>
      <scheme val="minor"/>
    </font>
    <font>
      <sz val="16"/>
      <color theme="1"/>
      <name val="HGPｺﾞｼｯｸE"/>
      <family val="3"/>
      <charset val="128"/>
    </font>
    <font>
      <b/>
      <sz val="16"/>
      <color theme="4" tint="-0.499984740745262"/>
      <name val="HGPｺﾞｼｯｸE"/>
      <family val="3"/>
      <charset val="128"/>
    </font>
    <font>
      <sz val="11"/>
      <color rgb="FFFF0000"/>
      <name val="ＭＳ Ｐゴシック"/>
      <family val="3"/>
      <charset val="128"/>
      <scheme val="minor"/>
    </font>
    <font>
      <u/>
      <sz val="10"/>
      <color theme="1"/>
      <name val="ＭＳ Ｐゴシック"/>
      <family val="3"/>
      <charset val="128"/>
      <scheme val="minor"/>
    </font>
    <font>
      <b/>
      <sz val="24"/>
      <name val="ＭＳ Ｐゴシック"/>
      <family val="3"/>
      <charset val="128"/>
      <scheme val="minor"/>
    </font>
    <font>
      <b/>
      <sz val="16"/>
      <color rgb="FF000000"/>
      <name val="ＭＳ 明朝"/>
      <family val="1"/>
      <charset val="128"/>
    </font>
    <font>
      <sz val="16"/>
      <color rgb="FF000000"/>
      <name val="ＭＳ 明朝"/>
      <family val="1"/>
      <charset val="128"/>
    </font>
    <font>
      <sz val="12"/>
      <color rgb="FF000000"/>
      <name val="ＭＳ 明朝"/>
      <family val="1"/>
      <charset val="128"/>
    </font>
    <font>
      <b/>
      <sz val="12"/>
      <color rgb="FF000000"/>
      <name val="ＭＳ 明朝"/>
      <family val="1"/>
      <charset val="128"/>
    </font>
    <font>
      <sz val="9"/>
      <color theme="1"/>
      <name val="HG丸ｺﾞｼｯｸM-PRO"/>
      <family val="3"/>
      <charset val="128"/>
    </font>
    <font>
      <sz val="10"/>
      <color theme="1"/>
      <name val="HG丸ｺﾞｼｯｸM-PRO"/>
      <family val="3"/>
      <charset val="128"/>
    </font>
    <font>
      <b/>
      <sz val="11"/>
      <color theme="1"/>
      <name val="HG丸ｺﾞｼｯｸM-PRO"/>
      <family val="3"/>
      <charset val="128"/>
    </font>
    <font>
      <b/>
      <sz val="10"/>
      <color theme="1"/>
      <name val="HG丸ｺﾞｼｯｸM-PRO"/>
      <family val="3"/>
      <charset val="128"/>
    </font>
    <font>
      <sz val="8"/>
      <color theme="1"/>
      <name val="HG丸ｺﾞｼｯｸM-PRO"/>
      <family val="3"/>
      <charset val="128"/>
    </font>
    <font>
      <sz val="7"/>
      <color theme="1"/>
      <name val="HG丸ｺﾞｼｯｸM-PRO"/>
      <family val="3"/>
      <charset val="128"/>
    </font>
    <font>
      <sz val="10"/>
      <color rgb="FF7030A0"/>
      <name val="HG丸ｺﾞｼｯｸM-PRO"/>
      <family val="3"/>
      <charset val="128"/>
    </font>
    <font>
      <sz val="10"/>
      <color rgb="FFFF0000"/>
      <name val="HG丸ｺﾞｼｯｸM-PRO"/>
      <family val="3"/>
      <charset val="128"/>
    </font>
    <font>
      <b/>
      <sz val="11"/>
      <name val="ＭＳ Ｐゴシック"/>
      <family val="3"/>
      <charset val="128"/>
      <scheme val="minor"/>
    </font>
    <font>
      <b/>
      <sz val="10"/>
      <color rgb="FFFF0000"/>
      <name val="HG丸ｺﾞｼｯｸM-PRO"/>
      <family val="3"/>
      <charset val="128"/>
    </font>
    <font>
      <b/>
      <sz val="11"/>
      <color theme="1"/>
      <name val="ＭＳ Ｐゴシック"/>
      <family val="3"/>
      <charset val="128"/>
      <scheme val="minor"/>
    </font>
    <font>
      <sz val="11"/>
      <color theme="0" tint="-0.34998626667073579"/>
      <name val="ＭＳ Ｐゴシック"/>
      <family val="3"/>
      <charset val="128"/>
      <scheme val="minor"/>
    </font>
    <font>
      <sz val="10"/>
      <name val="HG丸ｺﾞｼｯｸM-PRO"/>
      <family val="3"/>
      <charset val="128"/>
    </font>
  </fonts>
  <fills count="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2" tint="-9.9978637043366805E-2"/>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medium">
        <color indexed="64"/>
      </right>
      <top/>
      <bottom style="thin">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diagonalDown="1">
      <left style="thin">
        <color indexed="64"/>
      </left>
      <right/>
      <top/>
      <bottom style="medium">
        <color indexed="64"/>
      </bottom>
      <diagonal style="thin">
        <color indexed="64"/>
      </diagonal>
    </border>
    <border diagonalDown="1">
      <left style="thin">
        <color indexed="64"/>
      </left>
      <right/>
      <top style="double">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diagonalDown="1">
      <left/>
      <right/>
      <top/>
      <bottom style="medium">
        <color indexed="64"/>
      </bottom>
      <diagonal style="thin">
        <color indexed="64"/>
      </diagonal>
    </border>
    <border diagonalDown="1">
      <left/>
      <right style="thin">
        <color indexed="64"/>
      </right>
      <top/>
      <bottom style="medium">
        <color indexed="64"/>
      </bottom>
      <diagonal style="thin">
        <color indexed="64"/>
      </diagonal>
    </border>
    <border diagonalDown="1">
      <left/>
      <right style="medium">
        <color indexed="64"/>
      </right>
      <top/>
      <bottom style="medium">
        <color indexed="64"/>
      </bottom>
      <diagonal style="thin">
        <color indexed="64"/>
      </diagonal>
    </border>
    <border diagonalDown="1">
      <left/>
      <right style="medium">
        <color indexed="64"/>
      </right>
      <top/>
      <bottom/>
      <diagonal style="thin">
        <color indexed="64"/>
      </diagonal>
    </border>
    <border diagonalDown="1">
      <left/>
      <right/>
      <top style="double">
        <color indexed="64"/>
      </top>
      <bottom/>
      <diagonal style="thin">
        <color indexed="64"/>
      </diagonal>
    </border>
    <border diagonalDown="1">
      <left/>
      <right style="medium">
        <color indexed="64"/>
      </right>
      <top style="double">
        <color indexed="64"/>
      </top>
      <bottom/>
      <diagonal style="thin">
        <color indexed="64"/>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hair">
        <color auto="1"/>
      </right>
      <top/>
      <bottom style="thin">
        <color auto="1"/>
      </bottom>
      <diagonal/>
    </border>
    <border>
      <left style="hair">
        <color auto="1"/>
      </left>
      <right/>
      <top/>
      <bottom style="thin">
        <color indexed="64"/>
      </bottom>
      <diagonal/>
    </border>
    <border>
      <left style="thin">
        <color auto="1"/>
      </left>
      <right/>
      <top style="thin">
        <color auto="1"/>
      </top>
      <bottom style="hair">
        <color auto="1"/>
      </bottom>
      <diagonal/>
    </border>
    <border>
      <left/>
      <right/>
      <top style="thin">
        <color auto="1"/>
      </top>
      <bottom style="hair">
        <color auto="1"/>
      </bottom>
      <diagonal/>
    </border>
    <border>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thin">
        <color auto="1"/>
      </top>
      <bottom style="hair">
        <color auto="1"/>
      </bottom>
      <diagonal/>
    </border>
    <border>
      <left style="hair">
        <color auto="1"/>
      </left>
      <right/>
      <top style="thin">
        <color auto="1"/>
      </top>
      <bottom/>
      <diagonal/>
    </border>
    <border>
      <left style="thin">
        <color auto="1"/>
      </left>
      <right style="hair">
        <color auto="1"/>
      </right>
      <top style="hair">
        <color auto="1"/>
      </top>
      <bottom/>
      <diagonal/>
    </border>
    <border>
      <left style="hair">
        <color indexed="64"/>
      </left>
      <right style="hair">
        <color indexed="64"/>
      </right>
      <top style="hair">
        <color indexed="64"/>
      </top>
      <bottom/>
      <diagonal/>
    </border>
    <border>
      <left style="hair">
        <color auto="1"/>
      </left>
      <right style="thin">
        <color auto="1"/>
      </right>
      <top style="hair">
        <color auto="1"/>
      </top>
      <bottom/>
      <diagonal/>
    </border>
    <border>
      <left style="thin">
        <color auto="1"/>
      </left>
      <right style="hair">
        <color auto="1"/>
      </right>
      <top/>
      <bottom style="hair">
        <color auto="1"/>
      </bottom>
      <diagonal/>
    </border>
    <border>
      <left style="hair">
        <color indexed="64"/>
      </left>
      <right style="hair">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style="thin">
        <color auto="1"/>
      </right>
      <top style="hair">
        <color auto="1"/>
      </top>
      <bottom style="hair">
        <color auto="1"/>
      </bottom>
      <diagonal/>
    </border>
    <border>
      <left style="hair">
        <color auto="1"/>
      </left>
      <right/>
      <top style="thin">
        <color auto="1"/>
      </top>
      <bottom style="hair">
        <color auto="1"/>
      </bottom>
      <diagonal/>
    </border>
    <border>
      <left style="thin">
        <color auto="1"/>
      </left>
      <right style="hair">
        <color auto="1"/>
      </right>
      <top style="hair">
        <color auto="1"/>
      </top>
      <bottom style="hair">
        <color auto="1"/>
      </bottom>
      <diagonal/>
    </border>
    <border>
      <left style="thin">
        <color indexed="64"/>
      </left>
      <right style="hair">
        <color indexed="64"/>
      </right>
      <top style="hair">
        <color indexed="64"/>
      </top>
      <bottom style="thin">
        <color indexed="64"/>
      </bottom>
      <diagonal/>
    </border>
    <border>
      <left style="hair">
        <color auto="1"/>
      </left>
      <right style="thin">
        <color auto="1"/>
      </right>
      <top style="hair">
        <color auto="1"/>
      </top>
      <bottom style="thin">
        <color auto="1"/>
      </bottom>
      <diagonal/>
    </border>
    <border>
      <left style="thin">
        <color auto="1"/>
      </left>
      <right/>
      <top style="hair">
        <color auto="1"/>
      </top>
      <bottom style="thin">
        <color auto="1"/>
      </bottom>
      <diagonal/>
    </border>
    <border>
      <left/>
      <right/>
      <top style="hair">
        <color indexed="64"/>
      </top>
      <bottom style="thin">
        <color indexed="64"/>
      </bottom>
      <diagonal/>
    </border>
    <border>
      <left/>
      <right style="hair">
        <color auto="1"/>
      </right>
      <top style="hair">
        <color auto="1"/>
      </top>
      <bottom style="thin">
        <color auto="1"/>
      </bottom>
      <diagonal/>
    </border>
    <border>
      <left style="hair">
        <color auto="1"/>
      </left>
      <right/>
      <top style="hair">
        <color indexed="64"/>
      </top>
      <bottom style="thin">
        <color indexed="64"/>
      </bottom>
      <diagonal/>
    </border>
    <border>
      <left style="hair">
        <color indexed="64"/>
      </left>
      <right/>
      <top style="hair">
        <color indexed="64"/>
      </top>
      <bottom/>
      <diagonal/>
    </border>
    <border>
      <left style="thin">
        <color auto="1"/>
      </left>
      <right style="hair">
        <color auto="1"/>
      </right>
      <top style="thin">
        <color auto="1"/>
      </top>
      <bottom style="thin">
        <color auto="1"/>
      </bottom>
      <diagonal/>
    </border>
    <border>
      <left style="hair">
        <color indexed="64"/>
      </left>
      <right style="hair">
        <color indexed="64"/>
      </right>
      <top style="thin">
        <color indexed="64"/>
      </top>
      <bottom style="thin">
        <color auto="1"/>
      </bottom>
      <diagonal/>
    </border>
    <border>
      <left style="hair">
        <color auto="1"/>
      </left>
      <right/>
      <top style="thin">
        <color indexed="64"/>
      </top>
      <bottom style="thin">
        <color auto="1"/>
      </bottom>
      <diagonal/>
    </border>
    <border>
      <left/>
      <right style="hair">
        <color auto="1"/>
      </right>
      <top style="thin">
        <color indexed="64"/>
      </top>
      <bottom style="thin">
        <color auto="1"/>
      </bottom>
      <diagonal/>
    </border>
    <border>
      <left style="hair">
        <color auto="1"/>
      </left>
      <right style="thin">
        <color auto="1"/>
      </right>
      <top style="thin">
        <color indexed="64"/>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hair">
        <color auto="1"/>
      </right>
      <top/>
      <bottom style="hair">
        <color auto="1"/>
      </bottom>
      <diagonal/>
    </border>
    <border>
      <left/>
      <right style="hair">
        <color auto="1"/>
      </right>
      <top style="hair">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2">
    <xf numFmtId="0" fontId="0" fillId="0" borderId="0">
      <alignment vertical="center"/>
    </xf>
    <xf numFmtId="0" fontId="2" fillId="0" borderId="0"/>
    <xf numFmtId="38" fontId="2" fillId="0" borderId="0" applyFont="0" applyFill="0" applyBorder="0" applyAlignment="0" applyProtection="0"/>
    <xf numFmtId="0" fontId="4" fillId="0" borderId="0">
      <alignment vertical="center"/>
    </xf>
    <xf numFmtId="38" fontId="4" fillId="0" borderId="0" applyFont="0" applyFill="0" applyBorder="0" applyAlignment="0" applyProtection="0">
      <alignment vertical="center"/>
    </xf>
    <xf numFmtId="0" fontId="4" fillId="0" borderId="0"/>
    <xf numFmtId="0" fontId="4" fillId="0" borderId="0">
      <alignment vertical="center"/>
    </xf>
    <xf numFmtId="38" fontId="4" fillId="0" borderId="0" applyFont="0" applyFill="0" applyBorder="0" applyAlignment="0" applyProtection="0">
      <alignment vertical="center"/>
    </xf>
    <xf numFmtId="0" fontId="5" fillId="0" borderId="0"/>
    <xf numFmtId="0" fontId="2" fillId="0" borderId="0">
      <alignment vertical="center"/>
    </xf>
    <xf numFmtId="38" fontId="6" fillId="0" borderId="0" applyFont="0" applyFill="0" applyBorder="0" applyAlignment="0" applyProtection="0">
      <alignment vertical="center"/>
    </xf>
    <xf numFmtId="6" fontId="6" fillId="0" borderId="0" applyFont="0" applyFill="0" applyBorder="0" applyAlignment="0" applyProtection="0">
      <alignment vertical="center"/>
    </xf>
  </cellStyleXfs>
  <cellXfs count="638">
    <xf numFmtId="0" fontId="0" fillId="0" borderId="0" xfId="0">
      <alignment vertical="center"/>
    </xf>
    <xf numFmtId="0" fontId="8" fillId="0" borderId="0" xfId="0" applyFont="1">
      <alignment vertical="center"/>
    </xf>
    <xf numFmtId="0" fontId="4" fillId="0" borderId="0" xfId="0" applyFont="1">
      <alignment vertical="center"/>
    </xf>
    <xf numFmtId="0" fontId="4" fillId="0" borderId="0" xfId="5" applyAlignment="1">
      <alignment horizontal="left" vertical="center"/>
    </xf>
    <xf numFmtId="0" fontId="4" fillId="0" borderId="7" xfId="0" applyFont="1" applyBorder="1">
      <alignment vertical="center"/>
    </xf>
    <xf numFmtId="0" fontId="4" fillId="0" borderId="0" xfId="5" applyAlignment="1">
      <alignment horizontal="center" vertical="center"/>
    </xf>
    <xf numFmtId="0" fontId="11" fillId="0" borderId="0" xfId="5" applyFont="1" applyAlignment="1">
      <alignment vertical="center"/>
    </xf>
    <xf numFmtId="0" fontId="4" fillId="0" borderId="16" xfId="0" applyFont="1" applyBorder="1">
      <alignment vertical="center"/>
    </xf>
    <xf numFmtId="0" fontId="4" fillId="4" borderId="5" xfId="0" applyFont="1" applyFill="1" applyBorder="1">
      <alignment vertical="center"/>
    </xf>
    <xf numFmtId="0" fontId="4" fillId="4" borderId="7" xfId="0" applyFont="1" applyFill="1" applyBorder="1" applyAlignment="1">
      <alignment horizontal="right" vertical="center"/>
    </xf>
    <xf numFmtId="0" fontId="4" fillId="4" borderId="20" xfId="0" applyFont="1" applyFill="1" applyBorder="1">
      <alignment vertical="center"/>
    </xf>
    <xf numFmtId="0" fontId="4" fillId="4" borderId="21" xfId="0" applyFont="1" applyFill="1" applyBorder="1" applyAlignment="1">
      <alignment horizontal="right" vertical="center"/>
    </xf>
    <xf numFmtId="0" fontId="13" fillId="0" borderId="0" xfId="0" applyFont="1">
      <alignment vertical="center"/>
    </xf>
    <xf numFmtId="0" fontId="15" fillId="0" borderId="0" xfId="0" applyFont="1">
      <alignment vertical="center"/>
    </xf>
    <xf numFmtId="0" fontId="12" fillId="0" borderId="5" xfId="5" applyFont="1" applyBorder="1" applyAlignment="1">
      <alignment vertical="center"/>
    </xf>
    <xf numFmtId="0" fontId="13" fillId="0" borderId="6" xfId="0" applyFont="1" applyBorder="1">
      <alignment vertical="center"/>
    </xf>
    <xf numFmtId="0" fontId="4" fillId="0" borderId="6" xfId="0" applyFont="1" applyBorder="1">
      <alignment vertical="center"/>
    </xf>
    <xf numFmtId="0" fontId="13" fillId="0" borderId="11" xfId="0" applyFont="1" applyBorder="1">
      <alignment vertical="center"/>
    </xf>
    <xf numFmtId="0" fontId="12" fillId="2" borderId="0" xfId="5" applyFont="1" applyFill="1" applyAlignment="1">
      <alignment vertical="center"/>
    </xf>
    <xf numFmtId="0" fontId="12" fillId="2" borderId="11" xfId="5" applyFont="1" applyFill="1" applyBorder="1" applyAlignment="1">
      <alignment vertical="center"/>
    </xf>
    <xf numFmtId="0" fontId="13" fillId="2" borderId="11" xfId="5" applyFont="1" applyFill="1" applyBorder="1" applyAlignment="1">
      <alignment vertical="center"/>
    </xf>
    <xf numFmtId="0" fontId="14" fillId="2" borderId="11" xfId="5" applyFont="1" applyFill="1" applyBorder="1" applyAlignment="1">
      <alignment vertical="center"/>
    </xf>
    <xf numFmtId="0" fontId="4" fillId="0" borderId="11" xfId="0" applyFont="1" applyBorder="1">
      <alignment vertical="center"/>
    </xf>
    <xf numFmtId="0" fontId="4" fillId="0" borderId="8"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0" xfId="0" applyFont="1" applyAlignment="1">
      <alignment horizontal="right" vertical="center"/>
    </xf>
    <xf numFmtId="0" fontId="4" fillId="0" borderId="5" xfId="0" applyFont="1" applyBorder="1">
      <alignment vertical="center"/>
    </xf>
    <xf numFmtId="38" fontId="4" fillId="0" borderId="11" xfId="10" applyFont="1" applyBorder="1" applyAlignment="1">
      <alignment horizontal="center" vertical="center"/>
    </xf>
    <xf numFmtId="38" fontId="4" fillId="0" borderId="16" xfId="10" applyFont="1" applyBorder="1">
      <alignment vertical="center"/>
    </xf>
    <xf numFmtId="38" fontId="4" fillId="4" borderId="5" xfId="10" applyFont="1" applyFill="1" applyBorder="1" applyAlignment="1">
      <alignment horizontal="center" vertical="center"/>
    </xf>
    <xf numFmtId="38" fontId="4" fillId="4" borderId="7" xfId="10" applyFont="1" applyFill="1" applyBorder="1">
      <alignment vertical="center"/>
    </xf>
    <xf numFmtId="38" fontId="4" fillId="4" borderId="11" xfId="10" applyFont="1" applyFill="1" applyBorder="1" applyAlignment="1">
      <alignment horizontal="center" vertical="center"/>
    </xf>
    <xf numFmtId="38" fontId="4" fillId="4" borderId="16" xfId="10" applyFont="1" applyFill="1" applyBorder="1">
      <alignment vertical="center"/>
    </xf>
    <xf numFmtId="0" fontId="4" fillId="4" borderId="11" xfId="0" applyFont="1" applyFill="1" applyBorder="1">
      <alignment vertical="center"/>
    </xf>
    <xf numFmtId="0" fontId="4" fillId="4" borderId="37" xfId="0" applyFont="1" applyFill="1" applyBorder="1">
      <alignment vertical="center"/>
    </xf>
    <xf numFmtId="0" fontId="8" fillId="0" borderId="0" xfId="0" applyFont="1" applyAlignment="1">
      <alignment horizontal="center" vertical="center"/>
    </xf>
    <xf numFmtId="38" fontId="4" fillId="0" borderId="5" xfId="10" applyFont="1" applyBorder="1" applyAlignment="1" applyProtection="1">
      <alignment horizontal="center" vertical="center"/>
    </xf>
    <xf numFmtId="38" fontId="4" fillId="0" borderId="7" xfId="10" applyFont="1" applyBorder="1" applyProtection="1">
      <alignment vertical="center"/>
    </xf>
    <xf numFmtId="0" fontId="18" fillId="0" borderId="0" xfId="0" applyFont="1">
      <alignment vertical="center"/>
    </xf>
    <xf numFmtId="0" fontId="4" fillId="0" borderId="0" xfId="5" applyAlignment="1" applyProtection="1">
      <alignment horizontal="right" vertical="center"/>
      <protection locked="0"/>
    </xf>
    <xf numFmtId="0" fontId="16" fillId="0" borderId="0" xfId="0" applyFont="1">
      <alignment vertical="center"/>
    </xf>
    <xf numFmtId="177" fontId="18" fillId="0" borderId="0" xfId="0" applyNumberFormat="1" applyFont="1">
      <alignment vertical="center"/>
    </xf>
    <xf numFmtId="177" fontId="4" fillId="0" borderId="0" xfId="0" applyNumberFormat="1" applyFont="1">
      <alignment vertical="center"/>
    </xf>
    <xf numFmtId="0" fontId="12" fillId="0" borderId="0" xfId="0" applyFont="1">
      <alignment vertical="center"/>
    </xf>
    <xf numFmtId="0" fontId="21" fillId="0" borderId="0" xfId="5" applyFont="1" applyAlignment="1">
      <alignment horizontal="right" vertical="center"/>
    </xf>
    <xf numFmtId="0" fontId="4" fillId="0" borderId="0" xfId="5" applyAlignment="1">
      <alignment horizontal="right" vertical="center"/>
    </xf>
    <xf numFmtId="0" fontId="4" fillId="0" borderId="2" xfId="0" applyFont="1" applyBorder="1">
      <alignment vertical="center"/>
    </xf>
    <xf numFmtId="0" fontId="4" fillId="0" borderId="3" xfId="0" applyFont="1" applyBorder="1">
      <alignment vertical="center"/>
    </xf>
    <xf numFmtId="0" fontId="4" fillId="0" borderId="15" xfId="0" applyFont="1" applyBorder="1">
      <alignment vertical="center"/>
    </xf>
    <xf numFmtId="38" fontId="4" fillId="0" borderId="11" xfId="10" applyFont="1" applyBorder="1" applyAlignment="1" applyProtection="1">
      <alignment horizontal="center" vertical="center"/>
    </xf>
    <xf numFmtId="38" fontId="4" fillId="0" borderId="16" xfId="10" applyFont="1" applyBorder="1" applyProtection="1">
      <alignment vertical="center"/>
    </xf>
    <xf numFmtId="38" fontId="4" fillId="4" borderId="5" xfId="10" applyFont="1" applyFill="1" applyBorder="1" applyAlignment="1" applyProtection="1">
      <alignment horizontal="center" vertical="center"/>
    </xf>
    <xf numFmtId="38" fontId="4" fillId="4" borderId="7" xfId="10" applyFont="1" applyFill="1" applyBorder="1" applyProtection="1">
      <alignment vertical="center"/>
    </xf>
    <xf numFmtId="38" fontId="4" fillId="4" borderId="11" xfId="10" applyFont="1" applyFill="1" applyBorder="1" applyAlignment="1" applyProtection="1">
      <alignment horizontal="center" vertical="center"/>
    </xf>
    <xf numFmtId="38" fontId="4" fillId="4" borderId="16" xfId="10" applyFont="1" applyFill="1" applyBorder="1" applyProtection="1">
      <alignment vertical="center"/>
    </xf>
    <xf numFmtId="0" fontId="0" fillId="2" borderId="0" xfId="0" applyFill="1">
      <alignment vertical="center"/>
    </xf>
    <xf numFmtId="0" fontId="0" fillId="2" borderId="1" xfId="0" applyFill="1" applyBorder="1">
      <alignment vertical="center"/>
    </xf>
    <xf numFmtId="0" fontId="0" fillId="2" borderId="2" xfId="0" applyFill="1" applyBorder="1">
      <alignment vertical="center"/>
    </xf>
    <xf numFmtId="56" fontId="0" fillId="2" borderId="4" xfId="0" applyNumberFormat="1" applyFill="1" applyBorder="1">
      <alignment vertical="center"/>
    </xf>
    <xf numFmtId="0" fontId="0" fillId="2" borderId="46" xfId="0" applyFill="1" applyBorder="1">
      <alignment vertical="center"/>
    </xf>
    <xf numFmtId="0" fontId="0" fillId="2" borderId="47" xfId="0" applyFill="1" applyBorder="1">
      <alignment vertical="center"/>
    </xf>
    <xf numFmtId="0" fontId="0" fillId="2" borderId="11" xfId="0" applyFill="1" applyBorder="1">
      <alignment vertical="center"/>
    </xf>
    <xf numFmtId="0" fontId="0" fillId="2" borderId="16" xfId="0" applyFill="1" applyBorder="1">
      <alignment vertical="center"/>
    </xf>
    <xf numFmtId="0" fontId="0" fillId="2" borderId="8" xfId="0" applyFill="1" applyBorder="1">
      <alignment vertical="center"/>
    </xf>
    <xf numFmtId="0" fontId="0" fillId="2" borderId="10" xfId="0" applyFill="1" applyBorder="1">
      <alignment vertical="center"/>
    </xf>
    <xf numFmtId="0" fontId="0" fillId="6" borderId="1" xfId="0" applyFill="1" applyBorder="1">
      <alignment vertical="center"/>
    </xf>
    <xf numFmtId="0" fontId="0" fillId="6" borderId="1" xfId="0" applyFill="1" applyBorder="1" applyAlignment="1">
      <alignment horizontal="center" vertical="center"/>
    </xf>
    <xf numFmtId="0" fontId="4" fillId="0" borderId="0" xfId="0" applyFont="1" applyProtection="1">
      <alignment vertical="center"/>
      <protection locked="0"/>
    </xf>
    <xf numFmtId="0" fontId="12" fillId="0" borderId="0" xfId="5" applyFont="1" applyAlignment="1">
      <alignment vertical="center"/>
    </xf>
    <xf numFmtId="0" fontId="13" fillId="2" borderId="0" xfId="5" applyFont="1" applyFill="1" applyAlignment="1">
      <alignment vertical="center"/>
    </xf>
    <xf numFmtId="0" fontId="14" fillId="2" borderId="0" xfId="5" applyFont="1" applyFill="1" applyAlignment="1">
      <alignment vertical="center"/>
    </xf>
    <xf numFmtId="38" fontId="4" fillId="0" borderId="20" xfId="10" applyFont="1" applyBorder="1" applyAlignment="1">
      <alignment horizontal="center" vertical="center"/>
    </xf>
    <xf numFmtId="0" fontId="9" fillId="0" borderId="0" xfId="0" applyFont="1">
      <alignment vertical="center"/>
    </xf>
    <xf numFmtId="38" fontId="4" fillId="0" borderId="0" xfId="10" applyFont="1" applyBorder="1" applyAlignment="1">
      <alignment horizontal="center" vertical="center"/>
    </xf>
    <xf numFmtId="0" fontId="26" fillId="0" borderId="0" xfId="0" applyFont="1">
      <alignment vertical="center"/>
    </xf>
    <xf numFmtId="0" fontId="26" fillId="0" borderId="5" xfId="0" applyFont="1" applyBorder="1">
      <alignment vertical="center"/>
    </xf>
    <xf numFmtId="0" fontId="26" fillId="0" borderId="6" xfId="0" applyFont="1" applyBorder="1">
      <alignment vertical="center"/>
    </xf>
    <xf numFmtId="0" fontId="26" fillId="0" borderId="7" xfId="0" applyFont="1" applyBorder="1">
      <alignment vertical="center"/>
    </xf>
    <xf numFmtId="0" fontId="26" fillId="0" borderId="11" xfId="0" applyFont="1" applyBorder="1">
      <alignment vertical="center"/>
    </xf>
    <xf numFmtId="0" fontId="26" fillId="0" borderId="16" xfId="0" applyFont="1" applyBorder="1">
      <alignment vertical="center"/>
    </xf>
    <xf numFmtId="0" fontId="26" fillId="0" borderId="8" xfId="0" applyFont="1" applyBorder="1">
      <alignment vertical="center"/>
    </xf>
    <xf numFmtId="0" fontId="26" fillId="0" borderId="11" xfId="0" applyFont="1" applyBorder="1" applyAlignment="1">
      <alignment vertical="center" wrapText="1"/>
    </xf>
    <xf numFmtId="0" fontId="27" fillId="0" borderId="11" xfId="0" applyFont="1" applyBorder="1">
      <alignment vertical="center"/>
    </xf>
    <xf numFmtId="0" fontId="27" fillId="0" borderId="0" xfId="0" applyFont="1">
      <alignment vertical="center"/>
    </xf>
    <xf numFmtId="0" fontId="26" fillId="0" borderId="0" xfId="0" applyFont="1" applyAlignment="1">
      <alignment vertical="top" wrapText="1"/>
    </xf>
    <xf numFmtId="0" fontId="4" fillId="0" borderId="0" xfId="0" applyFont="1" applyAlignment="1">
      <alignment horizontal="center" vertical="center" textRotation="255"/>
    </xf>
    <xf numFmtId="0" fontId="13" fillId="0" borderId="8" xfId="0" applyFont="1" applyBorder="1">
      <alignment vertical="center"/>
    </xf>
    <xf numFmtId="0" fontId="13" fillId="0" borderId="9" xfId="0" applyFont="1" applyBorder="1">
      <alignment vertical="center"/>
    </xf>
    <xf numFmtId="0" fontId="12" fillId="0" borderId="9" xfId="0" applyFont="1" applyBorder="1">
      <alignment vertical="center"/>
    </xf>
    <xf numFmtId="0" fontId="4" fillId="0" borderId="0" xfId="0" applyFont="1" applyAlignment="1">
      <alignment horizontal="center" vertical="center" wrapText="1"/>
    </xf>
    <xf numFmtId="0" fontId="4" fillId="0" borderId="0" xfId="0" applyFont="1" applyAlignment="1">
      <alignment vertical="center" wrapText="1"/>
    </xf>
    <xf numFmtId="38" fontId="4" fillId="0" borderId="0" xfId="10" applyFont="1" applyFill="1" applyBorder="1" applyAlignment="1" applyProtection="1">
      <alignment horizontal="center" vertical="center"/>
      <protection locked="0"/>
    </xf>
    <xf numFmtId="38" fontId="4" fillId="0" borderId="0" xfId="10" applyFont="1" applyFill="1" applyBorder="1" applyAlignment="1" applyProtection="1">
      <alignment horizontal="center" vertical="center"/>
    </xf>
    <xf numFmtId="38" fontId="4" fillId="0" borderId="0" xfId="10" applyFont="1" applyFill="1" applyBorder="1" applyAlignment="1" applyProtection="1">
      <alignment vertical="center"/>
      <protection locked="0"/>
    </xf>
    <xf numFmtId="38" fontId="4" fillId="0" borderId="21" xfId="10" applyFont="1" applyBorder="1">
      <alignment vertical="center"/>
    </xf>
    <xf numFmtId="38" fontId="4" fillId="0" borderId="0" xfId="10" applyFont="1" applyFill="1" applyBorder="1" applyAlignment="1" applyProtection="1">
      <alignment vertical="center"/>
    </xf>
    <xf numFmtId="0" fontId="30" fillId="0" borderId="0" xfId="0" applyFont="1">
      <alignment vertical="center"/>
    </xf>
    <xf numFmtId="0" fontId="29" fillId="0" borderId="0" xfId="0" applyFont="1">
      <alignment vertical="center"/>
    </xf>
    <xf numFmtId="0" fontId="31" fillId="0" borderId="0" xfId="0" applyFont="1">
      <alignment vertical="center"/>
    </xf>
    <xf numFmtId="0" fontId="29" fillId="0" borderId="0" xfId="0" applyFont="1" applyAlignment="1">
      <alignment vertical="center" shrinkToFit="1"/>
    </xf>
    <xf numFmtId="0" fontId="29" fillId="0" borderId="51" xfId="0" applyFont="1" applyBorder="1">
      <alignment vertical="center"/>
    </xf>
    <xf numFmtId="0" fontId="29" fillId="0" borderId="52" xfId="0" applyFont="1" applyBorder="1">
      <alignment vertical="center"/>
    </xf>
    <xf numFmtId="0" fontId="29" fillId="0" borderId="53" xfId="0" applyFont="1" applyBorder="1">
      <alignment vertical="center"/>
    </xf>
    <xf numFmtId="0" fontId="29" fillId="0" borderId="63" xfId="0" applyFont="1" applyBorder="1">
      <alignment vertical="center"/>
    </xf>
    <xf numFmtId="0" fontId="29" fillId="0" borderId="64" xfId="0" applyFont="1" applyBorder="1">
      <alignment vertical="center"/>
    </xf>
    <xf numFmtId="0" fontId="29" fillId="0" borderId="65" xfId="0" applyFont="1" applyBorder="1">
      <alignment vertical="center"/>
    </xf>
    <xf numFmtId="0" fontId="29" fillId="0" borderId="54" xfId="0" applyFont="1" applyBorder="1" applyAlignment="1">
      <alignment horizontal="center" vertical="center"/>
    </xf>
    <xf numFmtId="0" fontId="29" fillId="0" borderId="67" xfId="0" applyFont="1" applyBorder="1" applyAlignment="1">
      <alignment horizontal="center" vertical="center"/>
    </xf>
    <xf numFmtId="0" fontId="34" fillId="0" borderId="73" xfId="0" applyFont="1" applyBorder="1">
      <alignment vertical="center"/>
    </xf>
    <xf numFmtId="0" fontId="29" fillId="0" borderId="74" xfId="0" applyFont="1" applyBorder="1">
      <alignment vertical="center"/>
    </xf>
    <xf numFmtId="0" fontId="29" fillId="0" borderId="75" xfId="0" applyFont="1" applyBorder="1">
      <alignment vertical="center"/>
    </xf>
    <xf numFmtId="0" fontId="29" fillId="0" borderId="0" xfId="0" applyFont="1" applyAlignment="1">
      <alignment horizontal="center" vertical="center"/>
    </xf>
    <xf numFmtId="0" fontId="29" fillId="0" borderId="8" xfId="0" applyFont="1" applyBorder="1">
      <alignment vertical="center"/>
    </xf>
    <xf numFmtId="0" fontId="29" fillId="0" borderId="9" xfId="0" applyFont="1" applyBorder="1">
      <alignment vertical="center"/>
    </xf>
    <xf numFmtId="0" fontId="29" fillId="0" borderId="49" xfId="0" applyFont="1" applyBorder="1">
      <alignment vertical="center"/>
    </xf>
    <xf numFmtId="0" fontId="29" fillId="0" borderId="79" xfId="0" applyFont="1" applyBorder="1">
      <alignment vertical="center"/>
    </xf>
    <xf numFmtId="0" fontId="29" fillId="0" borderId="82" xfId="0" applyFont="1" applyBorder="1">
      <alignment vertical="center"/>
    </xf>
    <xf numFmtId="6" fontId="29" fillId="0" borderId="0" xfId="11" applyFont="1" applyFill="1" applyBorder="1" applyAlignment="1">
      <alignment horizontal="center" vertical="center"/>
    </xf>
    <xf numFmtId="6" fontId="29" fillId="0" borderId="0" xfId="11" applyFont="1" applyFill="1" applyBorder="1" applyAlignment="1">
      <alignment vertical="center"/>
    </xf>
    <xf numFmtId="179" fontId="32" fillId="0" borderId="0" xfId="0" applyNumberFormat="1" applyFont="1" applyAlignment="1">
      <alignment vertical="center" shrinkToFit="1"/>
    </xf>
    <xf numFmtId="0" fontId="35" fillId="0" borderId="0" xfId="0" applyFont="1">
      <alignment vertical="center"/>
    </xf>
    <xf numFmtId="6" fontId="29" fillId="0" borderId="0" xfId="0" applyNumberFormat="1" applyFont="1">
      <alignment vertical="center"/>
    </xf>
    <xf numFmtId="6" fontId="29" fillId="0" borderId="0" xfId="0" applyNumberFormat="1" applyFont="1" applyAlignment="1">
      <alignment horizontal="center" vertical="center"/>
    </xf>
    <xf numFmtId="0" fontId="33" fillId="0" borderId="0" xfId="0" applyFont="1" applyAlignment="1">
      <alignment vertical="center" wrapText="1"/>
    </xf>
    <xf numFmtId="0" fontId="32" fillId="0" borderId="0" xfId="0" applyFont="1" applyAlignment="1">
      <alignment vertical="center" wrapText="1"/>
    </xf>
    <xf numFmtId="0" fontId="28" fillId="0" borderId="0" xfId="0" applyFont="1">
      <alignment vertical="center"/>
    </xf>
    <xf numFmtId="0" fontId="29" fillId="0" borderId="55" xfId="0" applyFont="1" applyBorder="1" applyAlignment="1">
      <alignment horizontal="center" vertical="center"/>
    </xf>
    <xf numFmtId="0" fontId="29" fillId="0" borderId="68" xfId="0" applyFont="1" applyBorder="1" applyAlignment="1">
      <alignment horizontal="center" vertical="center"/>
    </xf>
    <xf numFmtId="0" fontId="36" fillId="0" borderId="0" xfId="5" applyFont="1" applyAlignment="1">
      <alignment horizontal="left" vertical="center"/>
    </xf>
    <xf numFmtId="38" fontId="4" fillId="0" borderId="9" xfId="10" applyFont="1" applyBorder="1" applyAlignment="1">
      <alignment horizontal="center" vertical="center"/>
    </xf>
    <xf numFmtId="0" fontId="4" fillId="0" borderId="0" xfId="0" applyFont="1" applyAlignment="1">
      <alignment horizontal="center" vertical="center"/>
    </xf>
    <xf numFmtId="0" fontId="4" fillId="0" borderId="9" xfId="0" applyFont="1" applyBorder="1" applyAlignment="1">
      <alignment horizontal="center" vertical="center"/>
    </xf>
    <xf numFmtId="12" fontId="16" fillId="0" borderId="0" xfId="0" applyNumberFormat="1" applyFont="1" applyAlignment="1">
      <alignment horizontal="center" vertical="center"/>
    </xf>
    <xf numFmtId="0" fontId="4" fillId="0" borderId="9" xfId="0" applyFont="1" applyBorder="1" applyAlignment="1">
      <alignment vertical="center" wrapText="1"/>
    </xf>
    <xf numFmtId="38" fontId="4" fillId="0" borderId="9" xfId="10" applyFont="1" applyFill="1" applyBorder="1" applyAlignment="1" applyProtection="1">
      <alignment vertical="center"/>
      <protection locked="0"/>
    </xf>
    <xf numFmtId="38" fontId="4" fillId="0" borderId="9" xfId="10" applyFont="1" applyFill="1" applyBorder="1" applyAlignment="1" applyProtection="1">
      <alignment horizontal="center" vertical="center"/>
      <protection locked="0"/>
    </xf>
    <xf numFmtId="0" fontId="4" fillId="0" borderId="9" xfId="0" applyFont="1" applyBorder="1" applyAlignment="1">
      <alignment horizontal="center" vertical="center" wrapText="1"/>
    </xf>
    <xf numFmtId="38" fontId="4" fillId="0" borderId="9" xfId="10" applyFont="1" applyFill="1" applyBorder="1" applyAlignment="1" applyProtection="1">
      <alignment horizontal="center" vertical="center"/>
    </xf>
    <xf numFmtId="0" fontId="21" fillId="0" borderId="0" xfId="0" applyFont="1">
      <alignment vertical="center"/>
    </xf>
    <xf numFmtId="0" fontId="4" fillId="0" borderId="18" xfId="0" applyFont="1" applyBorder="1">
      <alignment vertical="center"/>
    </xf>
    <xf numFmtId="0" fontId="4" fillId="0" borderId="0" xfId="0" applyFont="1" applyAlignment="1">
      <alignment vertical="top"/>
    </xf>
    <xf numFmtId="0" fontId="38" fillId="0" borderId="0" xfId="0" applyFont="1">
      <alignment vertical="center"/>
    </xf>
    <xf numFmtId="0" fontId="39" fillId="0" borderId="0" xfId="0" applyFont="1">
      <alignment vertical="center"/>
    </xf>
    <xf numFmtId="177" fontId="39" fillId="0" borderId="0" xfId="0" applyNumberFormat="1" applyFont="1">
      <alignment vertical="center"/>
    </xf>
    <xf numFmtId="0" fontId="11" fillId="0" borderId="0" xfId="0" applyFont="1">
      <alignment vertical="center"/>
    </xf>
    <xf numFmtId="177" fontId="11" fillId="0" borderId="0" xfId="0" applyNumberFormat="1" applyFont="1">
      <alignment vertical="center"/>
    </xf>
    <xf numFmtId="0" fontId="26" fillId="0" borderId="1" xfId="0" applyFont="1" applyBorder="1" applyAlignment="1">
      <alignment vertical="top" wrapText="1"/>
    </xf>
    <xf numFmtId="0" fontId="26" fillId="0" borderId="1" xfId="0" applyFont="1" applyBorder="1" applyAlignment="1">
      <alignment vertical="center" wrapText="1"/>
    </xf>
    <xf numFmtId="0" fontId="26" fillId="0" borderId="1" xfId="0" applyFont="1" applyBorder="1" applyAlignment="1">
      <alignment vertical="top"/>
    </xf>
    <xf numFmtId="0" fontId="4" fillId="0" borderId="0" xfId="0" applyFont="1" applyAlignment="1" applyProtection="1">
      <alignment horizontal="center" vertical="center"/>
      <protection locked="0"/>
    </xf>
    <xf numFmtId="0" fontId="4" fillId="0" borderId="0" xfId="5" applyAlignment="1" applyProtection="1">
      <alignment horizontal="left" vertical="center"/>
      <protection locked="0"/>
    </xf>
    <xf numFmtId="0" fontId="8" fillId="0" borderId="0" xfId="0" applyFont="1" applyAlignment="1" applyProtection="1">
      <alignment horizontal="center" vertical="center"/>
      <protection locked="0"/>
    </xf>
    <xf numFmtId="0" fontId="8" fillId="0" borderId="0" xfId="0" applyFont="1" applyProtection="1">
      <alignment vertical="center"/>
      <protection locked="0"/>
    </xf>
    <xf numFmtId="0" fontId="36" fillId="0" borderId="0" xfId="5" applyFont="1" applyAlignment="1" applyProtection="1">
      <alignment horizontal="left" vertical="center"/>
      <protection locked="0"/>
    </xf>
    <xf numFmtId="0" fontId="9" fillId="0" borderId="0" xfId="0" applyFont="1" applyProtection="1">
      <alignment vertical="center"/>
      <protection locked="0"/>
    </xf>
    <xf numFmtId="0" fontId="15" fillId="0" borderId="0" xfId="0" applyFont="1" applyProtection="1">
      <alignment vertical="center"/>
      <protection locked="0"/>
    </xf>
    <xf numFmtId="0" fontId="13" fillId="0" borderId="0" xfId="0" applyFont="1" applyProtection="1">
      <alignment vertical="center"/>
      <protection locked="0"/>
    </xf>
    <xf numFmtId="0" fontId="4" fillId="0" borderId="0" xfId="0" applyFont="1" applyAlignment="1" applyProtection="1">
      <alignment horizontal="right" vertical="center"/>
      <protection locked="0"/>
    </xf>
    <xf numFmtId="0" fontId="12" fillId="0" borderId="5" xfId="5" applyFont="1" applyBorder="1" applyAlignment="1" applyProtection="1">
      <alignment vertical="center"/>
      <protection locked="0"/>
    </xf>
    <xf numFmtId="0" fontId="13" fillId="0" borderId="6" xfId="0" applyFont="1" applyBorder="1" applyProtection="1">
      <alignment vertical="center"/>
      <protection locked="0"/>
    </xf>
    <xf numFmtId="0" fontId="4" fillId="0" borderId="6" xfId="0" applyFont="1" applyBorder="1" applyProtection="1">
      <alignment vertical="center"/>
      <protection locked="0"/>
    </xf>
    <xf numFmtId="0" fontId="4" fillId="0" borderId="7" xfId="0" applyFont="1" applyBorder="1" applyProtection="1">
      <alignment vertical="center"/>
      <protection locked="0"/>
    </xf>
    <xf numFmtId="0" fontId="13" fillId="0" borderId="11" xfId="0" applyFont="1" applyBorder="1" applyProtection="1">
      <alignment vertical="center"/>
      <protection locked="0"/>
    </xf>
    <xf numFmtId="0" fontId="4" fillId="0" borderId="16" xfId="0" applyFont="1" applyBorder="1" applyProtection="1">
      <alignment vertical="center"/>
      <protection locked="0"/>
    </xf>
    <xf numFmtId="0" fontId="12" fillId="2" borderId="0" xfId="5" applyFont="1" applyFill="1" applyAlignment="1" applyProtection="1">
      <alignment vertical="center"/>
      <protection locked="0"/>
    </xf>
    <xf numFmtId="38" fontId="4" fillId="0" borderId="5" xfId="10" applyFont="1" applyBorder="1" applyAlignment="1" applyProtection="1">
      <alignment horizontal="center" vertical="center"/>
      <protection locked="0"/>
    </xf>
    <xf numFmtId="38" fontId="4" fillId="0" borderId="7" xfId="10" applyFont="1" applyBorder="1" applyProtection="1">
      <alignment vertical="center"/>
      <protection locked="0"/>
    </xf>
    <xf numFmtId="0" fontId="12" fillId="2" borderId="11" xfId="5" applyFont="1" applyFill="1" applyBorder="1" applyAlignment="1" applyProtection="1">
      <alignment vertical="center"/>
      <protection locked="0"/>
    </xf>
    <xf numFmtId="0" fontId="13" fillId="2" borderId="11" xfId="5" applyFont="1" applyFill="1" applyBorder="1" applyAlignment="1" applyProtection="1">
      <alignment vertical="center"/>
      <protection locked="0"/>
    </xf>
    <xf numFmtId="0" fontId="12" fillId="0" borderId="0" xfId="0" applyFont="1" applyProtection="1">
      <alignment vertical="center"/>
      <protection locked="0"/>
    </xf>
    <xf numFmtId="0" fontId="14" fillId="2" borderId="11" xfId="5" applyFont="1" applyFill="1" applyBorder="1" applyAlignment="1" applyProtection="1">
      <alignment vertical="center"/>
      <protection locked="0"/>
    </xf>
    <xf numFmtId="0" fontId="13" fillId="0" borderId="8" xfId="0" applyFont="1" applyBorder="1" applyProtection="1">
      <alignment vertical="center"/>
      <protection locked="0"/>
    </xf>
    <xf numFmtId="0" fontId="13" fillId="0" borderId="9" xfId="0" applyFont="1" applyBorder="1" applyProtection="1">
      <alignment vertical="center"/>
      <protection locked="0"/>
    </xf>
    <xf numFmtId="0" fontId="12" fillId="0" borderId="9" xfId="0" applyFont="1" applyBorder="1" applyProtection="1">
      <alignment vertical="center"/>
      <protection locked="0"/>
    </xf>
    <xf numFmtId="0" fontId="4" fillId="0" borderId="9" xfId="0" applyFont="1" applyBorder="1" applyProtection="1">
      <alignment vertical="center"/>
      <protection locked="0"/>
    </xf>
    <xf numFmtId="0" fontId="4" fillId="0" borderId="10" xfId="0" applyFont="1" applyBorder="1" applyProtection="1">
      <alignment vertical="center"/>
      <protection locked="0"/>
    </xf>
    <xf numFmtId="38" fontId="4" fillId="0" borderId="11" xfId="10" applyFont="1" applyBorder="1" applyAlignment="1" applyProtection="1">
      <alignment horizontal="center" vertical="center"/>
      <protection locked="0"/>
    </xf>
    <xf numFmtId="38" fontId="4" fillId="0" borderId="16" xfId="10" applyFont="1" applyBorder="1" applyProtection="1">
      <alignment vertical="center"/>
      <protection locked="0"/>
    </xf>
    <xf numFmtId="0" fontId="13" fillId="2" borderId="0" xfId="5" applyFont="1" applyFill="1" applyAlignment="1" applyProtection="1">
      <alignment vertical="center"/>
      <protection locked="0"/>
    </xf>
    <xf numFmtId="0" fontId="12" fillId="0" borderId="0" xfId="5" applyFont="1" applyAlignment="1" applyProtection="1">
      <alignment vertical="center"/>
      <protection locked="0"/>
    </xf>
    <xf numFmtId="0" fontId="14" fillId="2" borderId="0" xfId="5" applyFont="1" applyFill="1" applyAlignment="1" applyProtection="1">
      <alignment vertical="center"/>
      <protection locked="0"/>
    </xf>
    <xf numFmtId="0" fontId="4" fillId="0" borderId="0" xfId="0" applyFont="1" applyAlignment="1" applyProtection="1">
      <alignment horizontal="center" vertical="center" textRotation="255"/>
      <protection locked="0"/>
    </xf>
    <xf numFmtId="38" fontId="4" fillId="0" borderId="0" xfId="10" applyFont="1" applyBorder="1" applyAlignment="1" applyProtection="1">
      <alignment horizontal="center" vertical="center"/>
      <protection locked="0"/>
    </xf>
    <xf numFmtId="0" fontId="4" fillId="0" borderId="0" xfId="0" applyFont="1" applyAlignment="1" applyProtection="1">
      <alignment vertical="center" wrapText="1"/>
      <protection locked="0"/>
    </xf>
    <xf numFmtId="38" fontId="4" fillId="0" borderId="20" xfId="10" applyFont="1" applyBorder="1" applyAlignment="1" applyProtection="1">
      <alignment horizontal="center" vertical="center"/>
      <protection locked="0"/>
    </xf>
    <xf numFmtId="38" fontId="4" fillId="0" borderId="21" xfId="10" applyFont="1" applyBorder="1" applyProtection="1">
      <alignment vertical="center"/>
      <protection locked="0"/>
    </xf>
    <xf numFmtId="0" fontId="4" fillId="0" borderId="0" xfId="0" applyFont="1" applyAlignment="1" applyProtection="1">
      <alignment horizontal="center" vertical="center" wrapText="1"/>
      <protection locked="0"/>
    </xf>
    <xf numFmtId="0" fontId="4" fillId="0" borderId="11" xfId="0" applyFont="1" applyBorder="1" applyAlignment="1" applyProtection="1">
      <alignment horizontal="center" vertical="center" shrinkToFit="1"/>
      <protection locked="0"/>
    </xf>
    <xf numFmtId="0" fontId="4" fillId="0" borderId="0" xfId="0" applyFont="1" applyAlignment="1" applyProtection="1">
      <alignment horizontal="center" vertical="center" shrinkToFit="1"/>
      <protection locked="0"/>
    </xf>
    <xf numFmtId="0" fontId="4" fillId="0" borderId="37" xfId="0" applyFont="1" applyBorder="1" applyAlignment="1" applyProtection="1">
      <alignment horizontal="center" vertical="center" shrinkToFit="1"/>
      <protection locked="0"/>
    </xf>
    <xf numFmtId="0" fontId="26" fillId="0" borderId="1" xfId="0" applyFont="1" applyBorder="1">
      <alignment vertical="center"/>
    </xf>
    <xf numFmtId="38" fontId="4" fillId="0" borderId="8" xfId="10" applyFont="1" applyBorder="1" applyAlignment="1" applyProtection="1">
      <alignment horizontal="center" vertical="center"/>
      <protection locked="0"/>
    </xf>
    <xf numFmtId="38" fontId="4" fillId="0" borderId="9" xfId="10" applyFont="1" applyBorder="1" applyAlignment="1" applyProtection="1">
      <alignment horizontal="center" vertical="center"/>
      <protection locked="0"/>
    </xf>
    <xf numFmtId="38" fontId="4" fillId="0" borderId="10" xfId="10" applyFont="1" applyBorder="1" applyAlignment="1" applyProtection="1">
      <alignment horizontal="center" vertical="center"/>
      <protection locked="0"/>
    </xf>
    <xf numFmtId="0" fontId="26" fillId="0" borderId="1" xfId="0" applyFont="1" applyBorder="1" applyAlignment="1">
      <alignment vertical="center" wrapText="1"/>
    </xf>
    <xf numFmtId="0" fontId="4" fillId="0" borderId="5"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38" fontId="4" fillId="0" borderId="6" xfId="10" applyFont="1" applyBorder="1" applyAlignment="1" applyProtection="1">
      <alignment horizontal="center" vertical="center"/>
      <protection locked="0"/>
    </xf>
    <xf numFmtId="0" fontId="4" fillId="0" borderId="5" xfId="0" applyFont="1" applyBorder="1" applyAlignment="1" applyProtection="1">
      <alignment horizontal="center" vertical="center" shrinkToFit="1"/>
      <protection locked="0"/>
    </xf>
    <xf numFmtId="0" fontId="4" fillId="0" borderId="6" xfId="0" applyFont="1" applyBorder="1" applyAlignment="1" applyProtection="1">
      <alignment horizontal="center" vertical="center" shrinkToFit="1"/>
      <protection locked="0"/>
    </xf>
    <xf numFmtId="0" fontId="4" fillId="0" borderId="14" xfId="0" applyFont="1" applyBorder="1" applyAlignment="1" applyProtection="1">
      <alignment horizontal="center" vertical="center" shrinkToFit="1"/>
      <protection locked="0"/>
    </xf>
    <xf numFmtId="0" fontId="4" fillId="0" borderId="8" xfId="0" applyFont="1" applyBorder="1" applyAlignment="1" applyProtection="1">
      <alignment horizontal="center" vertical="center" shrinkToFit="1"/>
      <protection locked="0"/>
    </xf>
    <xf numFmtId="0" fontId="4" fillId="0" borderId="9" xfId="0" applyFont="1" applyBorder="1" applyAlignment="1" applyProtection="1">
      <alignment horizontal="center" vertical="center" shrinkToFit="1"/>
      <protection locked="0"/>
    </xf>
    <xf numFmtId="0" fontId="4" fillId="0" borderId="12" xfId="0" applyFont="1" applyBorder="1" applyAlignment="1" applyProtection="1">
      <alignment horizontal="center" vertical="center" shrinkToFit="1"/>
      <protection locked="0"/>
    </xf>
    <xf numFmtId="0" fontId="4" fillId="5" borderId="5" xfId="0" applyFont="1" applyFill="1" applyBorder="1" applyAlignment="1">
      <alignment horizontal="center" vertical="center"/>
    </xf>
    <xf numFmtId="0" fontId="4" fillId="5" borderId="6" xfId="0" applyFont="1" applyFill="1" applyBorder="1" applyAlignment="1">
      <alignment horizontal="center" vertical="center"/>
    </xf>
    <xf numFmtId="0" fontId="4" fillId="5" borderId="8" xfId="0" applyFont="1" applyFill="1" applyBorder="1" applyAlignment="1">
      <alignment horizontal="center" vertical="center"/>
    </xf>
    <xf numFmtId="0" fontId="4" fillId="5" borderId="9" xfId="0" applyFont="1" applyFill="1" applyBorder="1" applyAlignment="1">
      <alignment horizontal="center" vertical="center"/>
    </xf>
    <xf numFmtId="0" fontId="4" fillId="5" borderId="7" xfId="0" applyFont="1" applyFill="1" applyBorder="1" applyAlignment="1">
      <alignment horizontal="center" vertical="center"/>
    </xf>
    <xf numFmtId="0" fontId="4" fillId="5" borderId="10" xfId="0" applyFont="1" applyFill="1" applyBorder="1" applyAlignment="1">
      <alignment horizontal="center" vertical="center"/>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4" fillId="5" borderId="10" xfId="0" applyFont="1" applyFill="1" applyBorder="1" applyAlignment="1">
      <alignment horizontal="center" vertical="center" wrapText="1"/>
    </xf>
    <xf numFmtId="38" fontId="4" fillId="0" borderId="17" xfId="0" applyNumberFormat="1" applyFont="1" applyBorder="1" applyAlignment="1">
      <alignment horizontal="center" vertical="center"/>
    </xf>
    <xf numFmtId="38" fontId="4" fillId="0" borderId="18" xfId="0" applyNumberFormat="1" applyFont="1" applyBorder="1" applyAlignment="1">
      <alignment horizontal="center" vertical="center"/>
    </xf>
    <xf numFmtId="38" fontId="4" fillId="0" borderId="21" xfId="0" applyNumberFormat="1" applyFont="1" applyBorder="1" applyAlignment="1">
      <alignment horizontal="center" vertical="center"/>
    </xf>
    <xf numFmtId="38" fontId="4" fillId="0" borderId="22" xfId="0" applyNumberFormat="1" applyFont="1" applyBorder="1" applyAlignment="1">
      <alignment horizontal="center" vertical="center"/>
    </xf>
    <xf numFmtId="38" fontId="4" fillId="0" borderId="23" xfId="0" applyNumberFormat="1" applyFont="1" applyBorder="1" applyAlignment="1">
      <alignment horizontal="center" vertical="center"/>
    </xf>
    <xf numFmtId="38" fontId="4" fillId="0" borderId="26" xfId="0" applyNumberFormat="1" applyFont="1" applyBorder="1" applyAlignment="1">
      <alignment horizontal="center" vertical="center"/>
    </xf>
    <xf numFmtId="0" fontId="39" fillId="0" borderId="0" xfId="0" applyFont="1" applyAlignment="1">
      <alignment horizontal="center" vertical="center"/>
    </xf>
    <xf numFmtId="38" fontId="39" fillId="0" borderId="0" xfId="10" applyFont="1" applyAlignment="1">
      <alignment horizontal="center" vertical="center"/>
    </xf>
    <xf numFmtId="177" fontId="39" fillId="0" borderId="0" xfId="0" applyNumberFormat="1" applyFont="1" applyAlignment="1">
      <alignment horizontal="center" vertical="center"/>
    </xf>
    <xf numFmtId="38" fontId="4" fillId="0" borderId="25" xfId="10" applyFont="1" applyBorder="1" applyAlignment="1" applyProtection="1">
      <alignment horizontal="center" vertical="center"/>
      <protection locked="0"/>
    </xf>
    <xf numFmtId="38" fontId="4" fillId="0" borderId="23" xfId="10" applyFont="1" applyBorder="1" applyAlignment="1" applyProtection="1">
      <alignment horizontal="center" vertical="center"/>
      <protection locked="0"/>
    </xf>
    <xf numFmtId="38" fontId="4" fillId="0" borderId="24" xfId="10" applyFont="1" applyBorder="1" applyAlignment="1" applyProtection="1">
      <alignment horizontal="center" vertical="center"/>
      <protection locked="0"/>
    </xf>
    <xf numFmtId="0" fontId="4" fillId="0" borderId="20" xfId="0" applyFont="1" applyBorder="1" applyAlignment="1" applyProtection="1">
      <alignment horizontal="center" vertical="center"/>
      <protection locked="0"/>
    </xf>
    <xf numFmtId="0" fontId="4" fillId="0" borderId="18" xfId="0" applyFont="1" applyBorder="1" applyAlignment="1" applyProtection="1">
      <alignment horizontal="center" vertical="center"/>
      <protection locked="0"/>
    </xf>
    <xf numFmtId="0" fontId="4" fillId="0" borderId="19"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8"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38" fontId="4" fillId="0" borderId="30" xfId="10" applyFont="1" applyBorder="1" applyAlignment="1" applyProtection="1">
      <alignment horizontal="center" vertical="center"/>
      <protection locked="0"/>
    </xf>
    <xf numFmtId="38" fontId="4" fillId="0" borderId="28" xfId="10" applyFont="1" applyBorder="1" applyAlignment="1" applyProtection="1">
      <alignment horizontal="center" vertical="center"/>
      <protection locked="0"/>
    </xf>
    <xf numFmtId="38" fontId="4" fillId="0" borderId="29" xfId="1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16" fillId="0" borderId="18" xfId="0" applyFont="1" applyBorder="1" applyAlignment="1">
      <alignment horizontal="left" vertical="center"/>
    </xf>
    <xf numFmtId="0" fontId="16" fillId="0" borderId="0" xfId="0" applyFont="1" applyAlignment="1">
      <alignment horizontal="left" vertical="center"/>
    </xf>
    <xf numFmtId="0" fontId="4" fillId="0" borderId="6" xfId="0" applyFont="1" applyBorder="1" applyAlignment="1">
      <alignment horizontal="right" vertical="center"/>
    </xf>
    <xf numFmtId="0" fontId="4" fillId="3" borderId="38" xfId="0" applyFont="1" applyFill="1" applyBorder="1" applyAlignment="1" applyProtection="1">
      <alignment horizontal="center" vertical="center" textRotation="255"/>
      <protection locked="0"/>
    </xf>
    <xf numFmtId="0" fontId="4" fillId="3" borderId="39" xfId="0" applyFont="1" applyFill="1" applyBorder="1" applyAlignment="1" applyProtection="1">
      <alignment horizontal="center" vertical="center" textRotation="255"/>
      <protection locked="0"/>
    </xf>
    <xf numFmtId="0" fontId="4" fillId="3" borderId="27" xfId="0" applyFont="1" applyFill="1" applyBorder="1" applyAlignment="1" applyProtection="1">
      <alignment horizontal="center" vertical="center" textRotation="255"/>
      <protection locked="0"/>
    </xf>
    <xf numFmtId="0" fontId="26" fillId="0" borderId="1" xfId="0" applyFont="1" applyBorder="1" applyAlignment="1">
      <alignment vertical="top" wrapText="1"/>
    </xf>
    <xf numFmtId="0" fontId="8" fillId="0" borderId="0" xfId="0" applyFont="1" applyAlignment="1" applyProtection="1">
      <alignment horizontal="center" vertical="center"/>
      <protection locked="0"/>
    </xf>
    <xf numFmtId="0" fontId="26" fillId="0" borderId="48" xfId="0" applyFont="1" applyBorder="1" applyAlignment="1">
      <alignment horizontal="center" vertical="center" wrapText="1"/>
    </xf>
    <xf numFmtId="0" fontId="26" fillId="0" borderId="46" xfId="0" applyFont="1" applyBorder="1" applyAlignment="1">
      <alignment horizontal="center" vertical="center" wrapText="1"/>
    </xf>
    <xf numFmtId="0" fontId="26"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7" xfId="0" applyFont="1" applyBorder="1" applyAlignment="1">
      <alignment horizontal="center" vertical="center" wrapText="1"/>
    </xf>
    <xf numFmtId="0" fontId="26" fillId="0" borderId="1" xfId="0" applyFont="1" applyBorder="1" applyAlignment="1">
      <alignment vertical="top"/>
    </xf>
    <xf numFmtId="0" fontId="26" fillId="0" borderId="11" xfId="0" applyFont="1" applyBorder="1">
      <alignment vertical="center"/>
    </xf>
    <xf numFmtId="0" fontId="26" fillId="0" borderId="0" xfId="0" applyFont="1">
      <alignment vertical="center"/>
    </xf>
    <xf numFmtId="0" fontId="24" fillId="0" borderId="17" xfId="0" applyFont="1" applyBorder="1" applyAlignment="1">
      <alignment horizontal="left" vertical="center"/>
    </xf>
    <xf numFmtId="0" fontId="24" fillId="0" borderId="18" xfId="0" applyFont="1" applyBorder="1" applyAlignment="1">
      <alignment horizontal="left" vertical="center"/>
    </xf>
    <xf numFmtId="0" fontId="24" fillId="0" borderId="21" xfId="0" applyFont="1" applyBorder="1" applyAlignment="1">
      <alignment horizontal="left" vertical="center"/>
    </xf>
    <xf numFmtId="0" fontId="24" fillId="0" borderId="13" xfId="0" applyFont="1" applyBorder="1" applyAlignment="1">
      <alignment horizontal="left" vertical="center"/>
    </xf>
    <xf numFmtId="0" fontId="24" fillId="0" borderId="0" xfId="0" applyFont="1" applyAlignment="1">
      <alignment horizontal="left" vertical="center"/>
    </xf>
    <xf numFmtId="0" fontId="24" fillId="0" borderId="37" xfId="0" applyFont="1" applyBorder="1" applyAlignment="1">
      <alignment horizontal="left" vertical="center"/>
    </xf>
    <xf numFmtId="0" fontId="24" fillId="0" borderId="22" xfId="0" applyFont="1" applyBorder="1" applyAlignment="1">
      <alignment horizontal="left" vertical="center"/>
    </xf>
    <xf numFmtId="0" fontId="24" fillId="0" borderId="23" xfId="0" applyFont="1" applyBorder="1" applyAlignment="1">
      <alignment horizontal="left" vertical="center"/>
    </xf>
    <xf numFmtId="0" fontId="24" fillId="0" borderId="26" xfId="0" applyFont="1" applyBorder="1" applyAlignment="1">
      <alignment horizontal="lef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6" fillId="0" borderId="2" xfId="0" applyFont="1" applyBorder="1">
      <alignment vertical="center"/>
    </xf>
    <xf numFmtId="0" fontId="26" fillId="0" borderId="3" xfId="0" applyFont="1" applyBorder="1">
      <alignment vertical="center"/>
    </xf>
    <xf numFmtId="0" fontId="26" fillId="0" borderId="4" xfId="0" applyFont="1" applyBorder="1">
      <alignment vertical="center"/>
    </xf>
    <xf numFmtId="0" fontId="4" fillId="0" borderId="11" xfId="0" applyFont="1" applyBorder="1" applyAlignment="1" applyProtection="1">
      <alignment horizontal="right" vertical="center"/>
      <protection locked="0"/>
    </xf>
    <xf numFmtId="0" fontId="4" fillId="0" borderId="0" xfId="0" applyFont="1" applyAlignment="1" applyProtection="1">
      <alignment horizontal="right" vertical="center"/>
      <protection locked="0"/>
    </xf>
    <xf numFmtId="0" fontId="4" fillId="0" borderId="16" xfId="0" applyFont="1" applyBorder="1" applyAlignment="1" applyProtection="1">
      <alignment horizontal="right" vertical="center"/>
      <protection locked="0"/>
    </xf>
    <xf numFmtId="0" fontId="4" fillId="0" borderId="25" xfId="0" applyFont="1" applyBorder="1" applyAlignment="1" applyProtection="1">
      <alignment horizontal="right" vertical="center"/>
      <protection locked="0"/>
    </xf>
    <xf numFmtId="0" fontId="4" fillId="0" borderId="23" xfId="0" applyFont="1" applyBorder="1" applyAlignment="1" applyProtection="1">
      <alignment horizontal="right" vertical="center"/>
      <protection locked="0"/>
    </xf>
    <xf numFmtId="0" fontId="4" fillId="0" borderId="24" xfId="0" applyFont="1" applyBorder="1" applyAlignment="1" applyProtection="1">
      <alignment horizontal="right" vertical="center"/>
      <protection locked="0"/>
    </xf>
    <xf numFmtId="0" fontId="4" fillId="0" borderId="33"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5" xfId="0" applyFont="1" applyBorder="1" applyAlignment="1">
      <alignment horizontal="center" vertical="center"/>
    </xf>
    <xf numFmtId="0" fontId="4" fillId="0" borderId="0" xfId="0" applyFont="1" applyAlignment="1">
      <alignment horizontal="right" vertical="center"/>
    </xf>
    <xf numFmtId="0" fontId="9" fillId="3" borderId="5" xfId="0" applyFont="1" applyFill="1" applyBorder="1" applyAlignment="1">
      <alignment horizontal="center" vertical="center"/>
    </xf>
    <xf numFmtId="0" fontId="9" fillId="3" borderId="6" xfId="0" applyFont="1" applyFill="1" applyBorder="1" applyAlignment="1">
      <alignment horizontal="center" vertical="center"/>
    </xf>
    <xf numFmtId="0" fontId="9" fillId="3" borderId="7"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xf>
    <xf numFmtId="0" fontId="4" fillId="0" borderId="5"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7" xfId="0" applyFont="1" applyBorder="1" applyAlignment="1" applyProtection="1">
      <alignment horizontal="left" vertical="center"/>
      <protection locked="0"/>
    </xf>
    <xf numFmtId="0" fontId="4" fillId="0" borderId="8"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178" fontId="4" fillId="0" borderId="5" xfId="0" applyNumberFormat="1" applyFont="1" applyBorder="1" applyAlignment="1" applyProtection="1">
      <alignment horizontal="left" vertical="center"/>
      <protection locked="0"/>
    </xf>
    <xf numFmtId="178" fontId="4" fillId="0" borderId="6" xfId="0" applyNumberFormat="1" applyFont="1" applyBorder="1" applyAlignment="1" applyProtection="1">
      <alignment horizontal="left" vertical="center"/>
      <protection locked="0"/>
    </xf>
    <xf numFmtId="178" fontId="4" fillId="0" borderId="7" xfId="0" applyNumberFormat="1" applyFont="1" applyBorder="1" applyAlignment="1" applyProtection="1">
      <alignment horizontal="left" vertical="center"/>
      <protection locked="0"/>
    </xf>
    <xf numFmtId="178" fontId="4" fillId="0" borderId="8" xfId="0" applyNumberFormat="1" applyFont="1" applyBorder="1" applyAlignment="1" applyProtection="1">
      <alignment horizontal="left" vertical="center"/>
      <protection locked="0"/>
    </xf>
    <xf numFmtId="178" fontId="4" fillId="0" borderId="9" xfId="0" applyNumberFormat="1" applyFont="1" applyBorder="1" applyAlignment="1" applyProtection="1">
      <alignment horizontal="left" vertical="center"/>
      <protection locked="0"/>
    </xf>
    <xf numFmtId="178" fontId="4" fillId="0" borderId="10" xfId="0" applyNumberFormat="1" applyFont="1" applyBorder="1" applyAlignment="1" applyProtection="1">
      <alignment horizontal="left" vertical="center"/>
      <protection locked="0"/>
    </xf>
    <xf numFmtId="38" fontId="4" fillId="4" borderId="18" xfId="10" applyFont="1" applyFill="1" applyBorder="1" applyAlignment="1" applyProtection="1">
      <alignment horizontal="center" vertical="center"/>
    </xf>
    <xf numFmtId="38" fontId="4" fillId="4" borderId="25" xfId="10" applyFont="1" applyFill="1" applyBorder="1" applyAlignment="1" applyProtection="1">
      <alignment horizontal="center" vertical="center"/>
    </xf>
    <xf numFmtId="38" fontId="4" fillId="4" borderId="23" xfId="10" applyFont="1" applyFill="1" applyBorder="1" applyAlignment="1" applyProtection="1">
      <alignment horizontal="center" vertical="center"/>
    </xf>
    <xf numFmtId="38" fontId="4" fillId="4" borderId="26" xfId="10" applyFont="1" applyFill="1" applyBorder="1" applyAlignment="1" applyProtection="1">
      <alignment horizontal="center" vertical="center"/>
    </xf>
    <xf numFmtId="0" fontId="8" fillId="0" borderId="0" xfId="0" applyFont="1" applyAlignment="1">
      <alignment horizontal="center" vertical="center"/>
    </xf>
    <xf numFmtId="0" fontId="4" fillId="0" borderId="20" xfId="0" applyFont="1" applyBorder="1" applyAlignment="1">
      <alignment horizontal="center" vertical="center"/>
    </xf>
    <xf numFmtId="0" fontId="4" fillId="0" borderId="18" xfId="0" applyFont="1" applyBorder="1" applyAlignment="1">
      <alignment horizontal="center" vertical="center"/>
    </xf>
    <xf numFmtId="0" fontId="4" fillId="0" borderId="21" xfId="0" applyFont="1" applyBorder="1" applyAlignment="1">
      <alignment horizontal="center" vertical="center"/>
    </xf>
    <xf numFmtId="38" fontId="4" fillId="4" borderId="6" xfId="10" applyFont="1" applyFill="1" applyBorder="1" applyAlignment="1" applyProtection="1">
      <alignment horizontal="center" vertical="center"/>
    </xf>
    <xf numFmtId="38" fontId="4" fillId="4" borderId="0" xfId="10" applyFont="1" applyFill="1" applyBorder="1" applyAlignment="1" applyProtection="1">
      <alignment horizontal="center" vertical="center"/>
      <protection locked="0"/>
    </xf>
    <xf numFmtId="38" fontId="4" fillId="4" borderId="8" xfId="10" applyFont="1" applyFill="1" applyBorder="1" applyAlignment="1" applyProtection="1">
      <alignment horizontal="center" vertical="center"/>
    </xf>
    <xf numFmtId="38" fontId="4" fillId="4" borderId="9" xfId="10" applyFont="1" applyFill="1" applyBorder="1" applyAlignment="1" applyProtection="1">
      <alignment horizontal="center" vertical="center"/>
    </xf>
    <xf numFmtId="38" fontId="4" fillId="4" borderId="10" xfId="10" applyFont="1" applyFill="1" applyBorder="1" applyAlignment="1" applyProtection="1">
      <alignment horizontal="center" vertical="center"/>
    </xf>
    <xf numFmtId="38" fontId="4" fillId="4" borderId="6" xfId="10" applyFont="1" applyFill="1" applyBorder="1" applyAlignment="1" applyProtection="1">
      <alignment horizontal="center" vertical="center"/>
      <protection locked="0"/>
    </xf>
    <xf numFmtId="176" fontId="4" fillId="4" borderId="8" xfId="10" applyNumberFormat="1" applyFont="1" applyFill="1" applyBorder="1" applyAlignment="1" applyProtection="1">
      <alignment horizontal="center" vertical="center"/>
      <protection hidden="1"/>
    </xf>
    <xf numFmtId="176" fontId="4" fillId="4" borderId="9" xfId="10" applyNumberFormat="1" applyFont="1" applyFill="1" applyBorder="1" applyAlignment="1" applyProtection="1">
      <alignment horizontal="center" vertical="center"/>
      <protection hidden="1"/>
    </xf>
    <xf numFmtId="176" fontId="4" fillId="4" borderId="10" xfId="10" applyNumberFormat="1" applyFont="1" applyFill="1" applyBorder="1" applyAlignment="1" applyProtection="1">
      <alignment horizontal="center" vertical="center"/>
      <protection hidden="1"/>
    </xf>
    <xf numFmtId="0" fontId="4" fillId="4" borderId="5" xfId="0" applyFont="1" applyFill="1" applyBorder="1" applyAlignment="1" applyProtection="1">
      <alignment horizontal="center" vertical="center" shrinkToFit="1"/>
      <protection locked="0"/>
    </xf>
    <xf numFmtId="0" fontId="4" fillId="4" borderId="6" xfId="0" applyFont="1" applyFill="1" applyBorder="1" applyAlignment="1" applyProtection="1">
      <alignment horizontal="center" vertical="center" shrinkToFit="1"/>
      <protection locked="0"/>
    </xf>
    <xf numFmtId="0" fontId="4" fillId="4" borderId="7" xfId="0" applyFont="1" applyFill="1" applyBorder="1" applyAlignment="1" applyProtection="1">
      <alignment horizontal="center" vertical="center" shrinkToFit="1"/>
      <protection locked="0"/>
    </xf>
    <xf numFmtId="0" fontId="4" fillId="4" borderId="30" xfId="0" applyFont="1" applyFill="1" applyBorder="1" applyAlignment="1" applyProtection="1">
      <alignment horizontal="center" vertical="center" shrinkToFit="1"/>
      <protection locked="0"/>
    </xf>
    <xf numFmtId="0" fontId="4" fillId="4" borderId="28" xfId="0" applyFont="1" applyFill="1" applyBorder="1" applyAlignment="1" applyProtection="1">
      <alignment horizontal="center" vertical="center" shrinkToFit="1"/>
      <protection locked="0"/>
    </xf>
    <xf numFmtId="0" fontId="4" fillId="4" borderId="29" xfId="0" applyFont="1" applyFill="1" applyBorder="1" applyAlignment="1" applyProtection="1">
      <alignment horizontal="center" vertical="center" shrinkToFit="1"/>
      <protection locked="0"/>
    </xf>
    <xf numFmtId="0" fontId="4" fillId="4" borderId="34" xfId="0" applyFont="1" applyFill="1" applyBorder="1" applyAlignment="1">
      <alignment horizontal="center" vertical="center"/>
    </xf>
    <xf numFmtId="0" fontId="4" fillId="4" borderId="35" xfId="0" applyFont="1" applyFill="1" applyBorder="1" applyAlignment="1">
      <alignment horizontal="center" vertical="center"/>
    </xf>
    <xf numFmtId="0" fontId="4" fillId="4" borderId="36" xfId="0" applyFont="1" applyFill="1" applyBorder="1" applyAlignment="1">
      <alignment horizontal="center" vertical="center"/>
    </xf>
    <xf numFmtId="0" fontId="4" fillId="4" borderId="32" xfId="0" applyFont="1" applyFill="1" applyBorder="1" applyAlignment="1">
      <alignment horizontal="center" vertical="center"/>
    </xf>
    <xf numFmtId="0" fontId="4" fillId="4" borderId="40" xfId="0" applyFont="1" applyFill="1" applyBorder="1" applyAlignment="1">
      <alignment horizontal="center" vertical="center"/>
    </xf>
    <xf numFmtId="0" fontId="4" fillId="4" borderId="41" xfId="0" applyFont="1" applyFill="1" applyBorder="1" applyAlignment="1">
      <alignment horizontal="center"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30" xfId="0" applyFont="1" applyBorder="1" applyAlignment="1">
      <alignment horizontal="left" vertical="center"/>
    </xf>
    <xf numFmtId="0" fontId="4" fillId="0" borderId="28" xfId="0" applyFont="1" applyBorder="1" applyAlignment="1">
      <alignment horizontal="left" vertical="center"/>
    </xf>
    <xf numFmtId="0" fontId="4" fillId="4" borderId="8" xfId="0" applyFont="1" applyFill="1" applyBorder="1" applyAlignment="1" applyProtection="1">
      <alignment horizontal="center" vertical="center" shrinkToFit="1"/>
      <protection locked="0"/>
    </xf>
    <xf numFmtId="0" fontId="4" fillId="4" borderId="9" xfId="0" applyFont="1" applyFill="1" applyBorder="1" applyAlignment="1" applyProtection="1">
      <alignment horizontal="center" vertical="center" shrinkToFit="1"/>
      <protection locked="0"/>
    </xf>
    <xf numFmtId="0" fontId="4" fillId="4" borderId="10" xfId="0" applyFont="1" applyFill="1" applyBorder="1" applyAlignment="1" applyProtection="1">
      <alignment horizontal="center" vertical="center" shrinkToFit="1"/>
      <protection locked="0"/>
    </xf>
    <xf numFmtId="38" fontId="4" fillId="4" borderId="8" xfId="10" applyFont="1" applyFill="1" applyBorder="1" applyAlignment="1" applyProtection="1">
      <alignment horizontal="center" vertical="center"/>
      <protection locked="0"/>
    </xf>
    <xf numFmtId="38" fontId="4" fillId="4" borderId="9" xfId="10" applyFont="1" applyFill="1" applyBorder="1" applyAlignment="1" applyProtection="1">
      <alignment horizontal="center" vertical="center"/>
      <protection locked="0"/>
    </xf>
    <xf numFmtId="38" fontId="4" fillId="4" borderId="10" xfId="10" applyFont="1" applyFill="1" applyBorder="1" applyAlignment="1" applyProtection="1">
      <alignment horizontal="center" vertical="center"/>
      <protection locked="0"/>
    </xf>
    <xf numFmtId="0" fontId="4" fillId="0" borderId="6" xfId="0" applyFont="1" applyBorder="1" applyAlignment="1">
      <alignment horizontal="center" vertical="center"/>
    </xf>
    <xf numFmtId="0" fontId="4" fillId="0" borderId="9" xfId="0" applyFont="1" applyBorder="1" applyAlignment="1">
      <alignment horizontal="center" vertical="center"/>
    </xf>
    <xf numFmtId="0" fontId="4" fillId="0" borderId="7" xfId="0" applyFont="1" applyBorder="1" applyAlignment="1">
      <alignment horizontal="center" vertical="center"/>
    </xf>
    <xf numFmtId="0" fontId="4" fillId="0" borderId="10" xfId="0" applyFont="1" applyBorder="1" applyAlignment="1">
      <alignment horizontal="center" vertical="center"/>
    </xf>
    <xf numFmtId="0" fontId="4" fillId="4" borderId="14" xfId="0" applyFont="1" applyFill="1" applyBorder="1" applyAlignment="1" applyProtection="1">
      <alignment horizontal="center" vertical="center" shrinkToFit="1"/>
      <protection locked="0"/>
    </xf>
    <xf numFmtId="0" fontId="4" fillId="4" borderId="12" xfId="0" applyFont="1" applyFill="1" applyBorder="1" applyAlignment="1" applyProtection="1">
      <alignment horizontal="center" vertical="center" shrinkToFit="1"/>
      <protection locked="0"/>
    </xf>
    <xf numFmtId="0" fontId="4" fillId="4" borderId="5" xfId="0" applyFont="1" applyFill="1" applyBorder="1" applyAlignment="1">
      <alignment horizontal="center" vertical="center" shrinkToFit="1"/>
    </xf>
    <xf numFmtId="0" fontId="4" fillId="4" borderId="6" xfId="0" applyFont="1" applyFill="1" applyBorder="1" applyAlignment="1">
      <alignment horizontal="center" vertical="center" shrinkToFit="1"/>
    </xf>
    <xf numFmtId="0" fontId="4" fillId="4" borderId="14" xfId="0" applyFont="1" applyFill="1" applyBorder="1" applyAlignment="1">
      <alignment horizontal="center" vertical="center" shrinkToFit="1"/>
    </xf>
    <xf numFmtId="0" fontId="4" fillId="4" borderId="8" xfId="0" applyFont="1" applyFill="1" applyBorder="1" applyAlignment="1">
      <alignment horizontal="center" vertical="center" shrinkToFit="1"/>
    </xf>
    <xf numFmtId="0" fontId="4" fillId="4" borderId="9" xfId="0" applyFont="1" applyFill="1" applyBorder="1" applyAlignment="1">
      <alignment horizontal="center" vertical="center" shrinkToFit="1"/>
    </xf>
    <xf numFmtId="0" fontId="4" fillId="4" borderId="12" xfId="0" applyFont="1" applyFill="1" applyBorder="1" applyAlignment="1">
      <alignment horizontal="center" vertical="center" shrinkToFi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22" xfId="0" applyFont="1" applyFill="1" applyBorder="1" applyAlignment="1">
      <alignment horizontal="center" vertical="center" wrapText="1"/>
    </xf>
    <xf numFmtId="0" fontId="4" fillId="4" borderId="23" xfId="0" applyFont="1" applyFill="1" applyBorder="1" applyAlignment="1">
      <alignment horizontal="center" vertical="center" wrapText="1"/>
    </xf>
    <xf numFmtId="0" fontId="4" fillId="4" borderId="24" xfId="0" applyFont="1" applyFill="1" applyBorder="1" applyAlignment="1">
      <alignment horizontal="center" vertical="center" wrapText="1"/>
    </xf>
    <xf numFmtId="0" fontId="4" fillId="4" borderId="11" xfId="0" applyFont="1" applyFill="1" applyBorder="1" applyAlignment="1">
      <alignment horizontal="center" vertical="center"/>
    </xf>
    <xf numFmtId="0" fontId="4" fillId="4" borderId="0" xfId="0" applyFont="1" applyFill="1" applyAlignment="1">
      <alignment horizontal="center" vertical="center"/>
    </xf>
    <xf numFmtId="0" fontId="4" fillId="4" borderId="13" xfId="0" applyFont="1" applyFill="1" applyBorder="1" applyAlignment="1">
      <alignment horizontal="center" vertical="center"/>
    </xf>
    <xf numFmtId="0" fontId="4" fillId="4" borderId="16" xfId="0" applyFont="1" applyFill="1" applyBorder="1" applyAlignment="1">
      <alignment horizontal="center" vertical="center"/>
    </xf>
    <xf numFmtId="38" fontId="4" fillId="4" borderId="25" xfId="10" applyFont="1" applyFill="1" applyBorder="1" applyAlignment="1">
      <alignment horizontal="center" vertical="center"/>
    </xf>
    <xf numFmtId="38" fontId="4" fillId="4" borderId="23" xfId="10" applyFont="1" applyFill="1" applyBorder="1" applyAlignment="1">
      <alignment horizontal="center" vertical="center"/>
    </xf>
    <xf numFmtId="38" fontId="4" fillId="4" borderId="24" xfId="10" applyFont="1" applyFill="1" applyBorder="1" applyAlignment="1">
      <alignment horizontal="center" vertical="center"/>
    </xf>
    <xf numFmtId="38" fontId="4" fillId="4" borderId="18" xfId="0" applyNumberFormat="1" applyFont="1" applyFill="1" applyBorder="1" applyAlignment="1">
      <alignment horizontal="center" vertical="center"/>
    </xf>
    <xf numFmtId="0" fontId="4" fillId="4" borderId="18" xfId="0" applyFont="1" applyFill="1" applyBorder="1" applyAlignment="1">
      <alignment horizontal="center" vertical="center"/>
    </xf>
    <xf numFmtId="38" fontId="4" fillId="4" borderId="25" xfId="0" applyNumberFormat="1" applyFont="1" applyFill="1" applyBorder="1" applyAlignment="1">
      <alignment horizontal="center" vertical="center"/>
    </xf>
    <xf numFmtId="0" fontId="4" fillId="4" borderId="23" xfId="0" applyFont="1" applyFill="1" applyBorder="1" applyAlignment="1">
      <alignment horizontal="center" vertical="center"/>
    </xf>
    <xf numFmtId="0" fontId="4" fillId="4" borderId="26" xfId="0" applyFont="1" applyFill="1" applyBorder="1" applyAlignment="1">
      <alignment horizontal="center" vertical="center"/>
    </xf>
    <xf numFmtId="0" fontId="4" fillId="4" borderId="22" xfId="0" applyFont="1" applyFill="1" applyBorder="1" applyAlignment="1">
      <alignment horizontal="center" vertical="center"/>
    </xf>
    <xf numFmtId="0" fontId="4" fillId="4" borderId="24" xfId="0" applyFont="1" applyFill="1" applyBorder="1" applyAlignment="1">
      <alignment horizontal="center" vertical="center"/>
    </xf>
    <xf numFmtId="0" fontId="4" fillId="4" borderId="30" xfId="0" applyFont="1" applyFill="1" applyBorder="1" applyAlignment="1">
      <alignment horizontal="center" vertical="center" shrinkToFit="1"/>
    </xf>
    <xf numFmtId="0" fontId="4" fillId="4" borderId="28" xfId="0" applyFont="1" applyFill="1" applyBorder="1" applyAlignment="1">
      <alignment horizontal="center" vertical="center" shrinkToFit="1"/>
    </xf>
    <xf numFmtId="0" fontId="4" fillId="4" borderId="31" xfId="0" applyFont="1" applyFill="1" applyBorder="1" applyAlignment="1">
      <alignment horizontal="center" vertical="center" shrinkToFit="1"/>
    </xf>
    <xf numFmtId="0" fontId="4" fillId="4" borderId="43" xfId="0" applyFont="1" applyFill="1" applyBorder="1" applyAlignment="1">
      <alignment horizontal="center" vertical="center"/>
    </xf>
    <xf numFmtId="0" fontId="4" fillId="4" borderId="42" xfId="0" applyFont="1" applyFill="1" applyBorder="1" applyAlignment="1">
      <alignment horizontal="center" vertical="center"/>
    </xf>
    <xf numFmtId="0" fontId="4" fillId="0" borderId="4" xfId="0" applyFont="1" applyBorder="1" applyAlignment="1">
      <alignment horizontal="center" vertical="center"/>
    </xf>
    <xf numFmtId="0" fontId="4" fillId="0" borderId="19"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8" xfId="0" applyFont="1" applyBorder="1" applyAlignment="1">
      <alignment horizontal="center"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4" fillId="0" borderId="10" xfId="0" applyFont="1" applyBorder="1" applyAlignment="1">
      <alignment horizontal="left" vertical="center"/>
    </xf>
    <xf numFmtId="38" fontId="4" fillId="4" borderId="30" xfId="10" applyFont="1" applyFill="1" applyBorder="1" applyAlignment="1" applyProtection="1">
      <alignment horizontal="center" vertical="center"/>
    </xf>
    <xf numFmtId="38" fontId="4" fillId="4" borderId="28" xfId="10" applyFont="1" applyFill="1" applyBorder="1" applyAlignment="1" applyProtection="1">
      <alignment horizontal="center" vertical="center"/>
    </xf>
    <xf numFmtId="38" fontId="4" fillId="4" borderId="29" xfId="10" applyFont="1" applyFill="1" applyBorder="1" applyAlignment="1" applyProtection="1">
      <alignment horizontal="center" vertical="center"/>
    </xf>
    <xf numFmtId="38" fontId="4" fillId="4" borderId="30" xfId="10" applyFont="1" applyFill="1" applyBorder="1" applyAlignment="1" applyProtection="1">
      <alignment horizontal="center" vertical="center"/>
      <protection locked="0"/>
    </xf>
    <xf numFmtId="38" fontId="4" fillId="4" borderId="28" xfId="10" applyFont="1" applyFill="1" applyBorder="1" applyAlignment="1" applyProtection="1">
      <alignment horizontal="center" vertical="center"/>
      <protection locked="0"/>
    </xf>
    <xf numFmtId="38" fontId="4" fillId="4" borderId="29" xfId="10" applyFont="1" applyFill="1" applyBorder="1" applyAlignment="1" applyProtection="1">
      <alignment horizontal="center" vertical="center"/>
      <protection locked="0"/>
    </xf>
    <xf numFmtId="0" fontId="4" fillId="0" borderId="11" xfId="0" applyFont="1" applyBorder="1" applyAlignment="1">
      <alignment horizontal="right" vertical="center"/>
    </xf>
    <xf numFmtId="0" fontId="4" fillId="0" borderId="16" xfId="0" applyFont="1" applyBorder="1" applyAlignment="1">
      <alignment horizontal="right" vertical="center"/>
    </xf>
    <xf numFmtId="0" fontId="4" fillId="0" borderId="25" xfId="0" applyFont="1" applyBorder="1" applyAlignment="1">
      <alignment horizontal="right" vertical="center"/>
    </xf>
    <xf numFmtId="0" fontId="4" fillId="0" borderId="23" xfId="0" applyFont="1" applyBorder="1" applyAlignment="1">
      <alignment horizontal="right" vertical="center"/>
    </xf>
    <xf numFmtId="0" fontId="4" fillId="0" borderId="24" xfId="0" applyFont="1" applyBorder="1" applyAlignment="1">
      <alignment horizontal="right" vertical="center"/>
    </xf>
    <xf numFmtId="0" fontId="4" fillId="0" borderId="33" xfId="0" applyFont="1" applyBorder="1" applyAlignment="1">
      <alignment horizontal="center" vertical="center"/>
    </xf>
    <xf numFmtId="0" fontId="4" fillId="0" borderId="44" xfId="0" applyFont="1" applyBorder="1" applyAlignment="1">
      <alignment horizontal="center" vertical="center"/>
    </xf>
    <xf numFmtId="0" fontId="4" fillId="0" borderId="45" xfId="0" applyFont="1" applyBorder="1" applyAlignment="1">
      <alignment horizontal="center" vertical="center"/>
    </xf>
    <xf numFmtId="0" fontId="4" fillId="0" borderId="32" xfId="0" applyFont="1" applyBorder="1" applyAlignment="1">
      <alignment horizontal="center" vertical="center"/>
    </xf>
    <xf numFmtId="0" fontId="4" fillId="0" borderId="40" xfId="0" applyFont="1" applyBorder="1" applyAlignment="1">
      <alignment horizontal="center" vertical="center"/>
    </xf>
    <xf numFmtId="0" fontId="4" fillId="0" borderId="42" xfId="0" applyFont="1" applyBorder="1" applyAlignment="1">
      <alignment horizontal="center" vertical="center"/>
    </xf>
    <xf numFmtId="0" fontId="4" fillId="3" borderId="38" xfId="0" applyFont="1" applyFill="1" applyBorder="1" applyAlignment="1">
      <alignment horizontal="center" vertical="center" textRotation="255"/>
    </xf>
    <xf numFmtId="0" fontId="4" fillId="3" borderId="39" xfId="0" applyFont="1" applyFill="1" applyBorder="1" applyAlignment="1">
      <alignment horizontal="center" vertical="center" textRotation="255"/>
    </xf>
    <xf numFmtId="0" fontId="4" fillId="3" borderId="27" xfId="0" applyFont="1" applyFill="1" applyBorder="1" applyAlignment="1">
      <alignment horizontal="center" vertical="center" textRotation="255"/>
    </xf>
    <xf numFmtId="38" fontId="4" fillId="0" borderId="6" xfId="10" applyFont="1" applyBorder="1" applyAlignment="1">
      <alignment horizontal="center" vertical="center"/>
    </xf>
    <xf numFmtId="0" fontId="4" fillId="0" borderId="11" xfId="0" applyFont="1" applyBorder="1" applyAlignment="1">
      <alignment horizontal="center" vertical="center"/>
    </xf>
    <xf numFmtId="0" fontId="4" fillId="0" borderId="0" xfId="0" applyFont="1" applyAlignment="1">
      <alignment horizontal="center" vertical="center"/>
    </xf>
    <xf numFmtId="0" fontId="4" fillId="0" borderId="16" xfId="0" applyFont="1" applyBorder="1" applyAlignment="1">
      <alignment horizontal="center" vertical="center"/>
    </xf>
    <xf numFmtId="12" fontId="16" fillId="0" borderId="1" xfId="0" applyNumberFormat="1" applyFont="1" applyBorder="1" applyAlignment="1">
      <alignment horizontal="center" vertical="center"/>
    </xf>
    <xf numFmtId="38" fontId="4" fillId="0" borderId="25" xfId="10" applyFont="1" applyBorder="1" applyAlignment="1">
      <alignment horizontal="center" vertical="center"/>
    </xf>
    <xf numFmtId="38" fontId="4" fillId="0" borderId="23" xfId="10" applyFont="1" applyBorder="1" applyAlignment="1">
      <alignment horizontal="center" vertical="center"/>
    </xf>
    <xf numFmtId="38" fontId="4" fillId="0" borderId="24" xfId="10" applyFont="1" applyBorder="1" applyAlignment="1">
      <alignment horizontal="center" vertical="center"/>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4" fillId="4" borderId="9" xfId="0" applyFont="1" applyFill="1" applyBorder="1" applyAlignment="1">
      <alignment horizontal="center" vertical="center"/>
    </xf>
    <xf numFmtId="0" fontId="4" fillId="4" borderId="10" xfId="0" applyFont="1" applyFill="1" applyBorder="1" applyAlignment="1">
      <alignment horizontal="center" vertical="center"/>
    </xf>
    <xf numFmtId="38" fontId="4" fillId="4" borderId="0" xfId="10" applyFont="1" applyFill="1" applyBorder="1" applyAlignment="1">
      <alignment horizontal="center" vertical="center"/>
    </xf>
    <xf numFmtId="0" fontId="4" fillId="0" borderId="5" xfId="0" applyFont="1" applyBorder="1" applyAlignment="1">
      <alignment horizontal="center" vertical="center"/>
    </xf>
    <xf numFmtId="0" fontId="4" fillId="0" borderId="0" xfId="0" applyFont="1" applyAlignment="1" applyProtection="1">
      <alignment horizontal="center" vertical="center"/>
      <protection locked="0"/>
    </xf>
    <xf numFmtId="38" fontId="4" fillId="0" borderId="5" xfId="10" applyFont="1" applyBorder="1" applyAlignment="1">
      <alignment horizontal="center" vertical="center"/>
    </xf>
    <xf numFmtId="38" fontId="4" fillId="0" borderId="11" xfId="10" applyFont="1" applyBorder="1" applyAlignment="1">
      <alignment horizontal="center" vertical="center"/>
    </xf>
    <xf numFmtId="38" fontId="4" fillId="0" borderId="0" xfId="10" applyFont="1" applyAlignment="1">
      <alignment horizontal="center" vertical="center"/>
    </xf>
    <xf numFmtId="38" fontId="4" fillId="0" borderId="16" xfId="10" applyFont="1" applyBorder="1" applyAlignment="1">
      <alignment horizontal="center" vertical="center"/>
    </xf>
    <xf numFmtId="38" fontId="4" fillId="0" borderId="8" xfId="10" applyFont="1" applyBorder="1" applyAlignment="1">
      <alignment horizontal="center" vertical="center"/>
    </xf>
    <xf numFmtId="38" fontId="4" fillId="0" borderId="9" xfId="10" applyFont="1" applyBorder="1" applyAlignment="1">
      <alignment horizontal="center" vertical="center"/>
    </xf>
    <xf numFmtId="38" fontId="4" fillId="0" borderId="10" xfId="10" applyFont="1" applyBorder="1" applyAlignment="1">
      <alignment horizontal="center" vertical="center"/>
    </xf>
    <xf numFmtId="177" fontId="4" fillId="0" borderId="11" xfId="0" applyNumberFormat="1" applyFont="1" applyBorder="1" applyAlignment="1">
      <alignment horizontal="center" vertical="center"/>
    </xf>
    <xf numFmtId="38" fontId="4" fillId="0" borderId="7" xfId="10" applyFont="1" applyBorder="1" applyAlignment="1">
      <alignment horizontal="center" vertical="center"/>
    </xf>
    <xf numFmtId="177" fontId="11" fillId="0" borderId="0" xfId="0" applyNumberFormat="1" applyFont="1" applyAlignment="1">
      <alignment horizontal="center" vertical="center"/>
    </xf>
    <xf numFmtId="177" fontId="11" fillId="0" borderId="0" xfId="0" applyNumberFormat="1" applyFont="1" applyAlignment="1">
      <alignment horizontal="center" vertical="center" shrinkToFit="1"/>
    </xf>
    <xf numFmtId="177" fontId="11" fillId="0" borderId="0" xfId="10" applyNumberFormat="1" applyFont="1" applyBorder="1" applyAlignment="1">
      <alignment horizontal="center" vertical="center"/>
    </xf>
    <xf numFmtId="0" fontId="11" fillId="0" borderId="0" xfId="0" applyFont="1" applyAlignment="1">
      <alignment horizontal="center" vertical="center"/>
    </xf>
    <xf numFmtId="38" fontId="4" fillId="0" borderId="18" xfId="10" applyFont="1" applyBorder="1" applyAlignment="1" applyProtection="1">
      <alignment horizontal="center" vertical="center"/>
      <protection locked="0"/>
    </xf>
    <xf numFmtId="38" fontId="4" fillId="0" borderId="26" xfId="1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4" fillId="0" borderId="22"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24" xfId="0" applyFont="1" applyBorder="1" applyAlignment="1" applyProtection="1">
      <alignment horizontal="center" vertical="center"/>
      <protection locked="0"/>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4" fillId="0" borderId="26" xfId="0" applyFont="1" applyBorder="1" applyAlignment="1">
      <alignment horizontal="center" vertical="center"/>
    </xf>
    <xf numFmtId="38" fontId="4" fillId="0" borderId="17" xfId="10" applyFont="1" applyFill="1" applyBorder="1" applyAlignment="1" applyProtection="1">
      <alignment horizontal="center" vertical="center"/>
    </xf>
    <xf numFmtId="38" fontId="4" fillId="0" borderId="18" xfId="10" applyFont="1" applyFill="1" applyBorder="1" applyAlignment="1" applyProtection="1">
      <alignment horizontal="center" vertical="center"/>
    </xf>
    <xf numFmtId="38" fontId="4" fillId="0" borderId="21" xfId="10" applyFont="1" applyFill="1" applyBorder="1" applyAlignment="1" applyProtection="1">
      <alignment horizontal="center" vertical="center"/>
    </xf>
    <xf numFmtId="38" fontId="4" fillId="0" borderId="22" xfId="10" applyFont="1" applyFill="1" applyBorder="1" applyAlignment="1" applyProtection="1">
      <alignment horizontal="center" vertical="center"/>
    </xf>
    <xf numFmtId="38" fontId="4" fillId="0" borderId="23" xfId="10" applyFont="1" applyFill="1" applyBorder="1" applyAlignment="1" applyProtection="1">
      <alignment horizontal="center" vertical="center"/>
    </xf>
    <xf numFmtId="38" fontId="4" fillId="0" borderId="26" xfId="10" applyFont="1" applyFill="1" applyBorder="1" applyAlignment="1" applyProtection="1">
      <alignment horizontal="center" vertical="center"/>
    </xf>
    <xf numFmtId="0" fontId="23" fillId="0" borderId="0" xfId="0" applyFont="1" applyAlignment="1" applyProtection="1">
      <alignment horizontal="center" vertical="center"/>
      <protection locked="0"/>
    </xf>
    <xf numFmtId="38" fontId="4" fillId="0" borderId="11" xfId="0" applyNumberFormat="1" applyFont="1" applyBorder="1" applyAlignment="1">
      <alignment horizontal="center" vertical="center"/>
    </xf>
    <xf numFmtId="38" fontId="4" fillId="0" borderId="6" xfId="0" applyNumberFormat="1" applyFont="1" applyBorder="1" applyAlignment="1" applyProtection="1">
      <alignment horizontal="center" vertical="center"/>
      <protection locked="0"/>
    </xf>
    <xf numFmtId="0" fontId="29" fillId="0" borderId="87" xfId="0" applyFont="1" applyBorder="1" applyAlignment="1">
      <alignment horizontal="center" vertical="center"/>
    </xf>
    <xf numFmtId="0" fontId="29" fillId="0" borderId="88" xfId="0" applyFont="1" applyBorder="1" applyAlignment="1">
      <alignment horizontal="center" vertical="center"/>
    </xf>
    <xf numFmtId="5" fontId="29" fillId="0" borderId="89" xfId="10" applyNumberFormat="1" applyFont="1" applyFill="1" applyBorder="1" applyAlignment="1">
      <alignment horizontal="center" vertical="center"/>
    </xf>
    <xf numFmtId="5" fontId="29" fillId="0" borderId="88" xfId="10" applyNumberFormat="1" applyFont="1" applyFill="1" applyBorder="1" applyAlignment="1">
      <alignment horizontal="center" vertical="center"/>
    </xf>
    <xf numFmtId="5" fontId="29" fillId="0" borderId="90" xfId="10" applyNumberFormat="1" applyFont="1" applyFill="1" applyBorder="1" applyAlignment="1">
      <alignment horizontal="center" vertical="center"/>
    </xf>
    <xf numFmtId="0" fontId="28" fillId="0" borderId="9" xfId="0" applyFont="1" applyBorder="1" applyAlignment="1">
      <alignment horizontal="center" vertical="center"/>
    </xf>
    <xf numFmtId="0" fontId="29" fillId="0" borderId="51" xfId="0" applyFont="1" applyBorder="1" applyAlignment="1">
      <alignment horizontal="center" vertical="center"/>
    </xf>
    <xf numFmtId="0" fontId="29" fillId="0" borderId="52" xfId="0" applyFont="1" applyBorder="1" applyAlignment="1">
      <alignment horizontal="center" vertical="center"/>
    </xf>
    <xf numFmtId="0" fontId="29" fillId="0" borderId="53" xfId="0" applyFont="1" applyBorder="1" applyAlignment="1">
      <alignment horizontal="center" vertical="center"/>
    </xf>
    <xf numFmtId="0" fontId="32" fillId="0" borderId="54" xfId="0" applyFont="1" applyBorder="1" applyAlignment="1">
      <alignment horizontal="center" vertical="center" wrapText="1"/>
    </xf>
    <xf numFmtId="0" fontId="32" fillId="0" borderId="59" xfId="0" applyFont="1" applyBorder="1" applyAlignment="1">
      <alignment horizontal="center" vertical="center" wrapText="1"/>
    </xf>
    <xf numFmtId="0" fontId="32" fillId="0" borderId="55" xfId="0" applyFont="1" applyBorder="1" applyAlignment="1">
      <alignment horizontal="center" vertical="center" wrapText="1"/>
    </xf>
    <xf numFmtId="0" fontId="32" fillId="0" borderId="60" xfId="0" applyFont="1" applyBorder="1" applyAlignment="1">
      <alignment horizontal="center" vertical="center" wrapText="1"/>
    </xf>
    <xf numFmtId="6" fontId="29" fillId="0" borderId="80" xfId="0" applyNumberFormat="1" applyFont="1" applyBorder="1" applyAlignment="1">
      <alignment horizontal="center" vertical="center"/>
    </xf>
    <xf numFmtId="0" fontId="29" fillId="0" borderId="3" xfId="0" applyFont="1" applyBorder="1" applyAlignment="1">
      <alignment horizontal="center" vertical="center"/>
    </xf>
    <xf numFmtId="0" fontId="29" fillId="0" borderId="81" xfId="0" applyFont="1" applyBorder="1" applyAlignment="1">
      <alignment horizontal="center" vertical="center"/>
    </xf>
    <xf numFmtId="6" fontId="29" fillId="0" borderId="50" xfId="11" applyFont="1" applyFill="1" applyBorder="1" applyAlignment="1">
      <alignment horizontal="center" vertical="center"/>
    </xf>
    <xf numFmtId="6" fontId="29" fillId="0" borderId="9" xfId="11" applyFont="1" applyFill="1" applyBorder="1" applyAlignment="1">
      <alignment horizontal="center" vertical="center"/>
    </xf>
    <xf numFmtId="6" fontId="29" fillId="0" borderId="10" xfId="11" applyFont="1" applyFill="1" applyBorder="1" applyAlignment="1">
      <alignment horizontal="center" vertical="center"/>
    </xf>
    <xf numFmtId="0" fontId="29" fillId="0" borderId="78" xfId="0" applyFont="1" applyBorder="1" applyAlignment="1">
      <alignment horizontal="center" vertical="center"/>
    </xf>
    <xf numFmtId="0" fontId="29" fillId="0" borderId="79" xfId="0" applyFont="1" applyBorder="1" applyAlignment="1">
      <alignment horizontal="center" vertical="center"/>
    </xf>
    <xf numFmtId="6" fontId="29" fillId="0" borderId="67" xfId="11" applyFont="1" applyFill="1" applyBorder="1" applyAlignment="1">
      <alignment horizontal="center" vertical="center"/>
    </xf>
    <xf numFmtId="6" fontId="29" fillId="0" borderId="66" xfId="11" applyFont="1" applyFill="1" applyBorder="1" applyAlignment="1">
      <alignment horizontal="center" vertical="center"/>
    </xf>
    <xf numFmtId="179" fontId="32" fillId="0" borderId="70" xfId="0" applyNumberFormat="1" applyFont="1" applyBorder="1" applyAlignment="1">
      <alignment horizontal="center" vertical="center" shrinkToFit="1"/>
    </xf>
    <xf numFmtId="179" fontId="32" fillId="0" borderId="65" xfId="0" applyNumberFormat="1" applyFont="1" applyBorder="1" applyAlignment="1">
      <alignment horizontal="center" vertical="center" shrinkToFit="1"/>
    </xf>
    <xf numFmtId="179" fontId="32" fillId="0" borderId="67" xfId="0" applyNumberFormat="1" applyFont="1" applyBorder="1" applyAlignment="1">
      <alignment horizontal="center" vertical="center" shrinkToFit="1"/>
    </xf>
    <xf numFmtId="179" fontId="32" fillId="0" borderId="56" xfId="0" applyNumberFormat="1" applyFont="1" applyBorder="1" applyAlignment="1">
      <alignment horizontal="center" vertical="center" shrinkToFit="1"/>
    </xf>
    <xf numFmtId="179" fontId="32" fillId="0" borderId="52" xfId="0" applyNumberFormat="1" applyFont="1" applyBorder="1" applyAlignment="1">
      <alignment horizontal="center" vertical="center" shrinkToFit="1"/>
    </xf>
    <xf numFmtId="179" fontId="32" fillId="0" borderId="55" xfId="0" applyNumberFormat="1" applyFont="1" applyBorder="1" applyAlignment="1">
      <alignment horizontal="center" vertical="center" shrinkToFit="1"/>
    </xf>
    <xf numFmtId="6" fontId="29" fillId="0" borderId="57" xfId="11" applyFont="1" applyFill="1" applyBorder="1" applyAlignment="1">
      <alignment horizontal="center" vertical="center"/>
    </xf>
    <xf numFmtId="6" fontId="29" fillId="0" borderId="6" xfId="11" applyFont="1" applyFill="1" applyBorder="1" applyAlignment="1">
      <alignment horizontal="center" vertical="center"/>
    </xf>
    <xf numFmtId="6" fontId="29" fillId="0" borderId="7" xfId="11" applyFont="1" applyFill="1" applyBorder="1" applyAlignment="1">
      <alignment horizontal="center" vertical="center"/>
    </xf>
    <xf numFmtId="0" fontId="29" fillId="0" borderId="59" xfId="0" applyFont="1" applyBorder="1" applyAlignment="1">
      <alignment horizontal="center" vertical="center"/>
    </xf>
    <xf numFmtId="0" fontId="29" fillId="0" borderId="9" xfId="0" applyFont="1" applyBorder="1" applyAlignment="1">
      <alignment horizontal="right" vertical="center" shrinkToFit="1"/>
    </xf>
    <xf numFmtId="179" fontId="32" fillId="0" borderId="61" xfId="0" applyNumberFormat="1" applyFont="1" applyBorder="1" applyAlignment="1">
      <alignment horizontal="center" vertical="center" shrinkToFit="1"/>
    </xf>
    <xf numFmtId="179" fontId="32" fillId="0" borderId="85" xfId="0" applyNumberFormat="1" applyFont="1" applyBorder="1" applyAlignment="1">
      <alignment horizontal="center" vertical="center" shrinkToFit="1"/>
    </xf>
    <xf numFmtId="179" fontId="32" fillId="0" borderId="62" xfId="0" applyNumberFormat="1" applyFont="1" applyBorder="1" applyAlignment="1">
      <alignment horizontal="center" vertical="center" shrinkToFit="1"/>
    </xf>
    <xf numFmtId="6" fontId="29" fillId="0" borderId="64" xfId="11" applyFont="1" applyFill="1" applyBorder="1" applyAlignment="1">
      <alignment horizontal="center" vertical="center"/>
    </xf>
    <xf numFmtId="6" fontId="29" fillId="0" borderId="83" xfId="11" applyFont="1" applyFill="1" applyBorder="1" applyAlignment="1">
      <alignment horizontal="center" vertical="center"/>
    </xf>
    <xf numFmtId="179" fontId="32" fillId="0" borderId="53" xfId="0" applyNumberFormat="1" applyFont="1" applyBorder="1" applyAlignment="1">
      <alignment horizontal="center" vertical="center" shrinkToFit="1"/>
    </xf>
    <xf numFmtId="179" fontId="32" fillId="0" borderId="54" xfId="0" applyNumberFormat="1" applyFont="1" applyBorder="1" applyAlignment="1">
      <alignment horizontal="center" vertical="center" shrinkToFit="1"/>
    </xf>
    <xf numFmtId="6" fontId="29" fillId="0" borderId="54" xfId="11" applyFont="1" applyFill="1" applyBorder="1" applyAlignment="1">
      <alignment horizontal="center" vertical="center"/>
    </xf>
    <xf numFmtId="6" fontId="29" fillId="0" borderId="69" xfId="11" applyFont="1" applyFill="1" applyBorder="1" applyAlignment="1">
      <alignment horizontal="center" vertical="center"/>
    </xf>
    <xf numFmtId="0" fontId="29" fillId="0" borderId="1" xfId="0" applyFont="1" applyBorder="1" applyAlignment="1">
      <alignment horizontal="center" vertical="center"/>
    </xf>
    <xf numFmtId="0" fontId="29" fillId="0" borderId="2" xfId="0" applyFont="1" applyBorder="1" applyAlignment="1">
      <alignment horizontal="center" vertical="center"/>
    </xf>
    <xf numFmtId="0" fontId="29" fillId="0" borderId="4" xfId="0" applyFont="1" applyBorder="1" applyAlignment="1">
      <alignment horizontal="center" vertical="center"/>
    </xf>
    <xf numFmtId="0" fontId="32" fillId="0" borderId="58" xfId="0" applyFont="1" applyBorder="1" applyAlignment="1">
      <alignment horizontal="center" vertical="center"/>
    </xf>
    <xf numFmtId="0" fontId="32" fillId="0" borderId="86" xfId="0" applyFont="1" applyBorder="1" applyAlignment="1">
      <alignment horizontal="center" vertical="center"/>
    </xf>
    <xf numFmtId="0" fontId="32" fillId="0" borderId="59" xfId="0" applyFont="1" applyBorder="1" applyAlignment="1">
      <alignment horizontal="center" vertical="center"/>
    </xf>
    <xf numFmtId="179" fontId="32" fillId="0" borderId="71" xfId="0" applyNumberFormat="1" applyFont="1" applyBorder="1" applyAlignment="1">
      <alignment horizontal="center" vertical="center" shrinkToFit="1"/>
    </xf>
    <xf numFmtId="179" fontId="32" fillId="0" borderId="74" xfId="0" applyNumberFormat="1" applyFont="1" applyBorder="1" applyAlignment="1">
      <alignment horizontal="center" vertical="center" shrinkToFit="1"/>
    </xf>
    <xf numFmtId="179" fontId="32" fillId="0" borderId="72" xfId="0" applyNumberFormat="1" applyFont="1" applyBorder="1" applyAlignment="1">
      <alignment horizontal="center" vertical="center" shrinkToFit="1"/>
    </xf>
    <xf numFmtId="6" fontId="29" fillId="0" borderId="76" xfId="11" applyFont="1" applyFill="1" applyBorder="1" applyAlignment="1">
      <alignment horizontal="center" vertical="center"/>
    </xf>
    <xf numFmtId="6" fontId="29" fillId="0" borderId="74" xfId="11" applyFont="1" applyFill="1" applyBorder="1" applyAlignment="1">
      <alignment horizontal="center" vertical="center"/>
    </xf>
    <xf numFmtId="6" fontId="29" fillId="0" borderId="84" xfId="11" applyFont="1" applyFill="1" applyBorder="1" applyAlignment="1">
      <alignment horizontal="center" vertical="center"/>
    </xf>
    <xf numFmtId="179" fontId="32" fillId="0" borderId="58" xfId="0" applyNumberFormat="1" applyFont="1" applyBorder="1" applyAlignment="1">
      <alignment horizontal="center" vertical="center" shrinkToFit="1"/>
    </xf>
    <xf numFmtId="179" fontId="32" fillId="0" borderId="86" xfId="0" applyNumberFormat="1" applyFont="1" applyBorder="1" applyAlignment="1">
      <alignment horizontal="center" vertical="center" shrinkToFit="1"/>
    </xf>
    <xf numFmtId="179" fontId="32" fillId="0" borderId="59" xfId="0" applyNumberFormat="1" applyFont="1" applyBorder="1" applyAlignment="1">
      <alignment horizontal="center" vertical="center" shrinkToFit="1"/>
    </xf>
    <xf numFmtId="6" fontId="29" fillId="0" borderId="59" xfId="11" applyFont="1" applyFill="1" applyBorder="1" applyAlignment="1">
      <alignment horizontal="center" vertical="center"/>
    </xf>
    <xf numFmtId="6" fontId="29" fillId="0" borderId="77" xfId="11" applyFont="1" applyFill="1" applyBorder="1" applyAlignment="1">
      <alignment horizontal="center"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7" fillId="0" borderId="10" xfId="0" applyFont="1" applyBorder="1" applyAlignment="1">
      <alignment horizontal="left" vertical="center"/>
    </xf>
    <xf numFmtId="176" fontId="7" fillId="0" borderId="5" xfId="0" applyNumberFormat="1" applyFont="1" applyBorder="1" applyAlignment="1">
      <alignment horizontal="left" vertical="center"/>
    </xf>
    <xf numFmtId="176" fontId="7" fillId="0" borderId="6" xfId="0" applyNumberFormat="1" applyFont="1" applyBorder="1" applyAlignment="1">
      <alignment horizontal="left" vertical="center"/>
    </xf>
    <xf numFmtId="176" fontId="7" fillId="0" borderId="7" xfId="0" applyNumberFormat="1" applyFont="1" applyBorder="1" applyAlignment="1">
      <alignment horizontal="left" vertical="center"/>
    </xf>
    <xf numFmtId="176" fontId="7" fillId="0" borderId="8" xfId="0" applyNumberFormat="1" applyFont="1" applyBorder="1" applyAlignment="1">
      <alignment horizontal="left" vertical="center"/>
    </xf>
    <xf numFmtId="176" fontId="7" fillId="0" borderId="9" xfId="0" applyNumberFormat="1" applyFont="1" applyBorder="1" applyAlignment="1">
      <alignment horizontal="left" vertical="center"/>
    </xf>
    <xf numFmtId="176" fontId="7" fillId="0" borderId="10" xfId="0" applyNumberFormat="1" applyFont="1" applyBorder="1" applyAlignment="1">
      <alignment horizontal="left"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14"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2" xfId="0" applyFont="1" applyBorder="1" applyAlignment="1">
      <alignment horizontal="center" vertical="center"/>
    </xf>
    <xf numFmtId="38" fontId="7" fillId="0" borderId="8" xfId="10" applyFont="1" applyBorder="1" applyAlignment="1" applyProtection="1">
      <alignment horizontal="center" vertical="center"/>
    </xf>
    <xf numFmtId="38" fontId="7" fillId="0" borderId="9" xfId="10" applyFont="1" applyBorder="1" applyAlignment="1" applyProtection="1">
      <alignment horizontal="center" vertical="center"/>
    </xf>
    <xf numFmtId="38" fontId="7" fillId="0" borderId="10" xfId="10" applyFont="1" applyBorder="1" applyAlignment="1" applyProtection="1">
      <alignment horizontal="center" vertical="center"/>
    </xf>
    <xf numFmtId="38" fontId="4" fillId="0" borderId="6" xfId="10" applyFont="1" applyBorder="1" applyAlignment="1" applyProtection="1">
      <alignment horizontal="center" vertical="center"/>
    </xf>
    <xf numFmtId="0" fontId="4" fillId="0" borderId="14" xfId="0" applyFont="1" applyBorder="1" applyAlignment="1">
      <alignment horizontal="center" vertical="center"/>
    </xf>
    <xf numFmtId="0" fontId="4" fillId="0" borderId="12" xfId="0" applyFont="1" applyBorder="1" applyAlignment="1">
      <alignment horizontal="center" vertical="center"/>
    </xf>
    <xf numFmtId="38" fontId="4" fillId="0" borderId="8" xfId="10" applyFont="1" applyBorder="1" applyAlignment="1" applyProtection="1">
      <alignment horizontal="center" vertical="center"/>
    </xf>
    <xf numFmtId="38" fontId="4" fillId="0" borderId="9" xfId="10" applyFont="1" applyBorder="1" applyAlignment="1" applyProtection="1">
      <alignment horizontal="center" vertical="center"/>
    </xf>
    <xf numFmtId="38" fontId="4" fillId="0" borderId="10" xfId="10" applyFont="1" applyBorder="1" applyAlignment="1" applyProtection="1">
      <alignment horizontal="center" vertical="center"/>
    </xf>
    <xf numFmtId="0" fontId="7" fillId="0" borderId="7" xfId="0" applyFont="1" applyBorder="1" applyAlignment="1">
      <alignment horizontal="center" vertical="center"/>
    </xf>
    <xf numFmtId="0" fontId="7" fillId="0" borderId="10" xfId="0" applyFont="1" applyBorder="1" applyAlignment="1">
      <alignment horizontal="center" vertical="center"/>
    </xf>
    <xf numFmtId="0" fontId="4" fillId="0" borderId="30" xfId="0" applyFont="1" applyBorder="1" applyAlignment="1">
      <alignment horizontal="center" vertical="center"/>
    </xf>
    <xf numFmtId="38" fontId="4" fillId="0" borderId="30" xfId="10" applyFont="1" applyBorder="1" applyAlignment="1" applyProtection="1">
      <alignment horizontal="center" vertical="center"/>
    </xf>
    <xf numFmtId="38" fontId="4" fillId="0" borderId="28" xfId="10" applyFont="1" applyBorder="1" applyAlignment="1" applyProtection="1">
      <alignment horizontal="center" vertical="center"/>
    </xf>
    <xf numFmtId="38" fontId="4" fillId="0" borderId="29" xfId="10" applyFont="1" applyBorder="1" applyAlignment="1" applyProtection="1">
      <alignment horizontal="center" vertical="center"/>
    </xf>
    <xf numFmtId="38" fontId="4" fillId="0" borderId="25" xfId="10" applyFont="1" applyBorder="1" applyAlignment="1" applyProtection="1">
      <alignment horizontal="center" vertical="center"/>
    </xf>
    <xf numFmtId="38" fontId="4" fillId="0" borderId="23" xfId="10" applyFont="1" applyBorder="1" applyAlignment="1" applyProtection="1">
      <alignment horizontal="center" vertical="center"/>
    </xf>
    <xf numFmtId="38" fontId="4" fillId="0" borderId="24" xfId="10" applyFont="1" applyBorder="1" applyAlignment="1" applyProtection="1">
      <alignment horizontal="center" vertical="center"/>
    </xf>
    <xf numFmtId="0" fontId="7" fillId="4" borderId="5" xfId="0" applyFont="1" applyFill="1" applyBorder="1" applyAlignment="1">
      <alignment horizontal="center" vertical="center"/>
    </xf>
    <xf numFmtId="0" fontId="7" fillId="4" borderId="6" xfId="0" applyFont="1" applyFill="1" applyBorder="1" applyAlignment="1">
      <alignment horizontal="center" vertical="center"/>
    </xf>
    <xf numFmtId="0" fontId="7" fillId="4" borderId="7" xfId="0" applyFont="1" applyFill="1" applyBorder="1" applyAlignment="1">
      <alignment horizontal="center" vertical="center"/>
    </xf>
    <xf numFmtId="0" fontId="7" fillId="4" borderId="8" xfId="0" applyFont="1" applyFill="1" applyBorder="1" applyAlignment="1">
      <alignment horizontal="center" vertical="center"/>
    </xf>
    <xf numFmtId="0" fontId="7" fillId="4" borderId="9" xfId="0" applyFont="1" applyFill="1" applyBorder="1" applyAlignment="1">
      <alignment horizontal="center" vertical="center"/>
    </xf>
    <xf numFmtId="0" fontId="7" fillId="4" borderId="10" xfId="0" applyFont="1" applyFill="1" applyBorder="1" applyAlignment="1">
      <alignment horizontal="center" vertical="center"/>
    </xf>
    <xf numFmtId="0" fontId="4" fillId="4" borderId="14" xfId="0" applyFont="1" applyFill="1" applyBorder="1" applyAlignment="1">
      <alignment horizontal="center" vertical="center"/>
    </xf>
    <xf numFmtId="0" fontId="4" fillId="4" borderId="12" xfId="0" applyFont="1" applyFill="1" applyBorder="1" applyAlignment="1">
      <alignment horizontal="center" vertical="center"/>
    </xf>
    <xf numFmtId="38" fontId="7" fillId="4" borderId="8" xfId="10" applyFont="1" applyFill="1" applyBorder="1" applyAlignment="1" applyProtection="1">
      <alignment horizontal="center" vertical="center"/>
    </xf>
    <xf numFmtId="38" fontId="7" fillId="4" borderId="9" xfId="10" applyFont="1" applyFill="1" applyBorder="1" applyAlignment="1" applyProtection="1">
      <alignment horizontal="center" vertical="center"/>
    </xf>
    <xf numFmtId="38" fontId="7" fillId="4" borderId="10" xfId="10" applyFont="1" applyFill="1" applyBorder="1" applyAlignment="1" applyProtection="1">
      <alignment horizontal="center" vertical="center"/>
    </xf>
    <xf numFmtId="38" fontId="4" fillId="4" borderId="0" xfId="10" applyFont="1" applyFill="1" applyBorder="1" applyAlignment="1" applyProtection="1">
      <alignment horizontal="center" vertical="center"/>
    </xf>
    <xf numFmtId="38" fontId="4" fillId="4" borderId="24" xfId="10" applyFont="1" applyFill="1" applyBorder="1" applyAlignment="1" applyProtection="1">
      <alignment horizontal="center" vertical="center"/>
    </xf>
    <xf numFmtId="0" fontId="4" fillId="4" borderId="30" xfId="0" applyFont="1" applyFill="1" applyBorder="1" applyAlignment="1">
      <alignment horizontal="center" vertical="center"/>
    </xf>
    <xf numFmtId="0" fontId="4" fillId="4" borderId="28" xfId="0" applyFont="1" applyFill="1" applyBorder="1" applyAlignment="1">
      <alignment horizontal="center" vertical="center"/>
    </xf>
    <xf numFmtId="0" fontId="4" fillId="4" borderId="29" xfId="0" applyFont="1" applyFill="1" applyBorder="1" applyAlignment="1">
      <alignment horizontal="center" vertical="center"/>
    </xf>
    <xf numFmtId="0" fontId="4" fillId="4" borderId="31" xfId="0" applyFont="1" applyFill="1" applyBorder="1" applyAlignment="1">
      <alignment horizontal="center" vertical="center"/>
    </xf>
    <xf numFmtId="0" fontId="4" fillId="5" borderId="1" xfId="0" applyFont="1" applyFill="1" applyBorder="1" applyAlignment="1">
      <alignment horizontal="center" vertical="center"/>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4" fillId="5" borderId="2"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4" xfId="0" applyFont="1" applyFill="1" applyBorder="1" applyAlignment="1">
      <alignment horizontal="center" vertical="center" wrapText="1"/>
    </xf>
    <xf numFmtId="38" fontId="4" fillId="0" borderId="17" xfId="10" applyFont="1" applyFill="1" applyBorder="1" applyAlignment="1">
      <alignment horizontal="center" vertical="center"/>
    </xf>
    <xf numFmtId="38" fontId="4" fillId="0" borderId="18" xfId="10" applyFont="1" applyFill="1" applyBorder="1" applyAlignment="1">
      <alignment horizontal="center" vertical="center"/>
    </xf>
    <xf numFmtId="38" fontId="4" fillId="0" borderId="21" xfId="10" applyFont="1" applyFill="1" applyBorder="1" applyAlignment="1">
      <alignment horizontal="center" vertical="center"/>
    </xf>
    <xf numFmtId="38" fontId="4" fillId="0" borderId="22" xfId="10" applyFont="1" applyFill="1" applyBorder="1" applyAlignment="1">
      <alignment horizontal="center" vertical="center"/>
    </xf>
    <xf numFmtId="38" fontId="4" fillId="0" borderId="23" xfId="10" applyFont="1" applyFill="1" applyBorder="1" applyAlignment="1">
      <alignment horizontal="center" vertical="center"/>
    </xf>
    <xf numFmtId="38" fontId="4" fillId="0" borderId="26" xfId="10" applyFont="1" applyFill="1" applyBorder="1" applyAlignment="1">
      <alignment horizontal="center" vertical="center"/>
    </xf>
    <xf numFmtId="0" fontId="23" fillId="0" borderId="0" xfId="0" applyFont="1" applyAlignment="1">
      <alignment horizontal="center" vertical="center"/>
    </xf>
    <xf numFmtId="6" fontId="37" fillId="0" borderId="57" xfId="11" applyFont="1" applyFill="1" applyBorder="1" applyAlignment="1">
      <alignment horizontal="center" vertical="center"/>
    </xf>
    <xf numFmtId="6" fontId="37" fillId="0" borderId="6" xfId="11" applyFont="1" applyFill="1" applyBorder="1" applyAlignment="1">
      <alignment horizontal="center" vertical="center"/>
    </xf>
    <xf numFmtId="6" fontId="37" fillId="0" borderId="7" xfId="11" applyFont="1" applyFill="1" applyBorder="1" applyAlignment="1">
      <alignment horizontal="center" vertical="center"/>
    </xf>
    <xf numFmtId="6" fontId="35" fillId="0" borderId="54" xfId="11" applyFont="1" applyFill="1" applyBorder="1" applyAlignment="1">
      <alignment horizontal="center" vertical="center"/>
    </xf>
    <xf numFmtId="6" fontId="35" fillId="0" borderId="69" xfId="11" applyFont="1" applyFill="1" applyBorder="1" applyAlignment="1">
      <alignment horizontal="center" vertical="center"/>
    </xf>
    <xf numFmtId="6" fontId="37" fillId="0" borderId="66" xfId="11" applyFont="1" applyFill="1" applyBorder="1" applyAlignment="1">
      <alignment horizontal="center" vertical="center"/>
    </xf>
    <xf numFmtId="6" fontId="37" fillId="0" borderId="64" xfId="11" applyFont="1" applyFill="1" applyBorder="1" applyAlignment="1">
      <alignment horizontal="center" vertical="center"/>
    </xf>
    <xf numFmtId="6" fontId="37" fillId="0" borderId="83" xfId="11" applyFont="1" applyFill="1" applyBorder="1" applyAlignment="1">
      <alignment horizontal="center" vertical="center"/>
    </xf>
    <xf numFmtId="6" fontId="35" fillId="0" borderId="67" xfId="11" applyFont="1" applyFill="1" applyBorder="1" applyAlignment="1">
      <alignment horizontal="center" vertical="center"/>
    </xf>
    <xf numFmtId="6" fontId="35" fillId="0" borderId="66" xfId="11" applyFont="1" applyFill="1" applyBorder="1" applyAlignment="1">
      <alignment horizontal="center" vertical="center"/>
    </xf>
    <xf numFmtId="0" fontId="4" fillId="0" borderId="17" xfId="0" applyFont="1" applyBorder="1" applyAlignment="1">
      <alignment horizontal="center" vertical="center"/>
    </xf>
    <xf numFmtId="0" fontId="4" fillId="0" borderId="24" xfId="0" applyFont="1" applyBorder="1" applyAlignment="1">
      <alignment horizontal="center" vertical="center"/>
    </xf>
    <xf numFmtId="38" fontId="4" fillId="0" borderId="18" xfId="10" applyFont="1" applyBorder="1" applyAlignment="1">
      <alignment horizontal="center" vertical="center"/>
    </xf>
    <xf numFmtId="38" fontId="4" fillId="0" borderId="26" xfId="10" applyFont="1" applyBorder="1" applyAlignment="1">
      <alignment horizontal="center" vertical="center"/>
    </xf>
    <xf numFmtId="6" fontId="37" fillId="0" borderId="76" xfId="11" applyFont="1" applyFill="1" applyBorder="1" applyAlignment="1">
      <alignment horizontal="center" vertical="center"/>
    </xf>
    <xf numFmtId="6" fontId="37" fillId="0" borderId="74" xfId="11" applyFont="1" applyFill="1" applyBorder="1" applyAlignment="1">
      <alignment horizontal="center" vertical="center"/>
    </xf>
    <xf numFmtId="6" fontId="37" fillId="0" borderId="84" xfId="11" applyFont="1" applyFill="1" applyBorder="1" applyAlignment="1">
      <alignment horizontal="center" vertical="center"/>
    </xf>
    <xf numFmtId="6" fontId="40" fillId="0" borderId="50" xfId="11" applyFont="1" applyFill="1" applyBorder="1" applyAlignment="1">
      <alignment horizontal="center" vertical="center"/>
    </xf>
    <xf numFmtId="6" fontId="40" fillId="0" borderId="9" xfId="11" applyFont="1" applyFill="1" applyBorder="1" applyAlignment="1">
      <alignment horizontal="center" vertical="center"/>
    </xf>
    <xf numFmtId="6" fontId="40" fillId="0" borderId="10" xfId="11" applyFont="1" applyFill="1" applyBorder="1" applyAlignment="1">
      <alignment horizontal="center" vertical="center"/>
    </xf>
    <xf numFmtId="177" fontId="18" fillId="0" borderId="0" xfId="0" applyNumberFormat="1" applyFont="1" applyAlignment="1">
      <alignment horizontal="center" vertical="center"/>
    </xf>
    <xf numFmtId="177" fontId="18" fillId="0" borderId="0" xfId="0" applyNumberFormat="1" applyFont="1" applyAlignment="1">
      <alignment horizontal="center" vertical="center" shrinkToFit="1"/>
    </xf>
    <xf numFmtId="0" fontId="33" fillId="0" borderId="55" xfId="0" applyFont="1" applyBorder="1" applyAlignment="1">
      <alignment horizontal="center" vertical="center" wrapText="1"/>
    </xf>
    <xf numFmtId="0" fontId="33" fillId="0" borderId="60" xfId="0" applyFont="1" applyBorder="1" applyAlignment="1">
      <alignment horizontal="center" vertical="center" wrapText="1"/>
    </xf>
    <xf numFmtId="177" fontId="18" fillId="0" borderId="0" xfId="10" applyNumberFormat="1" applyFont="1" applyBorder="1" applyAlignment="1">
      <alignment horizontal="center" vertical="center"/>
    </xf>
    <xf numFmtId="0" fontId="18" fillId="0" borderId="0" xfId="0" applyFont="1" applyAlignment="1">
      <alignment horizontal="center" vertical="center"/>
    </xf>
    <xf numFmtId="38" fontId="18" fillId="0" borderId="0" xfId="10" applyFont="1" applyAlignment="1">
      <alignment horizontal="center" vertical="center"/>
    </xf>
    <xf numFmtId="38" fontId="4" fillId="0" borderId="6" xfId="0" applyNumberFormat="1" applyFont="1" applyBorder="1" applyAlignment="1">
      <alignment horizontal="center" vertical="center"/>
    </xf>
    <xf numFmtId="177" fontId="18" fillId="0" borderId="0" xfId="10" applyNumberFormat="1" applyFont="1" applyBorder="1" applyAlignment="1" applyProtection="1">
      <alignment horizontal="center" vertical="center"/>
    </xf>
    <xf numFmtId="0" fontId="0" fillId="6" borderId="2" xfId="0" applyFill="1" applyBorder="1" applyAlignment="1">
      <alignment horizontal="center" vertical="center"/>
    </xf>
    <xf numFmtId="0" fontId="0" fillId="6" borderId="4" xfId="0" applyFill="1" applyBorder="1" applyAlignment="1">
      <alignment horizontal="center" vertical="center"/>
    </xf>
  </cellXfs>
  <cellStyles count="12">
    <cellStyle name="桁区切り" xfId="10" builtinId="6"/>
    <cellStyle name="桁区切り 2" xfId="2" xr:uid="{00000000-0005-0000-0000-000001000000}"/>
    <cellStyle name="桁区切り 2 2" xfId="4" xr:uid="{00000000-0005-0000-0000-000002000000}"/>
    <cellStyle name="桁区切り 3" xfId="7" xr:uid="{00000000-0005-0000-0000-000003000000}"/>
    <cellStyle name="通貨" xfId="11" builtinId="7"/>
    <cellStyle name="標準" xfId="0" builtinId="0"/>
    <cellStyle name="標準 2" xfId="1" xr:uid="{00000000-0005-0000-0000-000005000000}"/>
    <cellStyle name="標準 2 2" xfId="3" xr:uid="{00000000-0005-0000-0000-000006000000}"/>
    <cellStyle name="標準 2 2 2" xfId="8" xr:uid="{00000000-0005-0000-0000-000007000000}"/>
    <cellStyle name="標準 3" xfId="9" xr:uid="{00000000-0005-0000-0000-000008000000}"/>
    <cellStyle name="標準 40" xfId="5" xr:uid="{00000000-0005-0000-0000-000009000000}"/>
    <cellStyle name="標準 5" xfId="6" xr:uid="{00000000-0005-0000-0000-00000A000000}"/>
  </cellStyles>
  <dxfs count="423">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auto="1"/>
      </font>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ill>
        <patternFill patternType="none">
          <bgColor auto="1"/>
        </patternFill>
      </fill>
    </dxf>
    <dxf>
      <fill>
        <patternFill patternType="none">
          <bgColor auto="1"/>
        </patternFill>
      </fill>
    </dxf>
    <dxf>
      <font>
        <color auto="1"/>
      </font>
      <fill>
        <patternFill patternType="none">
          <bgColor auto="1"/>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ill>
        <patternFill patternType="none">
          <bgColor auto="1"/>
        </patternFill>
      </fill>
    </dxf>
    <dxf>
      <fill>
        <patternFill patternType="none">
          <bgColor auto="1"/>
        </patternFill>
      </fill>
    </dxf>
    <dxf>
      <font>
        <color auto="1"/>
      </font>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49998474074526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auto="1"/>
      </font>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ill>
        <patternFill patternType="none">
          <bgColor auto="1"/>
        </patternFill>
      </fill>
    </dxf>
    <dxf>
      <fill>
        <patternFill patternType="none">
          <bgColor auto="1"/>
        </patternFill>
      </fill>
    </dxf>
    <dxf>
      <font>
        <color auto="1"/>
      </font>
      <fill>
        <patternFill patternType="none">
          <bgColor auto="1"/>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theme="0" tint="-0.34998626667073579"/>
        </patternFill>
      </fill>
    </dxf>
    <dxf>
      <fill>
        <patternFill>
          <bgColor rgb="FF00B050"/>
        </patternFill>
      </fill>
    </dxf>
    <dxf>
      <fill>
        <patternFill>
          <bgColor theme="0" tint="-0.499984740745262"/>
        </patternFill>
      </fill>
    </dxf>
    <dxf>
      <fill>
        <patternFill patternType="none">
          <bgColor auto="1"/>
        </patternFill>
      </fill>
    </dxf>
    <dxf>
      <fill>
        <patternFill>
          <bgColor theme="0" tint="-0.499984740745262"/>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49998474074526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ill>
        <patternFill patternType="none">
          <bgColor auto="1"/>
        </patternFill>
      </fill>
    </dxf>
    <dxf>
      <fill>
        <patternFill patternType="none">
          <bgColor auto="1"/>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ont>
        <color auto="1"/>
      </font>
      <fill>
        <patternFill patternType="none">
          <bgColor auto="1"/>
        </patternFill>
      </fill>
    </dxf>
    <dxf>
      <fill>
        <patternFill patternType="none">
          <bgColor auto="1"/>
        </patternFill>
      </fill>
    </dxf>
    <dxf>
      <fill>
        <patternFill patternType="none">
          <bgColor auto="1"/>
        </patternFill>
      </fill>
    </dxf>
    <dxf>
      <font>
        <color auto="1"/>
      </font>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theme="0" tint="-0.34998626667073579"/>
        </patternFill>
      </fill>
    </dxf>
    <dxf>
      <fill>
        <patternFill>
          <bgColor rgb="FF00B050"/>
        </patternFill>
      </fill>
    </dxf>
    <dxf>
      <fill>
        <patternFill>
          <bgColor theme="0" tint="-0.499984740745262"/>
        </patternFill>
      </fill>
    </dxf>
    <dxf>
      <fill>
        <patternFill>
          <bgColor theme="0" tint="-0.499984740745262"/>
        </patternFill>
      </fill>
    </dxf>
    <dxf>
      <fill>
        <patternFill patternType="none">
          <bgColor auto="1"/>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s>
  <tableStyles count="0" defaultTableStyle="TableStyleMedium2" defaultPivotStyle="PivotStyleLight16"/>
  <colors>
    <mruColors>
      <color rgb="FFFFCCFF"/>
      <color rgb="FF0000FF"/>
      <color rgb="FFFF0066"/>
      <color rgb="FFFFFF99"/>
      <color rgb="FF00FFFF"/>
      <color rgb="FFCC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32</xdr:col>
      <xdr:colOff>56731</xdr:colOff>
      <xdr:row>76</xdr:row>
      <xdr:rowOff>47623</xdr:rowOff>
    </xdr:from>
    <xdr:to>
      <xdr:col>43</xdr:col>
      <xdr:colOff>146375</xdr:colOff>
      <xdr:row>91</xdr:row>
      <xdr:rowOff>76199</xdr:rowOff>
    </xdr:to>
    <xdr:sp macro="" textlink="">
      <xdr:nvSpPr>
        <xdr:cNvPr id="7" name="メモ 6">
          <a:extLst>
            <a:ext uri="{FF2B5EF4-FFF2-40B4-BE49-F238E27FC236}">
              <a16:creationId xmlns:a16="http://schemas.microsoft.com/office/drawing/2014/main" id="{00000000-0008-0000-0000-000007000000}"/>
            </a:ext>
          </a:extLst>
        </xdr:cNvPr>
        <xdr:cNvSpPr/>
      </xdr:nvSpPr>
      <xdr:spPr>
        <a:xfrm rot="16200000">
          <a:off x="7145290" y="13409239"/>
          <a:ext cx="2590801" cy="2499469"/>
        </a:xfrm>
        <a:prstGeom prst="foldedCorner">
          <a:avLst>
            <a:gd name="adj" fmla="val 17234"/>
          </a:avLst>
        </a:prstGeom>
        <a:noFill/>
        <a:ln w="19050" cap="flat" cmpd="sng" algn="ctr">
          <a:solidFill>
            <a:schemeClr val="accent5"/>
          </a:solidFill>
          <a:prstDash val="solid"/>
          <a:round/>
          <a:headEnd type="none" w="med" len="med"/>
          <a:tailEnd type="none" w="med" len="med"/>
        </a:ln>
        <a:effectLst>
          <a:glow rad="63500">
            <a:schemeClr val="accent1">
              <a:alpha val="39000"/>
            </a:schemeClr>
          </a:glow>
        </a:effectLst>
        <a:scene3d>
          <a:camera prst="orthographicFront"/>
          <a:lightRig rig="threePt" dir="t"/>
        </a:scene3d>
        <a:sp3d prstMaterial="dkEdge"/>
      </xdr:spPr>
      <xdr:style>
        <a:lnRef idx="0">
          <a:scrgbClr r="0" g="0" b="0"/>
        </a:lnRef>
        <a:fillRef idx="0">
          <a:scrgbClr r="0" g="0" b="0"/>
        </a:fillRef>
        <a:effectRef idx="0">
          <a:scrgbClr r="0" g="0" b="0"/>
        </a:effectRef>
        <a:fontRef idx="minor">
          <a:schemeClr val="accent5"/>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29</xdr:col>
          <xdr:colOff>0</xdr:colOff>
          <xdr:row>4</xdr:row>
          <xdr:rowOff>182880</xdr:rowOff>
        </xdr:from>
        <xdr:to>
          <xdr:col>30</xdr:col>
          <xdr:colOff>30480</xdr:colOff>
          <xdr:row>6</xdr:row>
          <xdr:rowOff>22860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182880</xdr:rowOff>
        </xdr:from>
        <xdr:to>
          <xdr:col>30</xdr:col>
          <xdr:colOff>30480</xdr:colOff>
          <xdr:row>7</xdr:row>
          <xdr:rowOff>22860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1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182880</xdr:rowOff>
        </xdr:from>
        <xdr:to>
          <xdr:col>30</xdr:col>
          <xdr:colOff>30480</xdr:colOff>
          <xdr:row>11</xdr:row>
          <xdr:rowOff>22860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1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182880</xdr:rowOff>
        </xdr:from>
        <xdr:to>
          <xdr:col>30</xdr:col>
          <xdr:colOff>30480</xdr:colOff>
          <xdr:row>12</xdr:row>
          <xdr:rowOff>22860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1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182880</xdr:rowOff>
        </xdr:from>
        <xdr:to>
          <xdr:col>30</xdr:col>
          <xdr:colOff>30480</xdr:colOff>
          <xdr:row>13</xdr:row>
          <xdr:rowOff>22860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1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182880</xdr:rowOff>
        </xdr:from>
        <xdr:to>
          <xdr:col>31</xdr:col>
          <xdr:colOff>30480</xdr:colOff>
          <xdr:row>6</xdr:row>
          <xdr:rowOff>22860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1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182880</xdr:rowOff>
        </xdr:from>
        <xdr:to>
          <xdr:col>31</xdr:col>
          <xdr:colOff>30480</xdr:colOff>
          <xdr:row>7</xdr:row>
          <xdr:rowOff>22860</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1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182880</xdr:rowOff>
        </xdr:from>
        <xdr:to>
          <xdr:col>31</xdr:col>
          <xdr:colOff>30480</xdr:colOff>
          <xdr:row>11</xdr:row>
          <xdr:rowOff>22860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1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182880</xdr:rowOff>
        </xdr:from>
        <xdr:to>
          <xdr:col>31</xdr:col>
          <xdr:colOff>30480</xdr:colOff>
          <xdr:row>12</xdr:row>
          <xdr:rowOff>22860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1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182880</xdr:rowOff>
        </xdr:from>
        <xdr:to>
          <xdr:col>31</xdr:col>
          <xdr:colOff>30480</xdr:colOff>
          <xdr:row>13</xdr:row>
          <xdr:rowOff>22860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1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182880</xdr:rowOff>
        </xdr:from>
        <xdr:to>
          <xdr:col>30</xdr:col>
          <xdr:colOff>30480</xdr:colOff>
          <xdr:row>8</xdr:row>
          <xdr:rowOff>22860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1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182880</xdr:rowOff>
        </xdr:from>
        <xdr:to>
          <xdr:col>30</xdr:col>
          <xdr:colOff>30480</xdr:colOff>
          <xdr:row>9</xdr:row>
          <xdr:rowOff>22860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1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182880</xdr:rowOff>
        </xdr:from>
        <xdr:to>
          <xdr:col>31</xdr:col>
          <xdr:colOff>30480</xdr:colOff>
          <xdr:row>8</xdr:row>
          <xdr:rowOff>22860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1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182880</xdr:rowOff>
        </xdr:from>
        <xdr:to>
          <xdr:col>31</xdr:col>
          <xdr:colOff>30480</xdr:colOff>
          <xdr:row>9</xdr:row>
          <xdr:rowOff>22860</xdr:rowOff>
        </xdr:to>
        <xdr:sp macro="" textlink="">
          <xdr:nvSpPr>
            <xdr:cNvPr id="6168" name="Check Box 24" hidden="1">
              <a:extLst>
                <a:ext uri="{63B3BB69-23CF-44E3-9099-C40C66FF867C}">
                  <a14:compatExt spid="_x0000_s6168"/>
                </a:ext>
                <a:ext uri="{FF2B5EF4-FFF2-40B4-BE49-F238E27FC236}">
                  <a16:creationId xmlns:a16="http://schemas.microsoft.com/office/drawing/2014/main" id="{00000000-0008-0000-0100-00001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182880</xdr:rowOff>
        </xdr:from>
        <xdr:to>
          <xdr:col>30</xdr:col>
          <xdr:colOff>30480</xdr:colOff>
          <xdr:row>10</xdr:row>
          <xdr:rowOff>22860</xdr:rowOff>
        </xdr:to>
        <xdr:sp macro="" textlink="">
          <xdr:nvSpPr>
            <xdr:cNvPr id="6169" name="Check Box 25" hidden="1">
              <a:extLst>
                <a:ext uri="{63B3BB69-23CF-44E3-9099-C40C66FF867C}">
                  <a14:compatExt spid="_x0000_s6169"/>
                </a:ext>
                <a:ext uri="{FF2B5EF4-FFF2-40B4-BE49-F238E27FC236}">
                  <a16:creationId xmlns:a16="http://schemas.microsoft.com/office/drawing/2014/main" id="{00000000-0008-0000-0100-00001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182880</xdr:rowOff>
        </xdr:from>
        <xdr:to>
          <xdr:col>31</xdr:col>
          <xdr:colOff>30480</xdr:colOff>
          <xdr:row>10</xdr:row>
          <xdr:rowOff>22860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1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182880</xdr:rowOff>
        </xdr:from>
        <xdr:to>
          <xdr:col>30</xdr:col>
          <xdr:colOff>30480</xdr:colOff>
          <xdr:row>14</xdr:row>
          <xdr:rowOff>22860</xdr:rowOff>
        </xdr:to>
        <xdr:sp macro="" textlink="">
          <xdr:nvSpPr>
            <xdr:cNvPr id="6173" name="Check Box 29" hidden="1">
              <a:extLst>
                <a:ext uri="{63B3BB69-23CF-44E3-9099-C40C66FF867C}">
                  <a14:compatExt spid="_x0000_s6173"/>
                </a:ext>
                <a:ext uri="{FF2B5EF4-FFF2-40B4-BE49-F238E27FC236}">
                  <a16:creationId xmlns:a16="http://schemas.microsoft.com/office/drawing/2014/main" id="{00000000-0008-0000-0100-00001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182880</xdr:rowOff>
        </xdr:from>
        <xdr:to>
          <xdr:col>31</xdr:col>
          <xdr:colOff>30480</xdr:colOff>
          <xdr:row>14</xdr:row>
          <xdr:rowOff>22860</xdr:rowOff>
        </xdr:to>
        <xdr:sp macro="" textlink="">
          <xdr:nvSpPr>
            <xdr:cNvPr id="6174" name="Check Box 30" hidden="1">
              <a:extLst>
                <a:ext uri="{63B3BB69-23CF-44E3-9099-C40C66FF867C}">
                  <a14:compatExt spid="_x0000_s6174"/>
                </a:ext>
                <a:ext uri="{FF2B5EF4-FFF2-40B4-BE49-F238E27FC236}">
                  <a16:creationId xmlns:a16="http://schemas.microsoft.com/office/drawing/2014/main" id="{00000000-0008-0000-0100-00001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44</xdr:col>
      <xdr:colOff>405515</xdr:colOff>
      <xdr:row>75</xdr:row>
      <xdr:rowOff>76759</xdr:rowOff>
    </xdr:from>
    <xdr:to>
      <xdr:col>48</xdr:col>
      <xdr:colOff>575283</xdr:colOff>
      <xdr:row>89</xdr:row>
      <xdr:rowOff>136711</xdr:rowOff>
    </xdr:to>
    <xdr:sp macro="" textlink="">
      <xdr:nvSpPr>
        <xdr:cNvPr id="2" name="メモ 1">
          <a:extLst>
            <a:ext uri="{FF2B5EF4-FFF2-40B4-BE49-F238E27FC236}">
              <a16:creationId xmlns:a16="http://schemas.microsoft.com/office/drawing/2014/main" id="{00000000-0008-0000-0200-000002000000}"/>
            </a:ext>
          </a:extLst>
        </xdr:cNvPr>
        <xdr:cNvSpPr/>
      </xdr:nvSpPr>
      <xdr:spPr>
        <a:xfrm>
          <a:off x="10168640" y="12268759"/>
          <a:ext cx="2836768" cy="2422152"/>
        </a:xfrm>
        <a:prstGeom prst="foldedCorner">
          <a:avLst/>
        </a:prstGeom>
        <a:noFill/>
        <a:ln>
          <a:noFill/>
        </a:ln>
        <a:effectLst>
          <a:glow rad="114300">
            <a:schemeClr val="accent1">
              <a:alpha val="40000"/>
            </a:schemeClr>
          </a:glow>
          <a:outerShdw blurRad="152400" dist="317500" dir="5400000" sx="90000" sy="-19000" rotWithShape="0">
            <a:prstClr val="black">
              <a:alpha val="15000"/>
            </a:prstClr>
          </a:outerShdw>
          <a:reflection blurRad="228600" stA="87000" endPos="43000" dist="50800" dir="5400000" sy="-100000" algn="bl" rotWithShape="0"/>
          <a:softEdge rad="0"/>
        </a:effectLst>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0</xdr:col>
      <xdr:colOff>82201</xdr:colOff>
      <xdr:row>0</xdr:row>
      <xdr:rowOff>94761</xdr:rowOff>
    </xdr:from>
    <xdr:ext cx="2436813" cy="275717"/>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82201" y="94761"/>
          <a:ext cx="2436813" cy="275717"/>
        </a:xfrm>
        <a:prstGeom prst="wedgeRectCallout">
          <a:avLst>
            <a:gd name="adj1" fmla="val -41142"/>
            <a:gd name="adj2" fmla="val 156282"/>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申請手続きの区分を選択してください。</a:t>
          </a:r>
        </a:p>
      </xdr:txBody>
    </xdr:sp>
    <xdr:clientData/>
  </xdr:oneCellAnchor>
  <xdr:oneCellAnchor>
    <xdr:from>
      <xdr:col>0</xdr:col>
      <xdr:colOff>62809</xdr:colOff>
      <xdr:row>33</xdr:row>
      <xdr:rowOff>60738</xdr:rowOff>
    </xdr:from>
    <xdr:ext cx="2436813" cy="275717"/>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62809" y="5817151"/>
          <a:ext cx="2436813" cy="275717"/>
        </a:xfrm>
        <a:prstGeom prst="wedgeRectCallout">
          <a:avLst>
            <a:gd name="adj1" fmla="val -40887"/>
            <a:gd name="adj2" fmla="val 134597"/>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該当する算定方法を選択してください。</a:t>
          </a:r>
        </a:p>
      </xdr:txBody>
    </xdr:sp>
    <xdr:clientData/>
  </xdr:oneCellAnchor>
  <xdr:oneCellAnchor>
    <xdr:from>
      <xdr:col>9</xdr:col>
      <xdr:colOff>95250</xdr:colOff>
      <xdr:row>25</xdr:row>
      <xdr:rowOff>142874</xdr:rowOff>
    </xdr:from>
    <xdr:ext cx="2581275" cy="459100"/>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2190750" y="4438649"/>
          <a:ext cx="2581275" cy="459100"/>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根拠資料（契約書、見積書、領収書等）により確認できる金額を入力してください。</a:t>
          </a:r>
        </a:p>
      </xdr:txBody>
    </xdr:sp>
    <xdr:clientData/>
  </xdr:oneCellAnchor>
  <xdr:oneCellAnchor>
    <xdr:from>
      <xdr:col>26</xdr:col>
      <xdr:colOff>158750</xdr:colOff>
      <xdr:row>24</xdr:row>
      <xdr:rowOff>7937</xdr:rowOff>
    </xdr:from>
    <xdr:ext cx="2689225" cy="459100"/>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5978525" y="4132262"/>
          <a:ext cx="2689225" cy="459100"/>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計上した金額の根拠となる資料の該当箇所が分かるように明示してください。</a:t>
          </a:r>
        </a:p>
      </xdr:txBody>
    </xdr:sp>
    <xdr:clientData/>
  </xdr:oneCellAnchor>
  <xdr:oneCellAnchor>
    <xdr:from>
      <xdr:col>17</xdr:col>
      <xdr:colOff>182562</xdr:colOff>
      <xdr:row>54</xdr:row>
      <xdr:rowOff>103187</xdr:rowOff>
    </xdr:from>
    <xdr:ext cx="3111500" cy="275717"/>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4030662" y="8628062"/>
          <a:ext cx="3111500" cy="275717"/>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工事費が</a:t>
          </a:r>
          <a:r>
            <a:rPr kumimoji="1" lang="en-US" altLang="ja-JP" sz="1100"/>
            <a:t>0</a:t>
          </a:r>
          <a:r>
            <a:rPr kumimoji="1" lang="ja-JP" altLang="en-US" sz="1100"/>
            <a:t>円の場合は“</a:t>
          </a:r>
          <a:r>
            <a:rPr kumimoji="1" lang="en-US" altLang="ja-JP" sz="1100"/>
            <a:t>0”</a:t>
          </a:r>
          <a:r>
            <a:rPr kumimoji="1" lang="ja-JP" altLang="en-US" sz="1100"/>
            <a:t>を入力してください。</a:t>
          </a:r>
        </a:p>
      </xdr:txBody>
    </xdr:sp>
    <xdr:clientData/>
  </xdr:oneCellAnchor>
  <xdr:oneCellAnchor>
    <xdr:from>
      <xdr:col>31</xdr:col>
      <xdr:colOff>111126</xdr:colOff>
      <xdr:row>42</xdr:row>
      <xdr:rowOff>111124</xdr:rowOff>
    </xdr:from>
    <xdr:ext cx="2539998" cy="682625"/>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026276" y="6588124"/>
          <a:ext cx="2539998" cy="682625"/>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計上する補助対象事業費はすべて千円単位（千円未満は切り捨て）で入力してください。</a:t>
          </a:r>
          <a:endParaRPr kumimoji="1" lang="en-US" altLang="ja-JP" sz="1100"/>
        </a:p>
      </xdr:txBody>
    </xdr:sp>
    <xdr:clientData/>
  </xdr:oneCellAnchor>
  <xdr:oneCellAnchor>
    <xdr:from>
      <xdr:col>31</xdr:col>
      <xdr:colOff>31751</xdr:colOff>
      <xdr:row>56</xdr:row>
      <xdr:rowOff>119062</xdr:rowOff>
    </xdr:from>
    <xdr:ext cx="2539998" cy="1926168"/>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6946901" y="8986837"/>
          <a:ext cx="2539998" cy="1926168"/>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耐震性強化工事は、</a:t>
          </a:r>
          <a:r>
            <a:rPr lang="ja-JP" altLang="ja-JP" sz="1100" u="sng">
              <a:solidFill>
                <a:schemeClr val="tx1"/>
              </a:solidFill>
              <a:effectLst/>
              <a:latin typeface="+mn-lt"/>
              <a:ea typeface="+mn-ea"/>
              <a:cs typeface="+mn-cs"/>
            </a:rPr>
            <a:t>標準単価による標準住宅工事費</a:t>
          </a:r>
          <a:r>
            <a:rPr lang="ja-JP" altLang="en-US" sz="1100" u="sng">
              <a:solidFill>
                <a:schemeClr val="tx1"/>
              </a:solidFill>
              <a:effectLst/>
              <a:latin typeface="+mn-lt"/>
              <a:ea typeface="+mn-ea"/>
              <a:cs typeface="+mn-cs"/>
            </a:rPr>
            <a:t>に含まれていないため、対象住宅工事費に掛かり増し費用を計上してください。</a:t>
          </a:r>
          <a:endParaRPr lang="en-US" altLang="ja-JP" sz="1100" u="sng">
            <a:solidFill>
              <a:schemeClr val="tx1"/>
            </a:solidFill>
            <a:effectLst/>
            <a:latin typeface="+mn-lt"/>
            <a:ea typeface="+mn-ea"/>
            <a:cs typeface="+mn-cs"/>
          </a:endParaRPr>
        </a:p>
        <a:p>
          <a:r>
            <a:rPr kumimoji="1" lang="ja-JP" altLang="en-US" sz="1100" u="none"/>
            <a:t>耐震性強化工事の項目は、以下のようなものを想定しています。</a:t>
          </a:r>
        </a:p>
        <a:p>
          <a:r>
            <a:rPr kumimoji="1" lang="ja-JP" altLang="en-US" sz="1100" u="none"/>
            <a:t>・床の剛床対応</a:t>
          </a:r>
        </a:p>
        <a:p>
          <a:r>
            <a:rPr kumimoji="1" lang="ja-JP" altLang="en-US" sz="1100" u="none"/>
            <a:t>・面材耐力壁追加</a:t>
          </a:r>
        </a:p>
        <a:p>
          <a:r>
            <a:rPr kumimoji="1" lang="ja-JP" altLang="en-US" sz="1100" u="none"/>
            <a:t>・引抜金物追加</a:t>
          </a:r>
        </a:p>
        <a:p>
          <a:r>
            <a:rPr kumimoji="1" lang="ja-JP" altLang="en-US" sz="1100" u="none"/>
            <a:t>・火打ち金物追加</a:t>
          </a:r>
        </a:p>
      </xdr:txBody>
    </xdr:sp>
    <xdr:clientData/>
  </xdr:oneCellAnchor>
  <xdr:oneCellAnchor>
    <xdr:from>
      <xdr:col>18</xdr:col>
      <xdr:colOff>204789</xdr:colOff>
      <xdr:row>70</xdr:row>
      <xdr:rowOff>65086</xdr:rowOff>
    </xdr:from>
    <xdr:ext cx="2539998" cy="487364"/>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4271964" y="11361736"/>
          <a:ext cx="2539998" cy="487364"/>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補助対象外工事は千円単位（千円未満を切り上げ）で入力してください。</a:t>
          </a:r>
          <a:endParaRPr kumimoji="1" lang="en-US" altLang="ja-JP" sz="1100"/>
        </a:p>
      </xdr:txBody>
    </xdr:sp>
    <xdr:clientData/>
  </xdr:oneCellAnchor>
  <mc:AlternateContent xmlns:mc="http://schemas.openxmlformats.org/markup-compatibility/2006">
    <mc:Choice xmlns:a14="http://schemas.microsoft.com/office/drawing/2010/main" Requires="a14">
      <xdr:twoCellAnchor editAs="oneCell">
        <xdr:from>
          <xdr:col>29</xdr:col>
          <xdr:colOff>0</xdr:colOff>
          <xdr:row>159</xdr:row>
          <xdr:rowOff>182880</xdr:rowOff>
        </xdr:from>
        <xdr:to>
          <xdr:col>30</xdr:col>
          <xdr:colOff>22860</xdr:colOff>
          <xdr:row>161</xdr:row>
          <xdr:rowOff>76200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2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160</xdr:row>
          <xdr:rowOff>182880</xdr:rowOff>
        </xdr:from>
        <xdr:to>
          <xdr:col>30</xdr:col>
          <xdr:colOff>22860</xdr:colOff>
          <xdr:row>162</xdr:row>
          <xdr:rowOff>91440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2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164</xdr:row>
          <xdr:rowOff>182880</xdr:rowOff>
        </xdr:from>
        <xdr:to>
          <xdr:col>30</xdr:col>
          <xdr:colOff>22860</xdr:colOff>
          <xdr:row>166</xdr:row>
          <xdr:rowOff>91440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2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165</xdr:row>
          <xdr:rowOff>182880</xdr:rowOff>
        </xdr:from>
        <xdr:to>
          <xdr:col>30</xdr:col>
          <xdr:colOff>22860</xdr:colOff>
          <xdr:row>167</xdr:row>
          <xdr:rowOff>91440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2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166</xdr:row>
          <xdr:rowOff>182880</xdr:rowOff>
        </xdr:from>
        <xdr:to>
          <xdr:col>30</xdr:col>
          <xdr:colOff>22860</xdr:colOff>
          <xdr:row>168</xdr:row>
          <xdr:rowOff>91440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2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159</xdr:row>
          <xdr:rowOff>182880</xdr:rowOff>
        </xdr:from>
        <xdr:to>
          <xdr:col>31</xdr:col>
          <xdr:colOff>22860</xdr:colOff>
          <xdr:row>161</xdr:row>
          <xdr:rowOff>76200</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2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160</xdr:row>
          <xdr:rowOff>182880</xdr:rowOff>
        </xdr:from>
        <xdr:to>
          <xdr:col>31</xdr:col>
          <xdr:colOff>22860</xdr:colOff>
          <xdr:row>162</xdr:row>
          <xdr:rowOff>91440</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2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164</xdr:row>
          <xdr:rowOff>182880</xdr:rowOff>
        </xdr:from>
        <xdr:to>
          <xdr:col>31</xdr:col>
          <xdr:colOff>22860</xdr:colOff>
          <xdr:row>166</xdr:row>
          <xdr:rowOff>91440</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2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165</xdr:row>
          <xdr:rowOff>182880</xdr:rowOff>
        </xdr:from>
        <xdr:to>
          <xdr:col>31</xdr:col>
          <xdr:colOff>22860</xdr:colOff>
          <xdr:row>167</xdr:row>
          <xdr:rowOff>91440</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2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166</xdr:row>
          <xdr:rowOff>182880</xdr:rowOff>
        </xdr:from>
        <xdr:to>
          <xdr:col>31</xdr:col>
          <xdr:colOff>22860</xdr:colOff>
          <xdr:row>168</xdr:row>
          <xdr:rowOff>91440</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2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161</xdr:row>
          <xdr:rowOff>182880</xdr:rowOff>
        </xdr:from>
        <xdr:to>
          <xdr:col>30</xdr:col>
          <xdr:colOff>22860</xdr:colOff>
          <xdr:row>163</xdr:row>
          <xdr:rowOff>91440</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2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162</xdr:row>
          <xdr:rowOff>182880</xdr:rowOff>
        </xdr:from>
        <xdr:to>
          <xdr:col>30</xdr:col>
          <xdr:colOff>22860</xdr:colOff>
          <xdr:row>164</xdr:row>
          <xdr:rowOff>91440</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2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161</xdr:row>
          <xdr:rowOff>182880</xdr:rowOff>
        </xdr:from>
        <xdr:to>
          <xdr:col>31</xdr:col>
          <xdr:colOff>22860</xdr:colOff>
          <xdr:row>163</xdr:row>
          <xdr:rowOff>91440</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2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162</xdr:row>
          <xdr:rowOff>182880</xdr:rowOff>
        </xdr:from>
        <xdr:to>
          <xdr:col>31</xdr:col>
          <xdr:colOff>22860</xdr:colOff>
          <xdr:row>164</xdr:row>
          <xdr:rowOff>91440</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2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163</xdr:row>
          <xdr:rowOff>182880</xdr:rowOff>
        </xdr:from>
        <xdr:to>
          <xdr:col>30</xdr:col>
          <xdr:colOff>22860</xdr:colOff>
          <xdr:row>165</xdr:row>
          <xdr:rowOff>91440</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2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163</xdr:row>
          <xdr:rowOff>182880</xdr:rowOff>
        </xdr:from>
        <xdr:to>
          <xdr:col>31</xdr:col>
          <xdr:colOff>22860</xdr:colOff>
          <xdr:row>165</xdr:row>
          <xdr:rowOff>91440</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2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167</xdr:row>
          <xdr:rowOff>182880</xdr:rowOff>
        </xdr:from>
        <xdr:to>
          <xdr:col>30</xdr:col>
          <xdr:colOff>22860</xdr:colOff>
          <xdr:row>169</xdr:row>
          <xdr:rowOff>91440</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2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167</xdr:row>
          <xdr:rowOff>182880</xdr:rowOff>
        </xdr:from>
        <xdr:to>
          <xdr:col>31</xdr:col>
          <xdr:colOff>22860</xdr:colOff>
          <xdr:row>169</xdr:row>
          <xdr:rowOff>91440</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2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48450</xdr:colOff>
      <xdr:row>76</xdr:row>
      <xdr:rowOff>248477</xdr:rowOff>
    </xdr:from>
    <xdr:to>
      <xdr:col>43</xdr:col>
      <xdr:colOff>138094</xdr:colOff>
      <xdr:row>91</xdr:row>
      <xdr:rowOff>99390</xdr:rowOff>
    </xdr:to>
    <xdr:sp macro="" textlink="">
      <xdr:nvSpPr>
        <xdr:cNvPr id="29" name="メモ 6">
          <a:extLst>
            <a:ext uri="{FF2B5EF4-FFF2-40B4-BE49-F238E27FC236}">
              <a16:creationId xmlns:a16="http://schemas.microsoft.com/office/drawing/2014/main" id="{00000000-0008-0000-0200-00001D000000}"/>
            </a:ext>
          </a:extLst>
        </xdr:cNvPr>
        <xdr:cNvSpPr/>
      </xdr:nvSpPr>
      <xdr:spPr>
        <a:xfrm rot="16200000">
          <a:off x="6951272" y="13596634"/>
          <a:ext cx="2683565" cy="2458470"/>
        </a:xfrm>
        <a:prstGeom prst="foldedCorner">
          <a:avLst>
            <a:gd name="adj" fmla="val 17234"/>
          </a:avLst>
        </a:prstGeom>
        <a:noFill/>
        <a:ln w="19050" cap="flat" cmpd="sng" algn="ctr">
          <a:solidFill>
            <a:schemeClr val="accent5"/>
          </a:solidFill>
          <a:prstDash val="solid"/>
          <a:round/>
          <a:headEnd type="none" w="med" len="med"/>
          <a:tailEnd type="none" w="med" len="med"/>
        </a:ln>
        <a:effectLst>
          <a:glow rad="63500">
            <a:schemeClr val="accent1">
              <a:alpha val="39000"/>
            </a:schemeClr>
          </a:glow>
        </a:effectLst>
        <a:scene3d>
          <a:camera prst="orthographicFront"/>
          <a:lightRig rig="threePt" dir="t"/>
        </a:scene3d>
        <a:sp3d prstMaterial="dkEdge"/>
      </xdr:spPr>
      <xdr:style>
        <a:lnRef idx="0">
          <a:scrgbClr r="0" g="0" b="0"/>
        </a:lnRef>
        <a:fillRef idx="0">
          <a:scrgbClr r="0" g="0" b="0"/>
        </a:fillRef>
        <a:effectRef idx="0">
          <a:scrgbClr r="0" g="0" b="0"/>
        </a:effectRef>
        <a:fontRef idx="minor">
          <a:schemeClr val="accent5"/>
        </a:fontRef>
      </xdr:style>
      <xdr:txBody>
        <a:bodyPr vertOverflow="clip" horzOverflow="clip" rtlCol="0" anchor="t"/>
        <a:lstStyle/>
        <a:p>
          <a:pPr algn="l"/>
          <a:endParaRPr kumimoji="1" lang="ja-JP" altLang="en-US" sz="1100"/>
        </a:p>
      </xdr:txBody>
    </xdr:sp>
    <xdr:clientData/>
  </xdr:twoCellAnchor>
  <xdr:oneCellAnchor>
    <xdr:from>
      <xdr:col>1</xdr:col>
      <xdr:colOff>214364</xdr:colOff>
      <xdr:row>157</xdr:row>
      <xdr:rowOff>30545</xdr:rowOff>
    </xdr:from>
    <xdr:ext cx="2030795" cy="275717"/>
    <xdr:sp macro="" textlink="">
      <xdr:nvSpPr>
        <xdr:cNvPr id="30" name="テキスト ボックス 29">
          <a:extLst>
            <a:ext uri="{FF2B5EF4-FFF2-40B4-BE49-F238E27FC236}">
              <a16:creationId xmlns:a16="http://schemas.microsoft.com/office/drawing/2014/main" id="{00000000-0008-0000-0200-00001E000000}"/>
            </a:ext>
          </a:extLst>
        </xdr:cNvPr>
        <xdr:cNvSpPr txBox="1"/>
      </xdr:nvSpPr>
      <xdr:spPr>
        <a:xfrm>
          <a:off x="553951" y="28423328"/>
          <a:ext cx="2030795" cy="275717"/>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baseline="0"/>
            <a:t>契約ごとに入力をしてください。</a:t>
          </a:r>
          <a:endParaRPr kumimoji="1" lang="en-US" altLang="ja-JP" sz="1100" baseline="0"/>
        </a:p>
      </xdr:txBody>
    </xdr:sp>
    <xdr:clientData/>
  </xdr:oneCellAnchor>
  <xdr:oneCellAnchor>
    <xdr:from>
      <xdr:col>19</xdr:col>
      <xdr:colOff>210021</xdr:colOff>
      <xdr:row>156</xdr:row>
      <xdr:rowOff>31829</xdr:rowOff>
    </xdr:from>
    <xdr:ext cx="2148051" cy="275717"/>
    <xdr:sp macro="" textlink="">
      <xdr:nvSpPr>
        <xdr:cNvPr id="31" name="テキスト ボックス 30">
          <a:extLst>
            <a:ext uri="{FF2B5EF4-FFF2-40B4-BE49-F238E27FC236}">
              <a16:creationId xmlns:a16="http://schemas.microsoft.com/office/drawing/2014/main" id="{00000000-0008-0000-0200-00001F000000}"/>
            </a:ext>
          </a:extLst>
        </xdr:cNvPr>
        <xdr:cNvSpPr txBox="1"/>
      </xdr:nvSpPr>
      <xdr:spPr>
        <a:xfrm>
          <a:off x="4425869" y="28250677"/>
          <a:ext cx="2148051" cy="275717"/>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baseline="0"/>
            <a:t>支払いごとに入力をしてください。</a:t>
          </a:r>
          <a:endParaRPr kumimoji="1" lang="en-US" altLang="ja-JP" sz="1100" baseline="0"/>
        </a:p>
      </xdr:txBody>
    </xdr:sp>
    <xdr:clientData/>
  </xdr:oneCellAnchor>
  <xdr:oneCellAnchor>
    <xdr:from>
      <xdr:col>1</xdr:col>
      <xdr:colOff>30274</xdr:colOff>
      <xdr:row>172</xdr:row>
      <xdr:rowOff>124810</xdr:rowOff>
    </xdr:from>
    <xdr:ext cx="4324950" cy="275717"/>
    <xdr:sp macro="" textlink="">
      <xdr:nvSpPr>
        <xdr:cNvPr id="32" name="テキスト ボックス 31">
          <a:extLst>
            <a:ext uri="{FF2B5EF4-FFF2-40B4-BE49-F238E27FC236}">
              <a16:creationId xmlns:a16="http://schemas.microsoft.com/office/drawing/2014/main" id="{00000000-0008-0000-0200-000020000000}"/>
            </a:ext>
          </a:extLst>
        </xdr:cNvPr>
        <xdr:cNvSpPr txBox="1"/>
      </xdr:nvSpPr>
      <xdr:spPr>
        <a:xfrm>
          <a:off x="371860" y="30946396"/>
          <a:ext cx="4324950" cy="275717"/>
        </a:xfrm>
        <a:prstGeom prst="wedgeRectCallout">
          <a:avLst>
            <a:gd name="adj1" fmla="val -2402"/>
            <a:gd name="adj2" fmla="val -120053"/>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100" baseline="0"/>
            <a:t>1</a:t>
          </a:r>
          <a:r>
            <a:rPr kumimoji="1" lang="ja-JP" altLang="en-US" sz="1100" baseline="0"/>
            <a:t>枚目の「工事契約額」に自動転記されます。（千円以下切捨てて転記）</a:t>
          </a:r>
          <a:endParaRPr kumimoji="1" lang="en-US" altLang="ja-JP" sz="1100" baseline="0"/>
        </a:p>
      </xdr:txBody>
    </xdr:sp>
    <xdr:clientData/>
  </xdr:oneCellAnchor>
  <xdr:oneCellAnchor>
    <xdr:from>
      <xdr:col>1</xdr:col>
      <xdr:colOff>41599</xdr:colOff>
      <xdr:row>70</xdr:row>
      <xdr:rowOff>138034</xdr:rowOff>
    </xdr:from>
    <xdr:ext cx="3343604" cy="275717"/>
    <xdr:sp macro="" textlink="">
      <xdr:nvSpPr>
        <xdr:cNvPr id="33" name="テキスト ボックス 32">
          <a:extLst>
            <a:ext uri="{FF2B5EF4-FFF2-40B4-BE49-F238E27FC236}">
              <a16:creationId xmlns:a16="http://schemas.microsoft.com/office/drawing/2014/main" id="{00000000-0008-0000-0200-000021000000}"/>
            </a:ext>
          </a:extLst>
        </xdr:cNvPr>
        <xdr:cNvSpPr txBox="1"/>
      </xdr:nvSpPr>
      <xdr:spPr>
        <a:xfrm>
          <a:off x="381186" y="12272056"/>
          <a:ext cx="3343604" cy="275717"/>
        </a:xfrm>
        <a:prstGeom prst="wedgeRectCallout">
          <a:avLst>
            <a:gd name="adj1" fmla="val 35398"/>
            <a:gd name="adj2" fmla="val 236734"/>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「工事契約、支払額確認シート」より自動転記されます。</a:t>
          </a:r>
        </a:p>
      </xdr:txBody>
    </xdr:sp>
    <xdr:clientData/>
  </xdr:oneCellAnchor>
  <xdr:oneCellAnchor>
    <xdr:from>
      <xdr:col>5</xdr:col>
      <xdr:colOff>6691</xdr:colOff>
      <xdr:row>76</xdr:row>
      <xdr:rowOff>159242</xdr:rowOff>
    </xdr:from>
    <xdr:ext cx="3704240" cy="459100"/>
    <xdr:sp macro="" textlink="">
      <xdr:nvSpPr>
        <xdr:cNvPr id="34" name="テキスト ボックス 33">
          <a:extLst>
            <a:ext uri="{FF2B5EF4-FFF2-40B4-BE49-F238E27FC236}">
              <a16:creationId xmlns:a16="http://schemas.microsoft.com/office/drawing/2014/main" id="{00000000-0008-0000-0200-000022000000}"/>
            </a:ext>
          </a:extLst>
        </xdr:cNvPr>
        <xdr:cNvSpPr txBox="1"/>
      </xdr:nvSpPr>
      <xdr:spPr>
        <a:xfrm>
          <a:off x="1207669" y="13394851"/>
          <a:ext cx="3704240" cy="459100"/>
        </a:xfrm>
        <a:prstGeom prst="wedgeRectCallout">
          <a:avLst>
            <a:gd name="adj1" fmla="val 57504"/>
            <a:gd name="adj2" fmla="val -98689"/>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補助額の算定で、補助対象となる建設工事費全体の４．０％を選択した場合、</a:t>
          </a:r>
          <a:r>
            <a:rPr kumimoji="1" lang="en-US" altLang="ja-JP" sz="1100"/>
            <a:t>2</a:t>
          </a:r>
          <a:r>
            <a:rPr kumimoji="1" lang="ja-JP" altLang="en-US" sz="1100"/>
            <a:t>ページの金額が自動転記されます。</a:t>
          </a:r>
          <a:endParaRPr kumimoji="1" lang="en-US" altLang="ja-JP" sz="1100"/>
        </a:p>
      </xdr:txBody>
    </xdr:sp>
    <xdr:clientData/>
  </xdr:oneCellAnchor>
  <xdr:oneCellAnchor>
    <xdr:from>
      <xdr:col>21</xdr:col>
      <xdr:colOff>158190</xdr:colOff>
      <xdr:row>79</xdr:row>
      <xdr:rowOff>32871</xdr:rowOff>
    </xdr:from>
    <xdr:ext cx="2535729" cy="275717"/>
    <xdr:sp macro="" textlink="">
      <xdr:nvSpPr>
        <xdr:cNvPr id="35" name="テキスト ボックス 34">
          <a:extLst>
            <a:ext uri="{FF2B5EF4-FFF2-40B4-BE49-F238E27FC236}">
              <a16:creationId xmlns:a16="http://schemas.microsoft.com/office/drawing/2014/main" id="{00000000-0008-0000-0200-000023000000}"/>
            </a:ext>
          </a:extLst>
        </xdr:cNvPr>
        <xdr:cNvSpPr txBox="1"/>
      </xdr:nvSpPr>
      <xdr:spPr>
        <a:xfrm>
          <a:off x="4804733" y="13947654"/>
          <a:ext cx="2535729" cy="275717"/>
        </a:xfrm>
        <a:prstGeom prst="wedgeRectCallout">
          <a:avLst>
            <a:gd name="adj1" fmla="val 42654"/>
            <a:gd name="adj2" fmla="val -125853"/>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以下の金額を</a:t>
          </a:r>
          <a:r>
            <a:rPr kumimoji="1" lang="en-US" altLang="ja-JP" sz="1100"/>
            <a:t>jGrants</a:t>
          </a:r>
          <a:r>
            <a:rPr kumimoji="1" lang="ja-JP" altLang="en-US" sz="1100"/>
            <a:t>で申請してください。</a:t>
          </a:r>
        </a:p>
      </xdr:txBody>
    </xdr:sp>
    <xdr:clientData/>
  </xdr:oneCellAnchor>
  <xdr:oneCellAnchor>
    <xdr:from>
      <xdr:col>0</xdr:col>
      <xdr:colOff>102804</xdr:colOff>
      <xdr:row>98</xdr:row>
      <xdr:rowOff>83313</xdr:rowOff>
    </xdr:from>
    <xdr:ext cx="3731558" cy="459100"/>
    <xdr:sp macro="" textlink="">
      <xdr:nvSpPr>
        <xdr:cNvPr id="36" name="テキスト ボックス 35">
          <a:extLst>
            <a:ext uri="{FF2B5EF4-FFF2-40B4-BE49-F238E27FC236}">
              <a16:creationId xmlns:a16="http://schemas.microsoft.com/office/drawing/2014/main" id="{00000000-0008-0000-0200-000024000000}"/>
            </a:ext>
          </a:extLst>
        </xdr:cNvPr>
        <xdr:cNvSpPr txBox="1"/>
      </xdr:nvSpPr>
      <xdr:spPr>
        <a:xfrm>
          <a:off x="102804" y="17716987"/>
          <a:ext cx="3731558" cy="459100"/>
        </a:xfrm>
        <a:prstGeom prst="wedgeRectCallout">
          <a:avLst>
            <a:gd name="adj1" fmla="val -5961"/>
            <a:gd name="adj2" fmla="val 93170"/>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補助額の算定で、補助対象となる建設工事費全体の４．０％を選択した場合、補助対象外工事を入力してください。</a:t>
          </a:r>
          <a:endParaRPr kumimoji="1" lang="en-US" altLang="ja-JP" sz="1100"/>
        </a:p>
      </xdr:txBody>
    </xdr:sp>
    <xdr:clientData/>
  </xdr:oneCellAnchor>
  <xdr:oneCellAnchor>
    <xdr:from>
      <xdr:col>21</xdr:col>
      <xdr:colOff>195858</xdr:colOff>
      <xdr:row>147</xdr:row>
      <xdr:rowOff>488</xdr:rowOff>
    </xdr:from>
    <xdr:ext cx="1994648" cy="280146"/>
    <xdr:sp macro="" textlink="">
      <xdr:nvSpPr>
        <xdr:cNvPr id="37" name="テキスト ボックス 36">
          <a:extLst>
            <a:ext uri="{FF2B5EF4-FFF2-40B4-BE49-F238E27FC236}">
              <a16:creationId xmlns:a16="http://schemas.microsoft.com/office/drawing/2014/main" id="{00000000-0008-0000-0200-000025000000}"/>
            </a:ext>
          </a:extLst>
        </xdr:cNvPr>
        <xdr:cNvSpPr txBox="1"/>
      </xdr:nvSpPr>
      <xdr:spPr>
        <a:xfrm>
          <a:off x="4842401" y="26645640"/>
          <a:ext cx="1994648" cy="280146"/>
        </a:xfrm>
        <a:prstGeom prst="wedgeRectCallout">
          <a:avLst>
            <a:gd name="adj1" fmla="val -82289"/>
            <a:gd name="adj2" fmla="val 53630"/>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上の表より自動集計されます。</a:t>
          </a:r>
          <a:endParaRPr kumimoji="1" lang="en-US" altLang="ja-JP" sz="1100"/>
        </a:p>
      </xdr:txBody>
    </xdr:sp>
    <xdr:clientData/>
  </xdr:oneCellAnchor>
  <xdr:oneCellAnchor>
    <xdr:from>
      <xdr:col>21</xdr:col>
      <xdr:colOff>173935</xdr:colOff>
      <xdr:row>142</xdr:row>
      <xdr:rowOff>16565</xdr:rowOff>
    </xdr:from>
    <xdr:ext cx="3731558" cy="275717"/>
    <xdr:sp macro="" textlink="">
      <xdr:nvSpPr>
        <xdr:cNvPr id="38" name="テキスト ボックス 37">
          <a:extLst>
            <a:ext uri="{FF2B5EF4-FFF2-40B4-BE49-F238E27FC236}">
              <a16:creationId xmlns:a16="http://schemas.microsoft.com/office/drawing/2014/main" id="{00000000-0008-0000-0200-000026000000}"/>
            </a:ext>
          </a:extLst>
        </xdr:cNvPr>
        <xdr:cNvSpPr txBox="1"/>
      </xdr:nvSpPr>
      <xdr:spPr>
        <a:xfrm>
          <a:off x="4820478" y="25775478"/>
          <a:ext cx="3731558" cy="275717"/>
        </a:xfrm>
        <a:prstGeom prst="wedgeRectCallout">
          <a:avLst>
            <a:gd name="adj1" fmla="val -69442"/>
            <a:gd name="adj2" fmla="val 41472"/>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工事契約額、支払額確認シートより自動転記されてます。</a:t>
          </a:r>
          <a:endParaRPr kumimoji="1" lang="en-US" altLang="ja-JP" sz="1100"/>
        </a:p>
      </xdr:txBody>
    </xdr:sp>
    <xdr:clientData/>
  </xdr:oneCellAnchor>
  <xdr:oneCellAnchor>
    <xdr:from>
      <xdr:col>0</xdr:col>
      <xdr:colOff>254324</xdr:colOff>
      <xdr:row>152</xdr:row>
      <xdr:rowOff>137393</xdr:rowOff>
    </xdr:from>
    <xdr:ext cx="2599765" cy="459100"/>
    <xdr:sp macro="" textlink="">
      <xdr:nvSpPr>
        <xdr:cNvPr id="39" name="テキスト ボックス 38">
          <a:extLst>
            <a:ext uri="{FF2B5EF4-FFF2-40B4-BE49-F238E27FC236}">
              <a16:creationId xmlns:a16="http://schemas.microsoft.com/office/drawing/2014/main" id="{00000000-0008-0000-0200-000027000000}"/>
            </a:ext>
          </a:extLst>
        </xdr:cNvPr>
        <xdr:cNvSpPr txBox="1"/>
      </xdr:nvSpPr>
      <xdr:spPr>
        <a:xfrm>
          <a:off x="254324" y="27660502"/>
          <a:ext cx="2599765" cy="459100"/>
        </a:xfrm>
        <a:prstGeom prst="rect">
          <a:avLst/>
        </a:prstGeom>
        <a:solidFill>
          <a:srgbClr val="FFFF00"/>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b="1"/>
            <a:t>このシートの金額が各シートへ自動転記されるので、必ず入力をしてください。</a:t>
          </a:r>
          <a:endParaRPr kumimoji="1" lang="en-US" altLang="ja-JP" sz="1100" b="1"/>
        </a:p>
      </xdr:txBody>
    </xdr:sp>
    <xdr:clientData/>
  </xdr:oneCellAnchor>
  <xdr:oneCellAnchor>
    <xdr:from>
      <xdr:col>20</xdr:col>
      <xdr:colOff>38100</xdr:colOff>
      <xdr:row>163</xdr:row>
      <xdr:rowOff>133350</xdr:rowOff>
    </xdr:from>
    <xdr:ext cx="2343150" cy="275717"/>
    <xdr:sp macro="" textlink="">
      <xdr:nvSpPr>
        <xdr:cNvPr id="40" name="テキスト ボックス 39">
          <a:extLst>
            <a:ext uri="{FF2B5EF4-FFF2-40B4-BE49-F238E27FC236}">
              <a16:creationId xmlns:a16="http://schemas.microsoft.com/office/drawing/2014/main" id="{00000000-0008-0000-0200-000028000000}"/>
            </a:ext>
          </a:extLst>
        </xdr:cNvPr>
        <xdr:cNvSpPr txBox="1"/>
      </xdr:nvSpPr>
      <xdr:spPr>
        <a:xfrm>
          <a:off x="4543425" y="27660600"/>
          <a:ext cx="2343150" cy="275717"/>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baseline="0"/>
            <a:t>完了実績報告時に入力してください。</a:t>
          </a:r>
          <a:endParaRPr kumimoji="1" lang="en-US" altLang="ja-JP" sz="1100" baseline="0"/>
        </a:p>
      </xdr:txBody>
    </xdr:sp>
    <xdr:clientData/>
  </xdr:oneCellAnchor>
  <xdr:oneCellAnchor>
    <xdr:from>
      <xdr:col>12</xdr:col>
      <xdr:colOff>25484</xdr:colOff>
      <xdr:row>4</xdr:row>
      <xdr:rowOff>30549</xdr:rowOff>
    </xdr:from>
    <xdr:ext cx="3022516" cy="666751"/>
    <xdr:sp macro="" textlink="">
      <xdr:nvSpPr>
        <xdr:cNvPr id="41" name="テキスト ボックス 40">
          <a:extLst>
            <a:ext uri="{FF2B5EF4-FFF2-40B4-BE49-F238E27FC236}">
              <a16:creationId xmlns:a16="http://schemas.microsoft.com/office/drawing/2014/main" id="{00000000-0008-0000-0200-000029000000}"/>
            </a:ext>
          </a:extLst>
        </xdr:cNvPr>
        <xdr:cNvSpPr txBox="1"/>
      </xdr:nvSpPr>
      <xdr:spPr>
        <a:xfrm>
          <a:off x="2778209" y="868749"/>
          <a:ext cx="3022516" cy="666751"/>
        </a:xfrm>
        <a:prstGeom prst="wedgeRectCallout">
          <a:avLst>
            <a:gd name="adj1" fmla="val -102456"/>
            <a:gd name="adj2" fmla="val 50890"/>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建設する所在地が該当する場合は、「該当する」を選択してください。</a:t>
          </a:r>
          <a:endParaRPr kumimoji="1" lang="en-US" altLang="ja-JP" sz="1100"/>
        </a:p>
        <a:p>
          <a:r>
            <a:rPr kumimoji="1" lang="ja-JP" altLang="en-US" sz="1100"/>
            <a:t>申請額額が半額に自動計算されてます。</a:t>
          </a:r>
        </a:p>
      </xdr:txBody>
    </xdr:sp>
    <xdr:clientData/>
  </xdr:oneCellAnchor>
  <xdr:oneCellAnchor>
    <xdr:from>
      <xdr:col>9</xdr:col>
      <xdr:colOff>67504</xdr:colOff>
      <xdr:row>89</xdr:row>
      <xdr:rowOff>155808</xdr:rowOff>
    </xdr:from>
    <xdr:ext cx="3081704" cy="459100"/>
    <xdr:sp macro="" textlink="">
      <xdr:nvSpPr>
        <xdr:cNvPr id="42" name="テキスト ボックス 41">
          <a:extLst>
            <a:ext uri="{FF2B5EF4-FFF2-40B4-BE49-F238E27FC236}">
              <a16:creationId xmlns:a16="http://schemas.microsoft.com/office/drawing/2014/main" id="{00000000-0008-0000-0200-00002A000000}"/>
            </a:ext>
          </a:extLst>
        </xdr:cNvPr>
        <xdr:cNvSpPr txBox="1"/>
      </xdr:nvSpPr>
      <xdr:spPr>
        <a:xfrm>
          <a:off x="2129874" y="15743678"/>
          <a:ext cx="3081704" cy="459100"/>
        </a:xfrm>
        <a:prstGeom prst="wedgeRectCallout">
          <a:avLst>
            <a:gd name="adj1" fmla="val 50537"/>
            <a:gd name="adj2" fmla="val -102084"/>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該当する地域を選択した場合のみ補助額の半額に自動計算されます。</a:t>
          </a:r>
        </a:p>
      </xdr:txBody>
    </xdr:sp>
    <xdr:clientData/>
  </xdr:oneCellAnchor>
  <xdr:oneCellAnchor>
    <xdr:from>
      <xdr:col>4</xdr:col>
      <xdr:colOff>13138</xdr:colOff>
      <xdr:row>163</xdr:row>
      <xdr:rowOff>91966</xdr:rowOff>
    </xdr:from>
    <xdr:ext cx="1550275" cy="642484"/>
    <xdr:sp macro="" textlink="">
      <xdr:nvSpPr>
        <xdr:cNvPr id="43" name="テキスト ボックス 42">
          <a:extLst>
            <a:ext uri="{FF2B5EF4-FFF2-40B4-BE49-F238E27FC236}">
              <a16:creationId xmlns:a16="http://schemas.microsoft.com/office/drawing/2014/main" id="{00000000-0008-0000-0200-00002B000000}"/>
            </a:ext>
          </a:extLst>
        </xdr:cNvPr>
        <xdr:cNvSpPr txBox="1"/>
      </xdr:nvSpPr>
      <xdr:spPr>
        <a:xfrm>
          <a:off x="1005052" y="29350138"/>
          <a:ext cx="1550275" cy="642484"/>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baseline="0"/>
            <a:t>未契約の場合は、見積り金額を入力してください。</a:t>
          </a:r>
          <a:endParaRPr kumimoji="1" lang="en-US" altLang="ja-JP" sz="1100" baseline="0"/>
        </a:p>
      </xdr:txBody>
    </xdr:sp>
    <xdr:clientData/>
  </xdr:oneCellAnchor>
  <xdr:oneCellAnchor>
    <xdr:from>
      <xdr:col>24</xdr:col>
      <xdr:colOff>187358</xdr:colOff>
      <xdr:row>170</xdr:row>
      <xdr:rowOff>112244</xdr:rowOff>
    </xdr:from>
    <xdr:ext cx="2036380" cy="459100"/>
    <xdr:sp macro="" textlink="">
      <xdr:nvSpPr>
        <xdr:cNvPr id="44" name="テキスト ボックス 43">
          <a:extLst>
            <a:ext uri="{FF2B5EF4-FFF2-40B4-BE49-F238E27FC236}">
              <a16:creationId xmlns:a16="http://schemas.microsoft.com/office/drawing/2014/main" id="{00000000-0008-0000-0200-00002C000000}"/>
            </a:ext>
          </a:extLst>
        </xdr:cNvPr>
        <xdr:cNvSpPr txBox="1"/>
      </xdr:nvSpPr>
      <xdr:spPr>
        <a:xfrm>
          <a:off x="5479945" y="30948396"/>
          <a:ext cx="2036380" cy="459100"/>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baseline="0"/>
            <a:t>契約額と支払額の確認をしてください。</a:t>
          </a:r>
          <a:endParaRPr kumimoji="1" lang="en-US" altLang="ja-JP" sz="1100" baseline="0"/>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31</xdr:col>
      <xdr:colOff>167390</xdr:colOff>
      <xdr:row>73</xdr:row>
      <xdr:rowOff>114859</xdr:rowOff>
    </xdr:from>
    <xdr:to>
      <xdr:col>44</xdr:col>
      <xdr:colOff>156183</xdr:colOff>
      <xdr:row>87</xdr:row>
      <xdr:rowOff>70036</xdr:rowOff>
    </xdr:to>
    <xdr:sp macro="" textlink="">
      <xdr:nvSpPr>
        <xdr:cNvPr id="2" name="メモ 1">
          <a:extLst>
            <a:ext uri="{FF2B5EF4-FFF2-40B4-BE49-F238E27FC236}">
              <a16:creationId xmlns:a16="http://schemas.microsoft.com/office/drawing/2014/main" id="{00000000-0008-0000-0300-000002000000}"/>
            </a:ext>
          </a:extLst>
        </xdr:cNvPr>
        <xdr:cNvSpPr/>
      </xdr:nvSpPr>
      <xdr:spPr>
        <a:xfrm>
          <a:off x="6574540" y="12370359"/>
          <a:ext cx="2630393" cy="2279277"/>
        </a:xfrm>
        <a:prstGeom prst="foldedCorner">
          <a:avLst/>
        </a:prstGeom>
        <a:noFill/>
        <a:ln>
          <a:noFill/>
        </a:ln>
        <a:effectLst>
          <a:glow rad="114300">
            <a:schemeClr val="accent1">
              <a:alpha val="40000"/>
            </a:schemeClr>
          </a:glow>
          <a:outerShdw blurRad="152400" dist="317500" dir="5400000" sx="90000" sy="-19000" rotWithShape="0">
            <a:prstClr val="black">
              <a:alpha val="15000"/>
            </a:prstClr>
          </a:outerShdw>
          <a:reflection blurRad="228600" stA="87000" endPos="43000" dist="50800" dir="5400000" sy="-100000" algn="bl" rotWithShape="0"/>
          <a:softEdge rad="0"/>
        </a:effectLst>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56731</xdr:colOff>
      <xdr:row>73</xdr:row>
      <xdr:rowOff>142175</xdr:rowOff>
    </xdr:from>
    <xdr:to>
      <xdr:col>43</xdr:col>
      <xdr:colOff>146375</xdr:colOff>
      <xdr:row>86</xdr:row>
      <xdr:rowOff>31517</xdr:rowOff>
    </xdr:to>
    <xdr:sp macro="" textlink="">
      <xdr:nvSpPr>
        <xdr:cNvPr id="3" name="メモ 2">
          <a:extLst>
            <a:ext uri="{FF2B5EF4-FFF2-40B4-BE49-F238E27FC236}">
              <a16:creationId xmlns:a16="http://schemas.microsoft.com/office/drawing/2014/main" id="{00000000-0008-0000-0300-000003000000}"/>
            </a:ext>
          </a:extLst>
        </xdr:cNvPr>
        <xdr:cNvSpPr/>
      </xdr:nvSpPr>
      <xdr:spPr>
        <a:xfrm rot="16200000">
          <a:off x="6770407" y="12294349"/>
          <a:ext cx="2118192" cy="2324844"/>
        </a:xfrm>
        <a:prstGeom prst="foldedCorner">
          <a:avLst>
            <a:gd name="adj" fmla="val 17234"/>
          </a:avLst>
        </a:prstGeom>
        <a:noFill/>
        <a:ln w="19050" cap="flat" cmpd="sng" algn="ctr">
          <a:solidFill>
            <a:schemeClr val="accent5"/>
          </a:solidFill>
          <a:prstDash val="solid"/>
          <a:round/>
          <a:headEnd type="none" w="med" len="med"/>
          <a:tailEnd type="none" w="med" len="med"/>
        </a:ln>
        <a:effectLst>
          <a:glow rad="63500">
            <a:schemeClr val="accent1">
              <a:alpha val="39000"/>
            </a:schemeClr>
          </a:glow>
        </a:effectLst>
        <a:scene3d>
          <a:camera prst="orthographicFront"/>
          <a:lightRig rig="threePt" dir="t"/>
        </a:scene3d>
        <a:sp3d prstMaterial="dkEdge"/>
      </xdr:spPr>
      <xdr:style>
        <a:lnRef idx="0">
          <a:scrgbClr r="0" g="0" b="0"/>
        </a:lnRef>
        <a:fillRef idx="0">
          <a:scrgbClr r="0" g="0" b="0"/>
        </a:fillRef>
        <a:effectRef idx="0">
          <a:scrgbClr r="0" g="0" b="0"/>
        </a:effectRef>
        <a:fontRef idx="minor">
          <a:schemeClr val="accent5"/>
        </a:fontRef>
      </xdr:style>
      <xdr:txBody>
        <a:bodyPr vertOverflow="clip" horzOverflow="clip" rtlCol="0" anchor="t"/>
        <a:lstStyle/>
        <a:p>
          <a:pPr algn="l"/>
          <a:endParaRPr kumimoji="1" lang="ja-JP" altLang="en-US" sz="1100"/>
        </a:p>
      </xdr:txBody>
    </xdr:sp>
    <xdr:clientData/>
  </xdr:twoCellAnchor>
  <xdr:oneCellAnchor>
    <xdr:from>
      <xdr:col>13</xdr:col>
      <xdr:colOff>127000</xdr:colOff>
      <xdr:row>5</xdr:row>
      <xdr:rowOff>15874</xdr:rowOff>
    </xdr:from>
    <xdr:ext cx="2436813" cy="275717"/>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2913063" y="944562"/>
          <a:ext cx="2436813" cy="275717"/>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申請手続きの区分を選択してください。</a:t>
          </a:r>
        </a:p>
      </xdr:txBody>
    </xdr:sp>
    <xdr:clientData/>
  </xdr:oneCellAnchor>
  <xdr:oneCellAnchor>
    <xdr:from>
      <xdr:col>7</xdr:col>
      <xdr:colOff>79375</xdr:colOff>
      <xdr:row>32</xdr:row>
      <xdr:rowOff>126999</xdr:rowOff>
    </xdr:from>
    <xdr:ext cx="2436813" cy="275717"/>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1627188" y="5611812"/>
          <a:ext cx="2436813" cy="275717"/>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該当する算定方法を選択してください。</a:t>
          </a:r>
        </a:p>
      </xdr:txBody>
    </xdr:sp>
    <xdr:clientData/>
  </xdr:oneCellAnchor>
  <xdr:oneCellAnchor>
    <xdr:from>
      <xdr:col>9</xdr:col>
      <xdr:colOff>95250</xdr:colOff>
      <xdr:row>21</xdr:row>
      <xdr:rowOff>142874</xdr:rowOff>
    </xdr:from>
    <xdr:ext cx="2436813" cy="642484"/>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2055813" y="3770312"/>
          <a:ext cx="2436813" cy="642484"/>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根拠資料（契約書、見積書、領収書等）により確認できる金額を入力してください。</a:t>
          </a:r>
        </a:p>
      </xdr:txBody>
    </xdr:sp>
    <xdr:clientData/>
  </xdr:oneCellAnchor>
  <xdr:oneCellAnchor>
    <xdr:from>
      <xdr:col>26</xdr:col>
      <xdr:colOff>158750</xdr:colOff>
      <xdr:row>20</xdr:row>
      <xdr:rowOff>7937</xdr:rowOff>
    </xdr:from>
    <xdr:ext cx="2436813" cy="642484"/>
    <xdr:sp macro="" textlink="">
      <xdr:nvSpPr>
        <xdr:cNvPr id="7" name="テキスト ボックス 6">
          <a:extLst>
            <a:ext uri="{FF2B5EF4-FFF2-40B4-BE49-F238E27FC236}">
              <a16:creationId xmlns:a16="http://schemas.microsoft.com/office/drawing/2014/main" id="{00000000-0008-0000-0300-000007000000}"/>
            </a:ext>
          </a:extLst>
        </xdr:cNvPr>
        <xdr:cNvSpPr txBox="1"/>
      </xdr:nvSpPr>
      <xdr:spPr>
        <a:xfrm>
          <a:off x="5627688" y="3468687"/>
          <a:ext cx="2436813" cy="642484"/>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計上した金額の根拠となる資料の該当箇所が分かるように明示してください。</a:t>
          </a:r>
        </a:p>
      </xdr:txBody>
    </xdr:sp>
    <xdr:clientData/>
  </xdr:oneCellAnchor>
  <xdr:oneCellAnchor>
    <xdr:from>
      <xdr:col>17</xdr:col>
      <xdr:colOff>182562</xdr:colOff>
      <xdr:row>50</xdr:row>
      <xdr:rowOff>103187</xdr:rowOff>
    </xdr:from>
    <xdr:ext cx="3111500" cy="275717"/>
    <xdr:sp macro="" textlink="">
      <xdr:nvSpPr>
        <xdr:cNvPr id="8" name="テキスト ボックス 7">
          <a:extLst>
            <a:ext uri="{FF2B5EF4-FFF2-40B4-BE49-F238E27FC236}">
              <a16:creationId xmlns:a16="http://schemas.microsoft.com/office/drawing/2014/main" id="{00000000-0008-0000-0300-000008000000}"/>
            </a:ext>
          </a:extLst>
        </xdr:cNvPr>
        <xdr:cNvSpPr txBox="1"/>
      </xdr:nvSpPr>
      <xdr:spPr>
        <a:xfrm>
          <a:off x="3794125" y="8532812"/>
          <a:ext cx="3111500" cy="275717"/>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工事費が</a:t>
          </a:r>
          <a:r>
            <a:rPr kumimoji="1" lang="en-US" altLang="ja-JP" sz="1100"/>
            <a:t>0</a:t>
          </a:r>
          <a:r>
            <a:rPr kumimoji="1" lang="ja-JP" altLang="en-US" sz="1100"/>
            <a:t>円の場合は“</a:t>
          </a:r>
          <a:r>
            <a:rPr kumimoji="1" lang="en-US" altLang="ja-JP" sz="1100"/>
            <a:t>0”</a:t>
          </a:r>
          <a:r>
            <a:rPr kumimoji="1" lang="ja-JP" altLang="en-US" sz="1100"/>
            <a:t>を入力してください。</a:t>
          </a:r>
        </a:p>
      </xdr:txBody>
    </xdr:sp>
    <xdr:clientData/>
  </xdr:oneCellAnchor>
  <xdr:oneCellAnchor>
    <xdr:from>
      <xdr:col>31</xdr:col>
      <xdr:colOff>111126</xdr:colOff>
      <xdr:row>38</xdr:row>
      <xdr:rowOff>111124</xdr:rowOff>
    </xdr:from>
    <xdr:ext cx="2539998" cy="682625"/>
    <xdr:sp macro="" textlink="">
      <xdr:nvSpPr>
        <xdr:cNvPr id="9" name="テキスト ボックス 8">
          <a:extLst>
            <a:ext uri="{FF2B5EF4-FFF2-40B4-BE49-F238E27FC236}">
              <a16:creationId xmlns:a16="http://schemas.microsoft.com/office/drawing/2014/main" id="{00000000-0008-0000-0300-000009000000}"/>
            </a:ext>
          </a:extLst>
        </xdr:cNvPr>
        <xdr:cNvSpPr txBox="1"/>
      </xdr:nvSpPr>
      <xdr:spPr>
        <a:xfrm>
          <a:off x="6611939" y="6540499"/>
          <a:ext cx="2539998" cy="682625"/>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計上する補助対象事業費はすべて千円単位（千円未満は切り捨て）で入力してください。</a:t>
          </a:r>
          <a:endParaRPr kumimoji="1" lang="en-US" altLang="ja-JP" sz="1100"/>
        </a:p>
      </xdr:txBody>
    </xdr:sp>
    <xdr:clientData/>
  </xdr:oneCellAnchor>
  <xdr:oneCellAnchor>
    <xdr:from>
      <xdr:col>27</xdr:col>
      <xdr:colOff>174625</xdr:colOff>
      <xdr:row>72</xdr:row>
      <xdr:rowOff>103188</xdr:rowOff>
    </xdr:from>
    <xdr:ext cx="2722562" cy="275717"/>
    <xdr:sp macro="" textlink="">
      <xdr:nvSpPr>
        <xdr:cNvPr id="10" name="テキスト ボックス 9">
          <a:extLst>
            <a:ext uri="{FF2B5EF4-FFF2-40B4-BE49-F238E27FC236}">
              <a16:creationId xmlns:a16="http://schemas.microsoft.com/office/drawing/2014/main" id="{00000000-0008-0000-0300-00000A000000}"/>
            </a:ext>
          </a:extLst>
        </xdr:cNvPr>
        <xdr:cNvSpPr txBox="1"/>
      </xdr:nvSpPr>
      <xdr:spPr>
        <a:xfrm>
          <a:off x="5849938" y="12326938"/>
          <a:ext cx="2722562" cy="275717"/>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以下の金額を</a:t>
          </a:r>
          <a:r>
            <a:rPr kumimoji="1" lang="en-US" altLang="ja-JP" sz="1100"/>
            <a:t>jGrants</a:t>
          </a:r>
          <a:r>
            <a:rPr kumimoji="1" lang="ja-JP" altLang="en-US" sz="1100"/>
            <a:t>で申請してください。</a:t>
          </a:r>
        </a:p>
      </xdr:txBody>
    </xdr:sp>
    <xdr:clientData/>
  </xdr:oneCellAnchor>
  <xdr:oneCellAnchor>
    <xdr:from>
      <xdr:col>31</xdr:col>
      <xdr:colOff>31751</xdr:colOff>
      <xdr:row>52</xdr:row>
      <xdr:rowOff>119062</xdr:rowOff>
    </xdr:from>
    <xdr:ext cx="2539998" cy="1926168"/>
    <xdr:sp macro="" textlink="">
      <xdr:nvSpPr>
        <xdr:cNvPr id="11" name="テキスト ボックス 10">
          <a:extLst>
            <a:ext uri="{FF2B5EF4-FFF2-40B4-BE49-F238E27FC236}">
              <a16:creationId xmlns:a16="http://schemas.microsoft.com/office/drawing/2014/main" id="{00000000-0008-0000-0300-00000B000000}"/>
            </a:ext>
          </a:extLst>
        </xdr:cNvPr>
        <xdr:cNvSpPr txBox="1"/>
      </xdr:nvSpPr>
      <xdr:spPr>
        <a:xfrm>
          <a:off x="6532564" y="8882062"/>
          <a:ext cx="2539998" cy="1926168"/>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耐震性強化工事は、</a:t>
          </a:r>
          <a:r>
            <a:rPr lang="ja-JP" altLang="ja-JP" sz="1100" u="sng">
              <a:solidFill>
                <a:schemeClr val="tx1"/>
              </a:solidFill>
              <a:effectLst/>
              <a:latin typeface="+mn-lt"/>
              <a:ea typeface="+mn-ea"/>
              <a:cs typeface="+mn-cs"/>
            </a:rPr>
            <a:t>標準単価による標準住宅工事費</a:t>
          </a:r>
          <a:r>
            <a:rPr lang="ja-JP" altLang="en-US" sz="1100" u="sng">
              <a:solidFill>
                <a:schemeClr val="tx1"/>
              </a:solidFill>
              <a:effectLst/>
              <a:latin typeface="+mn-lt"/>
              <a:ea typeface="+mn-ea"/>
              <a:cs typeface="+mn-cs"/>
            </a:rPr>
            <a:t>に含まれていないため、対象住宅工事費に掛かり増し費用を計上してください。</a:t>
          </a:r>
          <a:endParaRPr lang="en-US" altLang="ja-JP" sz="1100" u="sng">
            <a:solidFill>
              <a:schemeClr val="tx1"/>
            </a:solidFill>
            <a:effectLst/>
            <a:latin typeface="+mn-lt"/>
            <a:ea typeface="+mn-ea"/>
            <a:cs typeface="+mn-cs"/>
          </a:endParaRPr>
        </a:p>
        <a:p>
          <a:r>
            <a:rPr kumimoji="1" lang="ja-JP" altLang="en-US" sz="1100" u="none"/>
            <a:t>耐震性強化工事の項目は、以下のようなものを想定しています。</a:t>
          </a:r>
        </a:p>
        <a:p>
          <a:r>
            <a:rPr kumimoji="1" lang="ja-JP" altLang="en-US" sz="1100" u="none"/>
            <a:t>・床の剛床対応</a:t>
          </a:r>
        </a:p>
        <a:p>
          <a:r>
            <a:rPr kumimoji="1" lang="ja-JP" altLang="en-US" sz="1100" u="none"/>
            <a:t>・面材耐力壁追加</a:t>
          </a:r>
        </a:p>
        <a:p>
          <a:r>
            <a:rPr kumimoji="1" lang="ja-JP" altLang="en-US" sz="1100" u="none"/>
            <a:t>・引抜金物追加</a:t>
          </a:r>
        </a:p>
        <a:p>
          <a:r>
            <a:rPr kumimoji="1" lang="ja-JP" altLang="en-US" sz="1100" u="none"/>
            <a:t>・火打ち金物追加</a:t>
          </a:r>
        </a:p>
      </xdr:txBody>
    </xdr:sp>
    <xdr:clientData/>
  </xdr:oneCellAnchor>
  <xdr:oneCellAnchor>
    <xdr:from>
      <xdr:col>19</xdr:col>
      <xdr:colOff>23814</xdr:colOff>
      <xdr:row>66</xdr:row>
      <xdr:rowOff>7936</xdr:rowOff>
    </xdr:from>
    <xdr:ext cx="2539998" cy="563563"/>
    <xdr:sp macro="" textlink="">
      <xdr:nvSpPr>
        <xdr:cNvPr id="12" name="テキスト ボックス 11">
          <a:extLst>
            <a:ext uri="{FF2B5EF4-FFF2-40B4-BE49-F238E27FC236}">
              <a16:creationId xmlns:a16="http://schemas.microsoft.com/office/drawing/2014/main" id="{00000000-0008-0000-0300-00000C000000}"/>
            </a:ext>
          </a:extLst>
        </xdr:cNvPr>
        <xdr:cNvSpPr txBox="1"/>
      </xdr:nvSpPr>
      <xdr:spPr>
        <a:xfrm>
          <a:off x="4048127" y="11128374"/>
          <a:ext cx="2539998" cy="563563"/>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補助対象外工事は千円単位（千円未満を切り上げ）で入力してください。</a:t>
          </a:r>
          <a:endParaRPr kumimoji="1" lang="en-US" altLang="ja-JP"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2.2\&#20849;&#26377;\&#26989;&#21209;2&#37096;\H26&#38263;&#26399;&#20778;&#33391;&#21270;&#12522;&#12501;&#12457;&#12540;&#12512;&#25512;&#36914;&#20107;&#26989;\&#35215;&#31243;&#12539;&#12510;&#12491;&#12517;&#12450;&#12523;&#12539;&#27096;&#24335;\&#27096;&#24335;\&#36861;&#21152;&#20844;&#21215;&#27096;&#24335;\&#36861;&#21152;&#20844;&#21215;&#27096;&#24335;1412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①（交付申請）"/>
      <sheetName val="②（変更申請書）"/>
      <sheetName val="1（事業経費の配分）"/>
      <sheetName val="2（進捗管理）"/>
      <sheetName val="3（申請一覧）※"/>
      <sheetName val="4（申請額内容）"/>
      <sheetName val="5（附帯事務費）"/>
      <sheetName val="6（交付建物別概要1）"/>
      <sheetName val="6（交付建物別概要2）"/>
      <sheetName val="7（適合確認1）"/>
      <sheetName val="7（適合確認2）"/>
      <sheetName val="8（対象事業費内訳書）"/>
      <sheetName val="9（確認書）"/>
      <sheetName val="③（実績報告）"/>
      <sheetName val="10（精算調書）"/>
      <sheetName val="11（進捗管理）（実績）※"/>
      <sheetName val="12（報告一覧）"/>
      <sheetName val="13（申請額内訳）"/>
      <sheetName val="14（附帯事務費）"/>
      <sheetName val="15（報告建物別概要1）※"/>
      <sheetName val="15（報告建物別概要2）"/>
      <sheetName val="16（適合確認1）"/>
      <sheetName val="16（適合確認2）"/>
      <sheetName val="16（工事内容確認）"/>
      <sheetName val="17（物件写真（着工確認））"/>
      <sheetName val="18（物件写真（施工写真））"/>
      <sheetName val="⑤（中間報告）"/>
      <sheetName val="19（精算調書）"/>
      <sheetName val="20（進捗管理）（中間）※"/>
      <sheetName val="④（請求書）"/>
      <sheetName val="○実績延長申請"/>
      <sheetName val="○譲渡承認申請"/>
    </sheetNames>
    <sheetDataSet>
      <sheetData sheetId="0"/>
      <sheetData sheetId="1"/>
      <sheetData sheetId="2"/>
      <sheetData sheetId="3"/>
      <sheetData sheetId="4"/>
      <sheetData sheetId="5"/>
      <sheetData sheetId="6"/>
      <sheetData sheetId="7"/>
      <sheetData sheetId="8"/>
      <sheetData sheetId="9"/>
      <sheetData sheetId="10">
        <row r="809">
          <cell r="C809" t="str">
            <v>□</v>
          </cell>
          <cell r="D809" t="str">
            <v>■</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3.xml"/><Relationship Id="rId13" Type="http://schemas.openxmlformats.org/officeDocument/2006/relationships/ctrlProp" Target="../ctrlProps/ctrlProp28.xml"/><Relationship Id="rId18" Type="http://schemas.openxmlformats.org/officeDocument/2006/relationships/ctrlProp" Target="../ctrlProps/ctrlProp33.xml"/><Relationship Id="rId3" Type="http://schemas.openxmlformats.org/officeDocument/2006/relationships/vmlDrawing" Target="../drawings/vmlDrawing2.vml"/><Relationship Id="rId21" Type="http://schemas.openxmlformats.org/officeDocument/2006/relationships/ctrlProp" Target="../ctrlProps/ctrlProp36.xml"/><Relationship Id="rId7" Type="http://schemas.openxmlformats.org/officeDocument/2006/relationships/ctrlProp" Target="../ctrlProps/ctrlProp22.xml"/><Relationship Id="rId12" Type="http://schemas.openxmlformats.org/officeDocument/2006/relationships/ctrlProp" Target="../ctrlProps/ctrlProp27.xml"/><Relationship Id="rId17" Type="http://schemas.openxmlformats.org/officeDocument/2006/relationships/ctrlProp" Target="../ctrlProps/ctrlProp32.xml"/><Relationship Id="rId2" Type="http://schemas.openxmlformats.org/officeDocument/2006/relationships/drawing" Target="../drawings/drawing3.xml"/><Relationship Id="rId16" Type="http://schemas.openxmlformats.org/officeDocument/2006/relationships/ctrlProp" Target="../ctrlProps/ctrlProp31.xml"/><Relationship Id="rId20" Type="http://schemas.openxmlformats.org/officeDocument/2006/relationships/ctrlProp" Target="../ctrlProps/ctrlProp35.xml"/><Relationship Id="rId1" Type="http://schemas.openxmlformats.org/officeDocument/2006/relationships/printerSettings" Target="../printerSettings/printerSettings3.bin"/><Relationship Id="rId6" Type="http://schemas.openxmlformats.org/officeDocument/2006/relationships/ctrlProp" Target="../ctrlProps/ctrlProp21.xml"/><Relationship Id="rId11" Type="http://schemas.openxmlformats.org/officeDocument/2006/relationships/ctrlProp" Target="../ctrlProps/ctrlProp26.xml"/><Relationship Id="rId5" Type="http://schemas.openxmlformats.org/officeDocument/2006/relationships/ctrlProp" Target="../ctrlProps/ctrlProp20.xml"/><Relationship Id="rId15" Type="http://schemas.openxmlformats.org/officeDocument/2006/relationships/ctrlProp" Target="../ctrlProps/ctrlProp30.xml"/><Relationship Id="rId10" Type="http://schemas.openxmlformats.org/officeDocument/2006/relationships/ctrlProp" Target="../ctrlProps/ctrlProp25.xml"/><Relationship Id="rId19" Type="http://schemas.openxmlformats.org/officeDocument/2006/relationships/ctrlProp" Target="../ctrlProps/ctrlProp34.xml"/><Relationship Id="rId4" Type="http://schemas.openxmlformats.org/officeDocument/2006/relationships/ctrlProp" Target="../ctrlProps/ctrlProp19.xml"/><Relationship Id="rId9" Type="http://schemas.openxmlformats.org/officeDocument/2006/relationships/ctrlProp" Target="../ctrlProps/ctrlProp24.xml"/><Relationship Id="rId14" Type="http://schemas.openxmlformats.org/officeDocument/2006/relationships/ctrlProp" Target="../ctrlProps/ctrlProp29.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F174"/>
  <sheetViews>
    <sheetView showGridLines="0" tabSelected="1" view="pageBreakPreview" zoomScaleNormal="100" zoomScaleSheetLayoutView="100" workbookViewId="0">
      <selection activeCell="M23" sqref="M23:T23"/>
    </sheetView>
  </sheetViews>
  <sheetFormatPr defaultColWidth="8.77734375" defaultRowHeight="13.2" x14ac:dyDescent="0.2"/>
  <cols>
    <col min="1" max="1" width="4.44140625" style="2" customWidth="1"/>
    <col min="2" max="44" width="2.88671875" style="2" customWidth="1"/>
    <col min="45" max="45" width="8.77734375" style="2"/>
    <col min="46" max="59" width="6.109375" style="2" customWidth="1"/>
    <col min="60" max="16384" width="8.77734375" style="2"/>
  </cols>
  <sheetData>
    <row r="1" spans="1:44" x14ac:dyDescent="0.2">
      <c r="B1" s="296" t="s">
        <v>16</v>
      </c>
      <c r="C1" s="296"/>
      <c r="D1" s="296"/>
      <c r="E1" s="296"/>
      <c r="F1" s="296"/>
      <c r="G1" s="296"/>
      <c r="H1" s="296"/>
      <c r="I1" s="296"/>
      <c r="J1" s="296"/>
      <c r="K1" s="296"/>
      <c r="L1" s="296"/>
      <c r="M1" s="296"/>
      <c r="N1" s="296"/>
      <c r="O1" s="296"/>
      <c r="P1" s="296"/>
      <c r="Q1" s="296"/>
      <c r="R1" s="296"/>
      <c r="S1" s="296"/>
      <c r="T1" s="296"/>
      <c r="U1" s="296"/>
      <c r="V1" s="296"/>
      <c r="W1" s="296"/>
      <c r="X1" s="296"/>
      <c r="Y1" s="296"/>
      <c r="Z1" s="296"/>
      <c r="AA1" s="296"/>
      <c r="AB1" s="296"/>
      <c r="AC1" s="296"/>
      <c r="AD1" s="296"/>
      <c r="AE1" s="296"/>
      <c r="AF1" s="296"/>
      <c r="AG1" s="296"/>
      <c r="AH1" s="296"/>
      <c r="AI1" s="296"/>
      <c r="AJ1" s="296"/>
      <c r="AK1" s="296"/>
      <c r="AL1" s="296"/>
      <c r="AM1" s="296"/>
      <c r="AN1" s="296"/>
      <c r="AO1" s="296"/>
      <c r="AP1" s="296"/>
      <c r="AQ1" s="296"/>
      <c r="AR1" s="296"/>
    </row>
    <row r="2" spans="1:44" ht="28.2" x14ac:dyDescent="0.2">
      <c r="A2" s="319" t="s">
        <v>17</v>
      </c>
      <c r="B2" s="319"/>
      <c r="C2" s="319"/>
      <c r="D2" s="319"/>
      <c r="E2" s="319"/>
      <c r="F2" s="319"/>
      <c r="G2" s="319"/>
      <c r="H2" s="319"/>
      <c r="I2" s="319"/>
      <c r="J2" s="319"/>
      <c r="K2" s="319"/>
      <c r="L2" s="319"/>
      <c r="M2" s="319"/>
      <c r="N2" s="319"/>
      <c r="O2" s="319"/>
      <c r="P2" s="319"/>
      <c r="Q2" s="319"/>
      <c r="R2" s="319"/>
      <c r="S2" s="319"/>
      <c r="T2" s="319"/>
      <c r="U2" s="319"/>
      <c r="V2" s="319"/>
      <c r="W2" s="319"/>
      <c r="X2" s="319"/>
      <c r="Y2" s="319"/>
      <c r="Z2" s="319"/>
      <c r="AA2" s="319"/>
      <c r="AB2" s="319"/>
      <c r="AC2" s="319"/>
      <c r="AD2" s="319"/>
      <c r="AE2" s="319"/>
      <c r="AF2" s="319"/>
      <c r="AG2" s="319"/>
      <c r="AH2" s="319"/>
      <c r="AI2" s="319"/>
      <c r="AJ2" s="319"/>
      <c r="AK2" s="319"/>
      <c r="AL2" s="319"/>
      <c r="AM2" s="319"/>
      <c r="AN2" s="319"/>
      <c r="AO2" s="319"/>
      <c r="AP2" s="319"/>
      <c r="AQ2" s="319"/>
      <c r="AR2" s="319"/>
    </row>
    <row r="3" spans="1:44" ht="11.1" customHeight="1" x14ac:dyDescent="0.2">
      <c r="A3" s="36"/>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row>
    <row r="4" spans="1:44" ht="15" customHeight="1" x14ac:dyDescent="0.2">
      <c r="A4" s="2" t="s">
        <v>97</v>
      </c>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row>
    <row r="5" spans="1:44" ht="7.05" customHeight="1" x14ac:dyDescent="0.2">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row>
    <row r="6" spans="1:44" ht="15" customHeight="1" x14ac:dyDescent="0.2">
      <c r="A6" s="40" t="s">
        <v>0</v>
      </c>
      <c r="B6" s="3" t="s">
        <v>99</v>
      </c>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36"/>
      <c r="AM6" s="36"/>
      <c r="AN6" s="36"/>
      <c r="AO6" s="36"/>
      <c r="AP6" s="36"/>
      <c r="AQ6" s="36"/>
      <c r="AR6" s="36"/>
    </row>
    <row r="7" spans="1:44" ht="15" customHeight="1" x14ac:dyDescent="0.2">
      <c r="A7" s="40" t="s">
        <v>0</v>
      </c>
      <c r="B7" s="3" t="s">
        <v>100</v>
      </c>
      <c r="C7" s="36"/>
      <c r="D7" s="36"/>
      <c r="E7" s="36"/>
      <c r="F7" s="36"/>
      <c r="G7" s="36"/>
      <c r="H7" s="36"/>
      <c r="I7" s="36"/>
      <c r="J7" s="36"/>
      <c r="K7" s="36"/>
      <c r="L7" s="36"/>
      <c r="M7" s="36"/>
      <c r="N7" s="36"/>
      <c r="O7" s="36"/>
      <c r="P7" s="36"/>
      <c r="Q7" s="36"/>
      <c r="R7" s="36"/>
      <c r="S7" s="36"/>
      <c r="T7" s="36"/>
      <c r="U7" s="36"/>
      <c r="V7" s="36"/>
      <c r="W7" s="36"/>
      <c r="X7" s="36"/>
      <c r="Y7" s="36"/>
      <c r="Z7" s="36"/>
      <c r="AA7" s="36"/>
      <c r="AB7" s="36"/>
      <c r="AC7" s="36"/>
      <c r="AD7" s="36"/>
      <c r="AE7" s="36"/>
      <c r="AF7" s="36"/>
      <c r="AG7" s="36"/>
      <c r="AH7" s="36"/>
      <c r="AI7" s="36"/>
      <c r="AJ7" s="36"/>
      <c r="AK7" s="36"/>
      <c r="AL7" s="36"/>
      <c r="AM7" s="36"/>
      <c r="AN7" s="36"/>
      <c r="AO7" s="36"/>
      <c r="AP7" s="36"/>
      <c r="AQ7" s="36"/>
      <c r="AR7" s="36"/>
    </row>
    <row r="8" spans="1:44" ht="14.1" customHeight="1" x14ac:dyDescent="0.2">
      <c r="A8" s="1"/>
    </row>
    <row r="9" spans="1:44" ht="15" customHeight="1" x14ac:dyDescent="0.2">
      <c r="A9" s="2" t="s">
        <v>158</v>
      </c>
    </row>
    <row r="10" spans="1:44" ht="15" customHeight="1" x14ac:dyDescent="0.2">
      <c r="A10" s="2" t="s">
        <v>169</v>
      </c>
    </row>
    <row r="11" spans="1:44" ht="15" customHeight="1" x14ac:dyDescent="0.2">
      <c r="A11" s="68"/>
      <c r="B11" s="68" t="s">
        <v>0</v>
      </c>
      <c r="C11" s="68" t="s">
        <v>159</v>
      </c>
      <c r="D11" s="68"/>
      <c r="E11" s="68"/>
      <c r="F11" s="68"/>
      <c r="G11" s="68"/>
      <c r="H11" s="68" t="s">
        <v>0</v>
      </c>
      <c r="I11" s="68" t="s">
        <v>160</v>
      </c>
      <c r="J11" s="68"/>
      <c r="K11" s="68"/>
    </row>
    <row r="12" spans="1:44" ht="14.1" customHeight="1" x14ac:dyDescent="0.2">
      <c r="A12" s="1"/>
    </row>
    <row r="13" spans="1:44" ht="13.05" customHeight="1" x14ac:dyDescent="0.2">
      <c r="A13" s="297" t="s">
        <v>1</v>
      </c>
      <c r="B13" s="298"/>
      <c r="C13" s="298"/>
      <c r="D13" s="298"/>
      <c r="E13" s="299"/>
      <c r="F13" s="303"/>
      <c r="G13" s="304"/>
      <c r="H13" s="304"/>
      <c r="I13" s="304"/>
      <c r="J13" s="304"/>
      <c r="K13" s="304"/>
      <c r="L13" s="304"/>
      <c r="M13" s="304"/>
      <c r="N13" s="304"/>
      <c r="O13" s="304"/>
      <c r="P13" s="304"/>
      <c r="Q13" s="304"/>
      <c r="R13" s="304"/>
      <c r="S13" s="304"/>
      <c r="T13" s="304"/>
      <c r="U13" s="304"/>
      <c r="V13" s="304"/>
      <c r="W13" s="304"/>
      <c r="X13" s="304"/>
      <c r="Y13" s="304"/>
      <c r="Z13" s="304"/>
      <c r="AA13" s="304"/>
      <c r="AB13" s="305"/>
      <c r="AD13" s="13" t="s">
        <v>38</v>
      </c>
      <c r="AE13" s="12"/>
      <c r="AF13" s="12"/>
      <c r="AG13" s="12"/>
      <c r="AH13" s="12"/>
    </row>
    <row r="14" spans="1:44" ht="13.05" customHeight="1" x14ac:dyDescent="0.2">
      <c r="A14" s="300"/>
      <c r="B14" s="301"/>
      <c r="C14" s="301"/>
      <c r="D14" s="301"/>
      <c r="E14" s="302"/>
      <c r="F14" s="306"/>
      <c r="G14" s="307"/>
      <c r="H14" s="307"/>
      <c r="I14" s="307"/>
      <c r="J14" s="307"/>
      <c r="K14" s="307"/>
      <c r="L14" s="307"/>
      <c r="M14" s="307"/>
      <c r="N14" s="307"/>
      <c r="O14" s="307"/>
      <c r="P14" s="307"/>
      <c r="Q14" s="307"/>
      <c r="R14" s="307"/>
      <c r="S14" s="307"/>
      <c r="T14" s="307"/>
      <c r="U14" s="307"/>
      <c r="V14" s="307"/>
      <c r="W14" s="307"/>
      <c r="X14" s="307"/>
      <c r="Y14" s="307"/>
      <c r="Z14" s="307"/>
      <c r="AA14" s="307"/>
      <c r="AB14" s="308"/>
      <c r="AD14" s="14" t="s">
        <v>39</v>
      </c>
      <c r="AE14" s="15"/>
      <c r="AF14" s="15" t="s">
        <v>40</v>
      </c>
      <c r="AG14" s="15"/>
      <c r="AH14" s="15"/>
      <c r="AI14" s="16"/>
      <c r="AJ14" s="16"/>
      <c r="AK14" s="16"/>
      <c r="AL14" s="16"/>
      <c r="AM14" s="16"/>
      <c r="AN14" s="16"/>
      <c r="AO14" s="16"/>
      <c r="AP14" s="16"/>
      <c r="AQ14" s="16"/>
      <c r="AR14" s="4"/>
    </row>
    <row r="15" spans="1:44" ht="13.05" customHeight="1" x14ac:dyDescent="0.2">
      <c r="A15" s="297" t="s">
        <v>29</v>
      </c>
      <c r="B15" s="298"/>
      <c r="C15" s="298"/>
      <c r="D15" s="298"/>
      <c r="E15" s="299"/>
      <c r="F15" s="309"/>
      <c r="G15" s="310"/>
      <c r="H15" s="310"/>
      <c r="I15" s="310"/>
      <c r="J15" s="310"/>
      <c r="K15" s="310"/>
      <c r="L15" s="310"/>
      <c r="M15" s="310"/>
      <c r="N15" s="310"/>
      <c r="O15" s="310"/>
      <c r="P15" s="310"/>
      <c r="Q15" s="310"/>
      <c r="R15" s="310"/>
      <c r="S15" s="310"/>
      <c r="T15" s="310"/>
      <c r="U15" s="310"/>
      <c r="V15" s="310"/>
      <c r="W15" s="310"/>
      <c r="X15" s="310"/>
      <c r="Y15" s="310"/>
      <c r="Z15" s="310"/>
      <c r="AA15" s="310"/>
      <c r="AB15" s="311"/>
      <c r="AD15" s="17"/>
      <c r="AE15" s="12"/>
      <c r="AF15" s="12" t="s">
        <v>41</v>
      </c>
      <c r="AG15" s="12"/>
      <c r="AH15" s="12"/>
      <c r="AR15" s="7"/>
    </row>
    <row r="16" spans="1:44" ht="13.05" customHeight="1" x14ac:dyDescent="0.2">
      <c r="A16" s="300"/>
      <c r="B16" s="301"/>
      <c r="C16" s="301"/>
      <c r="D16" s="301"/>
      <c r="E16" s="302"/>
      <c r="F16" s="312"/>
      <c r="G16" s="313"/>
      <c r="H16" s="313"/>
      <c r="I16" s="313"/>
      <c r="J16" s="313"/>
      <c r="K16" s="313"/>
      <c r="L16" s="313"/>
      <c r="M16" s="313"/>
      <c r="N16" s="313"/>
      <c r="O16" s="313"/>
      <c r="P16" s="313"/>
      <c r="Q16" s="313"/>
      <c r="R16" s="313"/>
      <c r="S16" s="313"/>
      <c r="T16" s="313"/>
      <c r="U16" s="313"/>
      <c r="V16" s="313"/>
      <c r="W16" s="313"/>
      <c r="X16" s="313"/>
      <c r="Y16" s="313"/>
      <c r="Z16" s="313"/>
      <c r="AA16" s="313"/>
      <c r="AB16" s="314"/>
      <c r="AD16" s="17"/>
      <c r="AE16" s="12"/>
      <c r="AF16" s="18" t="s">
        <v>42</v>
      </c>
      <c r="AG16" s="12"/>
      <c r="AH16" s="12"/>
      <c r="AR16" s="7"/>
    </row>
    <row r="17" spans="1:44" ht="14.1" customHeight="1" x14ac:dyDescent="0.2">
      <c r="A17" s="1"/>
      <c r="AD17" s="17"/>
      <c r="AE17" s="12"/>
      <c r="AF17" s="12" t="s">
        <v>43</v>
      </c>
      <c r="AG17" s="12"/>
      <c r="AH17" s="12"/>
      <c r="AR17" s="7"/>
    </row>
    <row r="18" spans="1:44" ht="13.05" customHeight="1" x14ac:dyDescent="0.2">
      <c r="A18" s="3" t="s">
        <v>30</v>
      </c>
      <c r="AD18" s="19" t="s">
        <v>44</v>
      </c>
      <c r="AE18" s="12"/>
      <c r="AF18" s="12" t="s">
        <v>45</v>
      </c>
      <c r="AG18" s="12"/>
      <c r="AH18" s="12"/>
      <c r="AR18" s="7"/>
    </row>
    <row r="19" spans="1:44" ht="13.05" customHeight="1" thickBot="1" x14ac:dyDescent="0.25">
      <c r="AB19" s="26" t="s">
        <v>92</v>
      </c>
      <c r="AD19" s="19"/>
      <c r="AE19" s="12"/>
      <c r="AF19" s="12" t="s">
        <v>46</v>
      </c>
      <c r="AG19" s="12"/>
      <c r="AH19" s="12"/>
      <c r="AR19" s="7"/>
    </row>
    <row r="20" spans="1:44" x14ac:dyDescent="0.2">
      <c r="A20" s="423" t="s">
        <v>20</v>
      </c>
      <c r="B20" s="320" t="s">
        <v>2</v>
      </c>
      <c r="C20" s="321"/>
      <c r="D20" s="321"/>
      <c r="E20" s="321"/>
      <c r="F20" s="321"/>
      <c r="G20" s="321"/>
      <c r="H20" s="321"/>
      <c r="I20" s="321"/>
      <c r="J20" s="321"/>
      <c r="K20" s="321"/>
      <c r="L20" s="398"/>
      <c r="M20" s="320" t="s">
        <v>19</v>
      </c>
      <c r="N20" s="321"/>
      <c r="O20" s="321"/>
      <c r="P20" s="321"/>
      <c r="Q20" s="321"/>
      <c r="R20" s="321"/>
      <c r="S20" s="321"/>
      <c r="T20" s="321"/>
      <c r="U20" s="321"/>
      <c r="V20" s="321"/>
      <c r="W20" s="321"/>
      <c r="X20" s="321"/>
      <c r="Y20" s="321"/>
      <c r="Z20" s="321"/>
      <c r="AA20" s="321"/>
      <c r="AB20" s="322"/>
      <c r="AD20" s="19" t="s">
        <v>47</v>
      </c>
      <c r="AE20" s="12"/>
      <c r="AF20" s="12" t="s">
        <v>48</v>
      </c>
      <c r="AG20" s="12"/>
      <c r="AH20" s="12"/>
      <c r="AR20" s="7"/>
    </row>
    <row r="21" spans="1:44" x14ac:dyDescent="0.2">
      <c r="A21" s="424"/>
      <c r="B21" s="401"/>
      <c r="C21" s="355"/>
      <c r="D21" s="355"/>
      <c r="E21" s="355"/>
      <c r="F21" s="355"/>
      <c r="G21" s="355"/>
      <c r="H21" s="355"/>
      <c r="I21" s="355"/>
      <c r="J21" s="355"/>
      <c r="K21" s="355"/>
      <c r="L21" s="357"/>
      <c r="M21" s="401"/>
      <c r="N21" s="355"/>
      <c r="O21" s="355"/>
      <c r="P21" s="355"/>
      <c r="Q21" s="355"/>
      <c r="R21" s="355"/>
      <c r="S21" s="355"/>
      <c r="T21" s="355"/>
      <c r="U21" s="293" t="s">
        <v>18</v>
      </c>
      <c r="V21" s="294"/>
      <c r="W21" s="294"/>
      <c r="X21" s="294"/>
      <c r="Y21" s="294"/>
      <c r="Z21" s="294"/>
      <c r="AA21" s="294"/>
      <c r="AB21" s="295"/>
      <c r="AD21" s="19" t="s">
        <v>106</v>
      </c>
      <c r="AE21" s="12"/>
      <c r="AF21" s="12" t="s">
        <v>107</v>
      </c>
      <c r="AG21" s="12"/>
      <c r="AH21" s="12"/>
      <c r="AR21" s="7"/>
    </row>
    <row r="22" spans="1:44" x14ac:dyDescent="0.2">
      <c r="A22" s="424"/>
      <c r="B22" s="196"/>
      <c r="C22" s="197"/>
      <c r="D22" s="197"/>
      <c r="E22" s="197"/>
      <c r="F22" s="197"/>
      <c r="G22" s="197"/>
      <c r="H22" s="197"/>
      <c r="I22" s="197"/>
      <c r="J22" s="197"/>
      <c r="K22" s="197"/>
      <c r="L22" s="198"/>
      <c r="M22" s="37" t="s">
        <v>9</v>
      </c>
      <c r="N22" s="202"/>
      <c r="O22" s="202"/>
      <c r="P22" s="202"/>
      <c r="Q22" s="202"/>
      <c r="R22" s="202"/>
      <c r="S22" s="202"/>
      <c r="T22" s="38" t="s">
        <v>10</v>
      </c>
      <c r="U22" s="203"/>
      <c r="V22" s="204"/>
      <c r="W22" s="204"/>
      <c r="X22" s="204"/>
      <c r="Y22" s="204"/>
      <c r="Z22" s="204"/>
      <c r="AA22" s="204"/>
      <c r="AB22" s="205"/>
      <c r="AD22" s="19"/>
      <c r="AE22" s="12"/>
      <c r="AF22" s="12" t="s">
        <v>50</v>
      </c>
      <c r="AG22" s="12"/>
      <c r="AH22" s="12"/>
      <c r="AR22" s="7"/>
    </row>
    <row r="23" spans="1:44" x14ac:dyDescent="0.2">
      <c r="A23" s="424"/>
      <c r="B23" s="199"/>
      <c r="C23" s="200"/>
      <c r="D23" s="200"/>
      <c r="E23" s="200"/>
      <c r="F23" s="200"/>
      <c r="G23" s="200"/>
      <c r="H23" s="200"/>
      <c r="I23" s="200"/>
      <c r="J23" s="200"/>
      <c r="K23" s="200"/>
      <c r="L23" s="201"/>
      <c r="M23" s="192"/>
      <c r="N23" s="193"/>
      <c r="O23" s="193"/>
      <c r="P23" s="193"/>
      <c r="Q23" s="193"/>
      <c r="R23" s="193"/>
      <c r="S23" s="193"/>
      <c r="T23" s="194"/>
      <c r="U23" s="206"/>
      <c r="V23" s="207"/>
      <c r="W23" s="207"/>
      <c r="X23" s="207"/>
      <c r="Y23" s="207"/>
      <c r="Z23" s="207"/>
      <c r="AA23" s="207"/>
      <c r="AB23" s="208"/>
      <c r="AD23" s="19" t="s">
        <v>52</v>
      </c>
      <c r="AE23" s="12"/>
      <c r="AF23" s="12" t="s">
        <v>53</v>
      </c>
      <c r="AG23" s="12"/>
      <c r="AH23" s="12"/>
      <c r="AR23" s="7"/>
    </row>
    <row r="24" spans="1:44" x14ac:dyDescent="0.2">
      <c r="A24" s="424"/>
      <c r="B24" s="196"/>
      <c r="C24" s="197"/>
      <c r="D24" s="197"/>
      <c r="E24" s="197"/>
      <c r="F24" s="197"/>
      <c r="G24" s="197"/>
      <c r="H24" s="197"/>
      <c r="I24" s="197"/>
      <c r="J24" s="197"/>
      <c r="K24" s="197"/>
      <c r="L24" s="198"/>
      <c r="M24" s="37" t="s">
        <v>9</v>
      </c>
      <c r="N24" s="202"/>
      <c r="O24" s="202"/>
      <c r="P24" s="202"/>
      <c r="Q24" s="202"/>
      <c r="R24" s="202"/>
      <c r="S24" s="202"/>
      <c r="T24" s="38" t="s">
        <v>10</v>
      </c>
      <c r="U24" s="203"/>
      <c r="V24" s="204"/>
      <c r="W24" s="204"/>
      <c r="X24" s="204"/>
      <c r="Y24" s="204"/>
      <c r="Z24" s="204"/>
      <c r="AA24" s="204"/>
      <c r="AB24" s="205"/>
      <c r="AD24" s="19"/>
      <c r="AE24" s="12"/>
      <c r="AF24" s="12" t="s">
        <v>54</v>
      </c>
      <c r="AG24" s="12"/>
      <c r="AH24" s="12"/>
      <c r="AR24" s="7"/>
    </row>
    <row r="25" spans="1:44" x14ac:dyDescent="0.2">
      <c r="A25" s="424"/>
      <c r="B25" s="199"/>
      <c r="C25" s="200"/>
      <c r="D25" s="200"/>
      <c r="E25" s="200"/>
      <c r="F25" s="200"/>
      <c r="G25" s="200"/>
      <c r="H25" s="200"/>
      <c r="I25" s="200"/>
      <c r="J25" s="200"/>
      <c r="K25" s="200"/>
      <c r="L25" s="201"/>
      <c r="M25" s="192"/>
      <c r="N25" s="193"/>
      <c r="O25" s="193"/>
      <c r="P25" s="193"/>
      <c r="Q25" s="193"/>
      <c r="R25" s="193"/>
      <c r="S25" s="193"/>
      <c r="T25" s="194"/>
      <c r="U25" s="206"/>
      <c r="V25" s="207"/>
      <c r="W25" s="207"/>
      <c r="X25" s="207"/>
      <c r="Y25" s="207"/>
      <c r="Z25" s="207"/>
      <c r="AA25" s="207"/>
      <c r="AB25" s="208"/>
      <c r="AD25" s="20" t="s">
        <v>51</v>
      </c>
      <c r="AE25" s="12"/>
      <c r="AF25" s="44" t="s">
        <v>55</v>
      </c>
      <c r="AG25" s="12"/>
      <c r="AH25" s="12"/>
      <c r="AR25" s="7"/>
    </row>
    <row r="26" spans="1:44" x14ac:dyDescent="0.2">
      <c r="A26" s="424"/>
      <c r="B26" s="196"/>
      <c r="C26" s="197"/>
      <c r="D26" s="197"/>
      <c r="E26" s="197"/>
      <c r="F26" s="197"/>
      <c r="G26" s="197"/>
      <c r="H26" s="197"/>
      <c r="I26" s="197"/>
      <c r="J26" s="197"/>
      <c r="K26" s="197"/>
      <c r="L26" s="198"/>
      <c r="M26" s="37" t="s">
        <v>9</v>
      </c>
      <c r="N26" s="202"/>
      <c r="O26" s="202"/>
      <c r="P26" s="202"/>
      <c r="Q26" s="202"/>
      <c r="R26" s="202"/>
      <c r="S26" s="202"/>
      <c r="T26" s="38" t="s">
        <v>10</v>
      </c>
      <c r="U26" s="203"/>
      <c r="V26" s="204"/>
      <c r="W26" s="204"/>
      <c r="X26" s="204"/>
      <c r="Y26" s="204"/>
      <c r="Z26" s="204"/>
      <c r="AA26" s="204"/>
      <c r="AB26" s="205"/>
      <c r="AD26" s="21"/>
      <c r="AE26" s="12"/>
      <c r="AF26" s="44" t="s">
        <v>57</v>
      </c>
      <c r="AG26" s="12"/>
      <c r="AH26" s="12"/>
      <c r="AR26" s="7"/>
    </row>
    <row r="27" spans="1:44" x14ac:dyDescent="0.2">
      <c r="A27" s="424"/>
      <c r="B27" s="199"/>
      <c r="C27" s="200"/>
      <c r="D27" s="200"/>
      <c r="E27" s="200"/>
      <c r="F27" s="200"/>
      <c r="G27" s="200"/>
      <c r="H27" s="200"/>
      <c r="I27" s="200"/>
      <c r="J27" s="200"/>
      <c r="K27" s="200"/>
      <c r="L27" s="201"/>
      <c r="M27" s="192"/>
      <c r="N27" s="193"/>
      <c r="O27" s="193"/>
      <c r="P27" s="193"/>
      <c r="Q27" s="193"/>
      <c r="R27" s="193"/>
      <c r="S27" s="193"/>
      <c r="T27" s="194"/>
      <c r="U27" s="206"/>
      <c r="V27" s="207"/>
      <c r="W27" s="207"/>
      <c r="X27" s="207"/>
      <c r="Y27" s="207"/>
      <c r="Z27" s="207"/>
      <c r="AA27" s="207"/>
      <c r="AB27" s="208"/>
      <c r="AD27" s="20"/>
      <c r="AE27" s="12"/>
      <c r="AF27" s="44" t="s">
        <v>56</v>
      </c>
      <c r="AG27" s="12"/>
      <c r="AH27" s="12"/>
      <c r="AR27" s="7"/>
    </row>
    <row r="28" spans="1:44" x14ac:dyDescent="0.2">
      <c r="A28" s="424"/>
      <c r="B28" s="196"/>
      <c r="C28" s="197"/>
      <c r="D28" s="197"/>
      <c r="E28" s="197"/>
      <c r="F28" s="197"/>
      <c r="G28" s="197"/>
      <c r="H28" s="197"/>
      <c r="I28" s="197"/>
      <c r="J28" s="197"/>
      <c r="K28" s="197"/>
      <c r="L28" s="198"/>
      <c r="M28" s="37" t="s">
        <v>9</v>
      </c>
      <c r="N28" s="202"/>
      <c r="O28" s="202"/>
      <c r="P28" s="202"/>
      <c r="Q28" s="202"/>
      <c r="R28" s="202"/>
      <c r="S28" s="202"/>
      <c r="T28" s="38" t="s">
        <v>10</v>
      </c>
      <c r="U28" s="203"/>
      <c r="V28" s="204"/>
      <c r="W28" s="204"/>
      <c r="X28" s="204"/>
      <c r="Y28" s="204"/>
      <c r="Z28" s="204"/>
      <c r="AA28" s="204"/>
      <c r="AB28" s="205"/>
      <c r="AD28" s="17"/>
      <c r="AE28" s="12"/>
      <c r="AF28" s="18" t="s">
        <v>58</v>
      </c>
      <c r="AG28" s="12"/>
      <c r="AH28" s="12"/>
      <c r="AR28" s="7"/>
    </row>
    <row r="29" spans="1:44" x14ac:dyDescent="0.2">
      <c r="A29" s="424"/>
      <c r="B29" s="199"/>
      <c r="C29" s="200"/>
      <c r="D29" s="200"/>
      <c r="E29" s="200"/>
      <c r="F29" s="200"/>
      <c r="G29" s="200"/>
      <c r="H29" s="200"/>
      <c r="I29" s="200"/>
      <c r="J29" s="200"/>
      <c r="K29" s="200"/>
      <c r="L29" s="201"/>
      <c r="M29" s="192"/>
      <c r="N29" s="193"/>
      <c r="O29" s="193"/>
      <c r="P29" s="193"/>
      <c r="Q29" s="193"/>
      <c r="R29" s="193"/>
      <c r="S29" s="193"/>
      <c r="T29" s="194"/>
      <c r="U29" s="206"/>
      <c r="V29" s="207"/>
      <c r="W29" s="207"/>
      <c r="X29" s="207"/>
      <c r="Y29" s="207"/>
      <c r="Z29" s="207"/>
      <c r="AA29" s="207"/>
      <c r="AB29" s="208"/>
      <c r="AD29" s="20"/>
      <c r="AE29" s="12"/>
      <c r="AF29" s="44" t="s">
        <v>59</v>
      </c>
      <c r="AG29" s="12"/>
      <c r="AH29" s="12"/>
      <c r="AR29" s="7"/>
    </row>
    <row r="30" spans="1:44" x14ac:dyDescent="0.2">
      <c r="A30" s="424"/>
      <c r="B30" s="196"/>
      <c r="C30" s="197"/>
      <c r="D30" s="197"/>
      <c r="E30" s="197"/>
      <c r="F30" s="197"/>
      <c r="G30" s="197"/>
      <c r="H30" s="197"/>
      <c r="I30" s="197"/>
      <c r="J30" s="197"/>
      <c r="K30" s="197"/>
      <c r="L30" s="198"/>
      <c r="M30" s="37" t="s">
        <v>9</v>
      </c>
      <c r="N30" s="202"/>
      <c r="O30" s="202"/>
      <c r="P30" s="202"/>
      <c r="Q30" s="202"/>
      <c r="R30" s="202"/>
      <c r="S30" s="202"/>
      <c r="T30" s="38" t="s">
        <v>10</v>
      </c>
      <c r="U30" s="203"/>
      <c r="V30" s="204"/>
      <c r="W30" s="204"/>
      <c r="X30" s="204"/>
      <c r="Y30" s="204"/>
      <c r="Z30" s="204"/>
      <c r="AA30" s="204"/>
      <c r="AB30" s="205"/>
      <c r="AD30" s="17"/>
      <c r="AE30" s="12"/>
      <c r="AF30" s="44" t="s">
        <v>60</v>
      </c>
      <c r="AG30" s="12"/>
      <c r="AH30" s="12"/>
      <c r="AR30" s="7"/>
    </row>
    <row r="31" spans="1:44" x14ac:dyDescent="0.2">
      <c r="A31" s="424"/>
      <c r="B31" s="199"/>
      <c r="C31" s="200"/>
      <c r="D31" s="200"/>
      <c r="E31" s="200"/>
      <c r="F31" s="200"/>
      <c r="G31" s="200"/>
      <c r="H31" s="200"/>
      <c r="I31" s="200"/>
      <c r="J31" s="200"/>
      <c r="K31" s="200"/>
      <c r="L31" s="201"/>
      <c r="M31" s="192"/>
      <c r="N31" s="193"/>
      <c r="O31" s="193"/>
      <c r="P31" s="193"/>
      <c r="Q31" s="193"/>
      <c r="R31" s="193"/>
      <c r="S31" s="193"/>
      <c r="T31" s="194"/>
      <c r="U31" s="206"/>
      <c r="V31" s="207"/>
      <c r="W31" s="207"/>
      <c r="X31" s="207"/>
      <c r="Y31" s="207"/>
      <c r="Z31" s="207"/>
      <c r="AA31" s="207"/>
      <c r="AB31" s="208"/>
      <c r="AD31" s="20" t="s">
        <v>61</v>
      </c>
      <c r="AE31" s="12"/>
      <c r="AF31" s="44" t="s">
        <v>62</v>
      </c>
      <c r="AG31" s="12"/>
      <c r="AH31" s="12"/>
      <c r="AR31" s="7"/>
    </row>
    <row r="32" spans="1:44" x14ac:dyDescent="0.2">
      <c r="A32" s="424"/>
      <c r="B32" s="196"/>
      <c r="C32" s="197"/>
      <c r="D32" s="197"/>
      <c r="E32" s="197"/>
      <c r="F32" s="197"/>
      <c r="G32" s="197"/>
      <c r="H32" s="197"/>
      <c r="I32" s="197"/>
      <c r="J32" s="197"/>
      <c r="K32" s="197"/>
      <c r="L32" s="198"/>
      <c r="M32" s="37" t="s">
        <v>9</v>
      </c>
      <c r="N32" s="202"/>
      <c r="O32" s="202"/>
      <c r="P32" s="202"/>
      <c r="Q32" s="202"/>
      <c r="R32" s="202"/>
      <c r="S32" s="202"/>
      <c r="T32" s="38" t="s">
        <v>10</v>
      </c>
      <c r="U32" s="203"/>
      <c r="V32" s="204"/>
      <c r="W32" s="204"/>
      <c r="X32" s="204"/>
      <c r="Y32" s="204"/>
      <c r="Z32" s="204"/>
      <c r="AA32" s="204"/>
      <c r="AB32" s="205"/>
      <c r="AD32" s="17"/>
      <c r="AE32" s="12"/>
      <c r="AF32" s="44" t="s">
        <v>63</v>
      </c>
      <c r="AG32" s="12"/>
      <c r="AH32" s="12"/>
      <c r="AR32" s="7"/>
    </row>
    <row r="33" spans="1:44" ht="13.8" thickBot="1" x14ac:dyDescent="0.25">
      <c r="A33" s="424"/>
      <c r="B33" s="236"/>
      <c r="C33" s="237"/>
      <c r="D33" s="237"/>
      <c r="E33" s="237"/>
      <c r="F33" s="237"/>
      <c r="G33" s="237"/>
      <c r="H33" s="237"/>
      <c r="I33" s="237"/>
      <c r="J33" s="237"/>
      <c r="K33" s="237"/>
      <c r="L33" s="238"/>
      <c r="M33" s="239"/>
      <c r="N33" s="240"/>
      <c r="O33" s="240"/>
      <c r="P33" s="240"/>
      <c r="Q33" s="240"/>
      <c r="R33" s="240"/>
      <c r="S33" s="240"/>
      <c r="T33" s="241"/>
      <c r="U33" s="206"/>
      <c r="V33" s="207"/>
      <c r="W33" s="207"/>
      <c r="X33" s="207"/>
      <c r="Y33" s="207"/>
      <c r="Z33" s="207"/>
      <c r="AA33" s="207"/>
      <c r="AB33" s="208"/>
      <c r="AD33" s="17"/>
      <c r="AE33" s="12"/>
      <c r="AF33" s="44" t="s">
        <v>64</v>
      </c>
      <c r="AG33" s="12"/>
      <c r="AH33" s="12"/>
      <c r="AR33" s="7"/>
    </row>
    <row r="34" spans="1:44" ht="13.8" thickTop="1" x14ac:dyDescent="0.2">
      <c r="A34" s="424"/>
      <c r="B34" s="412" t="s">
        <v>8</v>
      </c>
      <c r="C34" s="296"/>
      <c r="D34" s="296"/>
      <c r="E34" s="296"/>
      <c r="F34" s="296"/>
      <c r="G34" s="296"/>
      <c r="H34" s="296"/>
      <c r="I34" s="296"/>
      <c r="J34" s="296"/>
      <c r="K34" s="296"/>
      <c r="L34" s="413"/>
      <c r="M34" s="28" t="s">
        <v>9</v>
      </c>
      <c r="N34" s="426" t="str">
        <f>IF(A7="□","",SUM(N22,N24,N26,N28,N30,N32))</f>
        <v/>
      </c>
      <c r="O34" s="426"/>
      <c r="P34" s="426"/>
      <c r="Q34" s="426"/>
      <c r="R34" s="426"/>
      <c r="S34" s="426"/>
      <c r="T34" s="29" t="s">
        <v>10</v>
      </c>
      <c r="U34" s="417"/>
      <c r="V34" s="418"/>
      <c r="W34" s="418"/>
      <c r="X34" s="418"/>
      <c r="Y34" s="418"/>
      <c r="Z34" s="418"/>
      <c r="AA34" s="418"/>
      <c r="AB34" s="419"/>
      <c r="AD34" s="22"/>
      <c r="AF34" s="44" t="s">
        <v>65</v>
      </c>
      <c r="AR34" s="7"/>
    </row>
    <row r="35" spans="1:44" ht="13.8" thickBot="1" x14ac:dyDescent="0.25">
      <c r="A35" s="425"/>
      <c r="B35" s="414"/>
      <c r="C35" s="415"/>
      <c r="D35" s="415"/>
      <c r="E35" s="415"/>
      <c r="F35" s="415"/>
      <c r="G35" s="415"/>
      <c r="H35" s="415"/>
      <c r="I35" s="415"/>
      <c r="J35" s="415"/>
      <c r="K35" s="415"/>
      <c r="L35" s="416"/>
      <c r="M35" s="431">
        <f>SUM(M23,M25,M27,M29,M31,M33)</f>
        <v>0</v>
      </c>
      <c r="N35" s="432"/>
      <c r="O35" s="432"/>
      <c r="P35" s="432"/>
      <c r="Q35" s="432"/>
      <c r="R35" s="432"/>
      <c r="S35" s="432"/>
      <c r="T35" s="433"/>
      <c r="U35" s="420"/>
      <c r="V35" s="421"/>
      <c r="W35" s="421"/>
      <c r="X35" s="421"/>
      <c r="Y35" s="421"/>
      <c r="Z35" s="421"/>
      <c r="AA35" s="421"/>
      <c r="AB35" s="422"/>
      <c r="AD35" s="23"/>
      <c r="AE35" s="24"/>
      <c r="AF35" s="24"/>
      <c r="AG35" s="24"/>
      <c r="AH35" s="24"/>
      <c r="AI35" s="24"/>
      <c r="AJ35" s="24"/>
      <c r="AK35" s="24"/>
      <c r="AL35" s="24"/>
      <c r="AM35" s="24"/>
      <c r="AN35" s="24"/>
      <c r="AO35" s="24"/>
      <c r="AP35" s="24"/>
      <c r="AQ35" s="24"/>
      <c r="AR35" s="25"/>
    </row>
    <row r="37" spans="1:44" x14ac:dyDescent="0.2">
      <c r="A37" s="3" t="s">
        <v>98</v>
      </c>
      <c r="B37" s="5"/>
      <c r="C37" s="5"/>
      <c r="D37" s="5"/>
      <c r="E37" s="5"/>
      <c r="F37" s="5"/>
      <c r="G37" s="5"/>
      <c r="H37" s="5"/>
      <c r="I37" s="5"/>
      <c r="J37" s="5"/>
      <c r="K37" s="5"/>
      <c r="L37" s="5"/>
      <c r="M37" s="5"/>
      <c r="AC37" s="5"/>
    </row>
    <row r="38" spans="1:44" ht="7.05" customHeight="1" x14ac:dyDescent="0.2">
      <c r="A38" s="3"/>
      <c r="B38" s="5"/>
      <c r="C38" s="5"/>
      <c r="D38" s="5"/>
      <c r="E38" s="5"/>
      <c r="F38" s="5"/>
      <c r="G38" s="5"/>
      <c r="H38" s="5"/>
      <c r="I38" s="5"/>
      <c r="J38" s="5"/>
      <c r="K38" s="5"/>
      <c r="L38" s="5"/>
      <c r="M38" s="5"/>
      <c r="AC38" s="5"/>
    </row>
    <row r="39" spans="1:44" x14ac:dyDescent="0.2">
      <c r="A39" s="40" t="s">
        <v>0</v>
      </c>
      <c r="B39" s="3" t="s">
        <v>14</v>
      </c>
      <c r="C39" s="3"/>
      <c r="D39" s="3"/>
      <c r="E39" s="3"/>
      <c r="F39" s="3"/>
      <c r="G39" s="3"/>
      <c r="H39" s="3"/>
      <c r="I39" s="3"/>
      <c r="J39" s="3"/>
      <c r="K39" s="3"/>
      <c r="L39" s="3"/>
      <c r="M39" s="3"/>
      <c r="AC39" s="3"/>
    </row>
    <row r="40" spans="1:44" ht="15.6" x14ac:dyDescent="0.2">
      <c r="A40" s="40" t="s">
        <v>0</v>
      </c>
      <c r="B40" s="3" t="s">
        <v>36</v>
      </c>
      <c r="C40" s="3"/>
      <c r="D40" s="3"/>
      <c r="E40" s="3"/>
      <c r="F40" s="3"/>
      <c r="G40" s="3"/>
      <c r="H40" s="3"/>
      <c r="I40" s="3"/>
      <c r="J40" s="3"/>
      <c r="K40" s="3"/>
      <c r="L40" s="3"/>
      <c r="M40" s="3"/>
      <c r="AC40" s="3"/>
    </row>
    <row r="41" spans="1:44" x14ac:dyDescent="0.2">
      <c r="A41" s="40" t="s">
        <v>11</v>
      </c>
      <c r="B41" s="3" t="s">
        <v>15</v>
      </c>
      <c r="C41" s="3"/>
      <c r="D41" s="3"/>
      <c r="E41" s="3"/>
      <c r="F41" s="3"/>
      <c r="G41" s="3"/>
      <c r="H41" s="3"/>
      <c r="I41" s="3"/>
      <c r="J41" s="3"/>
      <c r="K41" s="3"/>
      <c r="L41" s="3"/>
      <c r="M41" s="3"/>
      <c r="AC41" s="3"/>
    </row>
    <row r="42" spans="1:44" ht="12.6" customHeight="1" thickBot="1" x14ac:dyDescent="0.25">
      <c r="AR42" s="26" t="s">
        <v>92</v>
      </c>
    </row>
    <row r="43" spans="1:44" ht="13.05" customHeight="1" x14ac:dyDescent="0.2">
      <c r="A43" s="423" t="s">
        <v>21</v>
      </c>
      <c r="B43" s="320" t="s">
        <v>2</v>
      </c>
      <c r="C43" s="321"/>
      <c r="D43" s="321"/>
      <c r="E43" s="321"/>
      <c r="F43" s="321"/>
      <c r="G43" s="321"/>
      <c r="H43" s="321"/>
      <c r="I43" s="321"/>
      <c r="J43" s="321"/>
      <c r="K43" s="321"/>
      <c r="L43" s="398"/>
      <c r="M43" s="320" t="s">
        <v>22</v>
      </c>
      <c r="N43" s="321"/>
      <c r="O43" s="321"/>
      <c r="P43" s="321"/>
      <c r="Q43" s="321"/>
      <c r="R43" s="321"/>
      <c r="S43" s="321"/>
      <c r="T43" s="321"/>
      <c r="U43" s="321"/>
      <c r="V43" s="321"/>
      <c r="W43" s="321"/>
      <c r="X43" s="321"/>
      <c r="Y43" s="321"/>
      <c r="Z43" s="321"/>
      <c r="AA43" s="321"/>
      <c r="AB43" s="398"/>
      <c r="AC43" s="320" t="s">
        <v>23</v>
      </c>
      <c r="AD43" s="321"/>
      <c r="AE43" s="321"/>
      <c r="AF43" s="321"/>
      <c r="AG43" s="321"/>
      <c r="AH43" s="321"/>
      <c r="AI43" s="321"/>
      <c r="AJ43" s="321"/>
      <c r="AK43" s="321"/>
      <c r="AL43" s="321"/>
      <c r="AM43" s="321"/>
      <c r="AN43" s="321"/>
      <c r="AO43" s="321"/>
      <c r="AP43" s="321"/>
      <c r="AQ43" s="321"/>
      <c r="AR43" s="322"/>
    </row>
    <row r="44" spans="1:44" x14ac:dyDescent="0.2">
      <c r="A44" s="424"/>
      <c r="B44" s="401"/>
      <c r="C44" s="355"/>
      <c r="D44" s="355"/>
      <c r="E44" s="355"/>
      <c r="F44" s="355"/>
      <c r="G44" s="355"/>
      <c r="H44" s="355"/>
      <c r="I44" s="355"/>
      <c r="J44" s="355"/>
      <c r="K44" s="355"/>
      <c r="L44" s="357"/>
      <c r="M44" s="401"/>
      <c r="N44" s="355"/>
      <c r="O44" s="355"/>
      <c r="P44" s="355"/>
      <c r="Q44" s="355"/>
      <c r="R44" s="355"/>
      <c r="S44" s="355"/>
      <c r="T44" s="355"/>
      <c r="U44" s="293" t="s">
        <v>18</v>
      </c>
      <c r="V44" s="294"/>
      <c r="W44" s="294"/>
      <c r="X44" s="294"/>
      <c r="Y44" s="294"/>
      <c r="Z44" s="294"/>
      <c r="AA44" s="294"/>
      <c r="AB44" s="397"/>
      <c r="AC44" s="401"/>
      <c r="AD44" s="355"/>
      <c r="AE44" s="355"/>
      <c r="AF44" s="355"/>
      <c r="AG44" s="355"/>
      <c r="AH44" s="355"/>
      <c r="AI44" s="355"/>
      <c r="AJ44" s="355"/>
      <c r="AK44" s="293" t="s">
        <v>18</v>
      </c>
      <c r="AL44" s="294"/>
      <c r="AM44" s="294"/>
      <c r="AN44" s="294"/>
      <c r="AO44" s="294"/>
      <c r="AP44" s="294"/>
      <c r="AQ44" s="294"/>
      <c r="AR44" s="295"/>
    </row>
    <row r="45" spans="1:44" x14ac:dyDescent="0.2">
      <c r="A45" s="424"/>
      <c r="B45" s="344" t="s">
        <v>3</v>
      </c>
      <c r="C45" s="345"/>
      <c r="D45" s="345"/>
      <c r="E45" s="345"/>
      <c r="F45" s="345"/>
      <c r="G45" s="345"/>
      <c r="H45" s="345"/>
      <c r="I45" s="345"/>
      <c r="J45" s="345"/>
      <c r="K45" s="345"/>
      <c r="L45" s="402"/>
      <c r="M45" s="30" t="s">
        <v>9</v>
      </c>
      <c r="N45" s="328"/>
      <c r="O45" s="328"/>
      <c r="P45" s="328"/>
      <c r="Q45" s="328"/>
      <c r="R45" s="328"/>
      <c r="S45" s="328"/>
      <c r="T45" s="31" t="s">
        <v>10</v>
      </c>
      <c r="U45" s="332"/>
      <c r="V45" s="333"/>
      <c r="W45" s="333"/>
      <c r="X45" s="333"/>
      <c r="Y45" s="333"/>
      <c r="Z45" s="333"/>
      <c r="AA45" s="333"/>
      <c r="AB45" s="334"/>
      <c r="AC45" s="30" t="s">
        <v>9</v>
      </c>
      <c r="AD45" s="328"/>
      <c r="AE45" s="328"/>
      <c r="AF45" s="328"/>
      <c r="AG45" s="328"/>
      <c r="AH45" s="328"/>
      <c r="AI45" s="328"/>
      <c r="AJ45" s="31" t="s">
        <v>10</v>
      </c>
      <c r="AK45" s="332"/>
      <c r="AL45" s="333"/>
      <c r="AM45" s="333"/>
      <c r="AN45" s="333"/>
      <c r="AO45" s="333"/>
      <c r="AP45" s="333"/>
      <c r="AQ45" s="333"/>
      <c r="AR45" s="358"/>
    </row>
    <row r="46" spans="1:44" x14ac:dyDescent="0.2">
      <c r="A46" s="424"/>
      <c r="B46" s="403"/>
      <c r="C46" s="404"/>
      <c r="D46" s="404"/>
      <c r="E46" s="404"/>
      <c r="F46" s="404"/>
      <c r="G46" s="404"/>
      <c r="H46" s="404"/>
      <c r="I46" s="404"/>
      <c r="J46" s="404"/>
      <c r="K46" s="404"/>
      <c r="L46" s="405"/>
      <c r="M46" s="351"/>
      <c r="N46" s="352"/>
      <c r="O46" s="352"/>
      <c r="P46" s="352"/>
      <c r="Q46" s="352"/>
      <c r="R46" s="352"/>
      <c r="S46" s="352"/>
      <c r="T46" s="353"/>
      <c r="U46" s="348"/>
      <c r="V46" s="349"/>
      <c r="W46" s="349"/>
      <c r="X46" s="349"/>
      <c r="Y46" s="349"/>
      <c r="Z46" s="349"/>
      <c r="AA46" s="349"/>
      <c r="AB46" s="350"/>
      <c r="AC46" s="351"/>
      <c r="AD46" s="352"/>
      <c r="AE46" s="352"/>
      <c r="AF46" s="352"/>
      <c r="AG46" s="352"/>
      <c r="AH46" s="352"/>
      <c r="AI46" s="352"/>
      <c r="AJ46" s="353"/>
      <c r="AK46" s="348"/>
      <c r="AL46" s="349"/>
      <c r="AM46" s="349"/>
      <c r="AN46" s="349"/>
      <c r="AO46" s="349"/>
      <c r="AP46" s="349"/>
      <c r="AQ46" s="349"/>
      <c r="AR46" s="359"/>
    </row>
    <row r="47" spans="1:44" x14ac:dyDescent="0.2">
      <c r="A47" s="424"/>
      <c r="B47" s="344" t="s">
        <v>4</v>
      </c>
      <c r="C47" s="345"/>
      <c r="D47" s="345"/>
      <c r="E47" s="345"/>
      <c r="F47" s="345"/>
      <c r="G47" s="345"/>
      <c r="H47" s="345"/>
      <c r="I47" s="345"/>
      <c r="J47" s="345"/>
      <c r="K47" s="345"/>
      <c r="L47" s="402"/>
      <c r="M47" s="30" t="s">
        <v>9</v>
      </c>
      <c r="N47" s="328"/>
      <c r="O47" s="328"/>
      <c r="P47" s="328"/>
      <c r="Q47" s="328"/>
      <c r="R47" s="328"/>
      <c r="S47" s="328"/>
      <c r="T47" s="31" t="s">
        <v>10</v>
      </c>
      <c r="U47" s="332"/>
      <c r="V47" s="333"/>
      <c r="W47" s="333"/>
      <c r="X47" s="333"/>
      <c r="Y47" s="333"/>
      <c r="Z47" s="333"/>
      <c r="AA47" s="333"/>
      <c r="AB47" s="334"/>
      <c r="AC47" s="30" t="s">
        <v>9</v>
      </c>
      <c r="AD47" s="328"/>
      <c r="AE47" s="328"/>
      <c r="AF47" s="328"/>
      <c r="AG47" s="328"/>
      <c r="AH47" s="328"/>
      <c r="AI47" s="328"/>
      <c r="AJ47" s="31" t="s">
        <v>10</v>
      </c>
      <c r="AK47" s="332"/>
      <c r="AL47" s="333"/>
      <c r="AM47" s="333"/>
      <c r="AN47" s="333"/>
      <c r="AO47" s="333"/>
      <c r="AP47" s="333"/>
      <c r="AQ47" s="333"/>
      <c r="AR47" s="358"/>
    </row>
    <row r="48" spans="1:44" x14ac:dyDescent="0.2">
      <c r="A48" s="424"/>
      <c r="B48" s="403"/>
      <c r="C48" s="404"/>
      <c r="D48" s="404"/>
      <c r="E48" s="404"/>
      <c r="F48" s="404"/>
      <c r="G48" s="404"/>
      <c r="H48" s="404"/>
      <c r="I48" s="404"/>
      <c r="J48" s="404"/>
      <c r="K48" s="404"/>
      <c r="L48" s="405"/>
      <c r="M48" s="351"/>
      <c r="N48" s="352"/>
      <c r="O48" s="352"/>
      <c r="P48" s="352"/>
      <c r="Q48" s="352"/>
      <c r="R48" s="352"/>
      <c r="S48" s="352"/>
      <c r="T48" s="353"/>
      <c r="U48" s="348"/>
      <c r="V48" s="349"/>
      <c r="W48" s="349"/>
      <c r="X48" s="349"/>
      <c r="Y48" s="349"/>
      <c r="Z48" s="349"/>
      <c r="AA48" s="349"/>
      <c r="AB48" s="350"/>
      <c r="AC48" s="351"/>
      <c r="AD48" s="352"/>
      <c r="AE48" s="352"/>
      <c r="AF48" s="352"/>
      <c r="AG48" s="352"/>
      <c r="AH48" s="352"/>
      <c r="AI48" s="352"/>
      <c r="AJ48" s="353"/>
      <c r="AK48" s="348"/>
      <c r="AL48" s="349"/>
      <c r="AM48" s="349"/>
      <c r="AN48" s="349"/>
      <c r="AO48" s="349"/>
      <c r="AP48" s="349"/>
      <c r="AQ48" s="349"/>
      <c r="AR48" s="359"/>
    </row>
    <row r="49" spans="1:44" x14ac:dyDescent="0.2">
      <c r="A49" s="424"/>
      <c r="B49" s="344" t="s">
        <v>6</v>
      </c>
      <c r="C49" s="345"/>
      <c r="D49" s="345"/>
      <c r="E49" s="345"/>
      <c r="F49" s="345"/>
      <c r="G49" s="345"/>
      <c r="H49" s="345"/>
      <c r="I49" s="345"/>
      <c r="J49" s="345"/>
      <c r="K49" s="345"/>
      <c r="L49" s="402"/>
      <c r="M49" s="30" t="s">
        <v>9</v>
      </c>
      <c r="N49" s="328"/>
      <c r="O49" s="328"/>
      <c r="P49" s="328"/>
      <c r="Q49" s="328"/>
      <c r="R49" s="328"/>
      <c r="S49" s="328"/>
      <c r="T49" s="31" t="s">
        <v>10</v>
      </c>
      <c r="U49" s="332"/>
      <c r="V49" s="333"/>
      <c r="W49" s="333"/>
      <c r="X49" s="333"/>
      <c r="Y49" s="333"/>
      <c r="Z49" s="333"/>
      <c r="AA49" s="333"/>
      <c r="AB49" s="334"/>
      <c r="AC49" s="30" t="s">
        <v>9</v>
      </c>
      <c r="AD49" s="328"/>
      <c r="AE49" s="328"/>
      <c r="AF49" s="328"/>
      <c r="AG49" s="328"/>
      <c r="AH49" s="328"/>
      <c r="AI49" s="328"/>
      <c r="AJ49" s="31" t="s">
        <v>10</v>
      </c>
      <c r="AK49" s="332"/>
      <c r="AL49" s="333"/>
      <c r="AM49" s="333"/>
      <c r="AN49" s="333"/>
      <c r="AO49" s="333"/>
      <c r="AP49" s="333"/>
      <c r="AQ49" s="333"/>
      <c r="AR49" s="358"/>
    </row>
    <row r="50" spans="1:44" x14ac:dyDescent="0.2">
      <c r="A50" s="424"/>
      <c r="B50" s="403"/>
      <c r="C50" s="404"/>
      <c r="D50" s="404"/>
      <c r="E50" s="404"/>
      <c r="F50" s="404"/>
      <c r="G50" s="404"/>
      <c r="H50" s="404"/>
      <c r="I50" s="404"/>
      <c r="J50" s="404"/>
      <c r="K50" s="404"/>
      <c r="L50" s="405"/>
      <c r="M50" s="351"/>
      <c r="N50" s="352"/>
      <c r="O50" s="352"/>
      <c r="P50" s="352"/>
      <c r="Q50" s="352"/>
      <c r="R50" s="352"/>
      <c r="S50" s="352"/>
      <c r="T50" s="353"/>
      <c r="U50" s="348"/>
      <c r="V50" s="349"/>
      <c r="W50" s="349"/>
      <c r="X50" s="349"/>
      <c r="Y50" s="349"/>
      <c r="Z50" s="349"/>
      <c r="AA50" s="349"/>
      <c r="AB50" s="350"/>
      <c r="AC50" s="351"/>
      <c r="AD50" s="352"/>
      <c r="AE50" s="352"/>
      <c r="AF50" s="352"/>
      <c r="AG50" s="352"/>
      <c r="AH50" s="352"/>
      <c r="AI50" s="352"/>
      <c r="AJ50" s="353"/>
      <c r="AK50" s="348"/>
      <c r="AL50" s="349"/>
      <c r="AM50" s="349"/>
      <c r="AN50" s="349"/>
      <c r="AO50" s="349"/>
      <c r="AP50" s="349"/>
      <c r="AQ50" s="349"/>
      <c r="AR50" s="359"/>
    </row>
    <row r="51" spans="1:44" x14ac:dyDescent="0.2">
      <c r="A51" s="424"/>
      <c r="B51" s="344" t="s">
        <v>5</v>
      </c>
      <c r="C51" s="345"/>
      <c r="D51" s="345"/>
      <c r="E51" s="345"/>
      <c r="F51" s="345"/>
      <c r="G51" s="345"/>
      <c r="H51" s="345"/>
      <c r="I51" s="345"/>
      <c r="J51" s="345"/>
      <c r="K51" s="345"/>
      <c r="L51" s="402"/>
      <c r="M51" s="30" t="s">
        <v>9</v>
      </c>
      <c r="N51" s="328"/>
      <c r="O51" s="328"/>
      <c r="P51" s="328"/>
      <c r="Q51" s="328"/>
      <c r="R51" s="328"/>
      <c r="S51" s="328"/>
      <c r="T51" s="31" t="s">
        <v>10</v>
      </c>
      <c r="U51" s="332"/>
      <c r="V51" s="333"/>
      <c r="W51" s="333"/>
      <c r="X51" s="333"/>
      <c r="Y51" s="333"/>
      <c r="Z51" s="333"/>
      <c r="AA51" s="333"/>
      <c r="AB51" s="334"/>
      <c r="AC51" s="30" t="s">
        <v>9</v>
      </c>
      <c r="AD51" s="328"/>
      <c r="AE51" s="328"/>
      <c r="AF51" s="328"/>
      <c r="AG51" s="328"/>
      <c r="AH51" s="328"/>
      <c r="AI51" s="328"/>
      <c r="AJ51" s="31" t="s">
        <v>10</v>
      </c>
      <c r="AK51" s="332"/>
      <c r="AL51" s="333"/>
      <c r="AM51" s="333"/>
      <c r="AN51" s="333"/>
      <c r="AO51" s="333"/>
      <c r="AP51" s="333"/>
      <c r="AQ51" s="333"/>
      <c r="AR51" s="358"/>
    </row>
    <row r="52" spans="1:44" x14ac:dyDescent="0.2">
      <c r="A52" s="424"/>
      <c r="B52" s="403"/>
      <c r="C52" s="404"/>
      <c r="D52" s="404"/>
      <c r="E52" s="404"/>
      <c r="F52" s="404"/>
      <c r="G52" s="404"/>
      <c r="H52" s="404"/>
      <c r="I52" s="404"/>
      <c r="J52" s="404"/>
      <c r="K52" s="404"/>
      <c r="L52" s="405"/>
      <c r="M52" s="351"/>
      <c r="N52" s="352"/>
      <c r="O52" s="352"/>
      <c r="P52" s="352"/>
      <c r="Q52" s="352"/>
      <c r="R52" s="352"/>
      <c r="S52" s="352"/>
      <c r="T52" s="353"/>
      <c r="U52" s="348"/>
      <c r="V52" s="349"/>
      <c r="W52" s="349"/>
      <c r="X52" s="349"/>
      <c r="Y52" s="349"/>
      <c r="Z52" s="349"/>
      <c r="AA52" s="349"/>
      <c r="AB52" s="350"/>
      <c r="AC52" s="351"/>
      <c r="AD52" s="352"/>
      <c r="AE52" s="352"/>
      <c r="AF52" s="352"/>
      <c r="AG52" s="352"/>
      <c r="AH52" s="352"/>
      <c r="AI52" s="352"/>
      <c r="AJ52" s="353"/>
      <c r="AK52" s="348"/>
      <c r="AL52" s="349"/>
      <c r="AM52" s="349"/>
      <c r="AN52" s="349"/>
      <c r="AO52" s="349"/>
      <c r="AP52" s="349"/>
      <c r="AQ52" s="349"/>
      <c r="AR52" s="359"/>
    </row>
    <row r="53" spans="1:44" x14ac:dyDescent="0.2">
      <c r="A53" s="424"/>
      <c r="B53" s="344" t="s">
        <v>24</v>
      </c>
      <c r="C53" s="345"/>
      <c r="D53" s="345"/>
      <c r="E53" s="345"/>
      <c r="F53" s="345"/>
      <c r="G53" s="345"/>
      <c r="H53" s="345"/>
      <c r="I53" s="345"/>
      <c r="J53" s="345"/>
      <c r="K53" s="345"/>
      <c r="L53" s="402"/>
      <c r="M53" s="30" t="s">
        <v>9</v>
      </c>
      <c r="N53" s="328"/>
      <c r="O53" s="328"/>
      <c r="P53" s="328"/>
      <c r="Q53" s="328"/>
      <c r="R53" s="328"/>
      <c r="S53" s="328"/>
      <c r="T53" s="31" t="s">
        <v>10</v>
      </c>
      <c r="U53" s="332"/>
      <c r="V53" s="333"/>
      <c r="W53" s="333"/>
      <c r="X53" s="333"/>
      <c r="Y53" s="333"/>
      <c r="Z53" s="333"/>
      <c r="AA53" s="333"/>
      <c r="AB53" s="334"/>
      <c r="AC53" s="30" t="s">
        <v>9</v>
      </c>
      <c r="AD53" s="328"/>
      <c r="AE53" s="328"/>
      <c r="AF53" s="328"/>
      <c r="AG53" s="328"/>
      <c r="AH53" s="328"/>
      <c r="AI53" s="328"/>
      <c r="AJ53" s="31" t="s">
        <v>10</v>
      </c>
      <c r="AK53" s="332"/>
      <c r="AL53" s="333"/>
      <c r="AM53" s="333"/>
      <c r="AN53" s="333"/>
      <c r="AO53" s="333"/>
      <c r="AP53" s="333"/>
      <c r="AQ53" s="333"/>
      <c r="AR53" s="358"/>
    </row>
    <row r="54" spans="1:44" x14ac:dyDescent="0.2">
      <c r="A54" s="424"/>
      <c r="B54" s="403"/>
      <c r="C54" s="404"/>
      <c r="D54" s="404"/>
      <c r="E54" s="404"/>
      <c r="F54" s="404"/>
      <c r="G54" s="404"/>
      <c r="H54" s="404"/>
      <c r="I54" s="404"/>
      <c r="J54" s="404"/>
      <c r="K54" s="404"/>
      <c r="L54" s="405"/>
      <c r="M54" s="351"/>
      <c r="N54" s="352"/>
      <c r="O54" s="352"/>
      <c r="P54" s="352"/>
      <c r="Q54" s="352"/>
      <c r="R54" s="352"/>
      <c r="S54" s="352"/>
      <c r="T54" s="353"/>
      <c r="U54" s="348"/>
      <c r="V54" s="349"/>
      <c r="W54" s="349"/>
      <c r="X54" s="349"/>
      <c r="Y54" s="349"/>
      <c r="Z54" s="349"/>
      <c r="AA54" s="349"/>
      <c r="AB54" s="350"/>
      <c r="AC54" s="351"/>
      <c r="AD54" s="352"/>
      <c r="AE54" s="352"/>
      <c r="AF54" s="352"/>
      <c r="AG54" s="352"/>
      <c r="AH54" s="352"/>
      <c r="AI54" s="352"/>
      <c r="AJ54" s="353"/>
      <c r="AK54" s="348"/>
      <c r="AL54" s="349"/>
      <c r="AM54" s="349"/>
      <c r="AN54" s="349"/>
      <c r="AO54" s="349"/>
      <c r="AP54" s="349"/>
      <c r="AQ54" s="349"/>
      <c r="AR54" s="359"/>
    </row>
    <row r="55" spans="1:44" x14ac:dyDescent="0.2">
      <c r="A55" s="424"/>
      <c r="B55" s="344" t="s">
        <v>25</v>
      </c>
      <c r="C55" s="345"/>
      <c r="D55" s="345"/>
      <c r="E55" s="345"/>
      <c r="F55" s="345"/>
      <c r="G55" s="345"/>
      <c r="H55" s="345"/>
      <c r="I55" s="345"/>
      <c r="J55" s="345"/>
      <c r="K55" s="345"/>
      <c r="L55" s="402"/>
      <c r="M55" s="30" t="s">
        <v>9</v>
      </c>
      <c r="N55" s="328"/>
      <c r="O55" s="328"/>
      <c r="P55" s="328"/>
      <c r="Q55" s="328"/>
      <c r="R55" s="328"/>
      <c r="S55" s="328"/>
      <c r="T55" s="31" t="s">
        <v>10</v>
      </c>
      <c r="U55" s="332"/>
      <c r="V55" s="333"/>
      <c r="W55" s="333"/>
      <c r="X55" s="333"/>
      <c r="Y55" s="333"/>
      <c r="Z55" s="333"/>
      <c r="AA55" s="333"/>
      <c r="AB55" s="334"/>
      <c r="AC55" s="30" t="s">
        <v>9</v>
      </c>
      <c r="AD55" s="328"/>
      <c r="AE55" s="328"/>
      <c r="AF55" s="328"/>
      <c r="AG55" s="328"/>
      <c r="AH55" s="328"/>
      <c r="AI55" s="328"/>
      <c r="AJ55" s="31" t="s">
        <v>10</v>
      </c>
      <c r="AK55" s="332"/>
      <c r="AL55" s="333"/>
      <c r="AM55" s="333"/>
      <c r="AN55" s="333"/>
      <c r="AO55" s="333"/>
      <c r="AP55" s="333"/>
      <c r="AQ55" s="333"/>
      <c r="AR55" s="358"/>
    </row>
    <row r="56" spans="1:44" x14ac:dyDescent="0.2">
      <c r="A56" s="424"/>
      <c r="B56" s="403"/>
      <c r="C56" s="404"/>
      <c r="D56" s="404"/>
      <c r="E56" s="404"/>
      <c r="F56" s="404"/>
      <c r="G56" s="404"/>
      <c r="H56" s="404"/>
      <c r="I56" s="404"/>
      <c r="J56" s="404"/>
      <c r="K56" s="404"/>
      <c r="L56" s="405"/>
      <c r="M56" s="351"/>
      <c r="N56" s="352"/>
      <c r="O56" s="352"/>
      <c r="P56" s="352"/>
      <c r="Q56" s="352"/>
      <c r="R56" s="352"/>
      <c r="S56" s="352"/>
      <c r="T56" s="353"/>
      <c r="U56" s="348"/>
      <c r="V56" s="349"/>
      <c r="W56" s="349"/>
      <c r="X56" s="349"/>
      <c r="Y56" s="349"/>
      <c r="Z56" s="349"/>
      <c r="AA56" s="349"/>
      <c r="AB56" s="350"/>
      <c r="AC56" s="351"/>
      <c r="AD56" s="352"/>
      <c r="AE56" s="352"/>
      <c r="AF56" s="352"/>
      <c r="AG56" s="352"/>
      <c r="AH56" s="352"/>
      <c r="AI56" s="352"/>
      <c r="AJ56" s="353"/>
      <c r="AK56" s="348"/>
      <c r="AL56" s="349"/>
      <c r="AM56" s="349"/>
      <c r="AN56" s="349"/>
      <c r="AO56" s="349"/>
      <c r="AP56" s="349"/>
      <c r="AQ56" s="349"/>
      <c r="AR56" s="359"/>
    </row>
    <row r="57" spans="1:44" x14ac:dyDescent="0.2">
      <c r="A57" s="424"/>
      <c r="B57" s="344" t="s">
        <v>26</v>
      </c>
      <c r="C57" s="345"/>
      <c r="D57" s="345"/>
      <c r="E57" s="345"/>
      <c r="F57" s="345"/>
      <c r="G57" s="345"/>
      <c r="H57" s="345"/>
      <c r="I57" s="345"/>
      <c r="J57" s="345"/>
      <c r="K57" s="345"/>
      <c r="L57" s="402"/>
      <c r="M57" s="30" t="s">
        <v>9</v>
      </c>
      <c r="N57" s="328"/>
      <c r="O57" s="328"/>
      <c r="P57" s="328"/>
      <c r="Q57" s="328"/>
      <c r="R57" s="328"/>
      <c r="S57" s="328"/>
      <c r="T57" s="31" t="s">
        <v>10</v>
      </c>
      <c r="U57" s="332"/>
      <c r="V57" s="333"/>
      <c r="W57" s="333"/>
      <c r="X57" s="333"/>
      <c r="Y57" s="333"/>
      <c r="Z57" s="333"/>
      <c r="AA57" s="333"/>
      <c r="AB57" s="334"/>
      <c r="AC57" s="52"/>
      <c r="AD57" s="323"/>
      <c r="AE57" s="323"/>
      <c r="AF57" s="323"/>
      <c r="AG57" s="323"/>
      <c r="AH57" s="323"/>
      <c r="AI57" s="323"/>
      <c r="AJ57" s="53"/>
      <c r="AK57" s="360"/>
      <c r="AL57" s="361"/>
      <c r="AM57" s="361"/>
      <c r="AN57" s="361"/>
      <c r="AO57" s="361"/>
      <c r="AP57" s="361"/>
      <c r="AQ57" s="361"/>
      <c r="AR57" s="362"/>
    </row>
    <row r="58" spans="1:44" x14ac:dyDescent="0.2">
      <c r="A58" s="424"/>
      <c r="B58" s="403"/>
      <c r="C58" s="404"/>
      <c r="D58" s="404"/>
      <c r="E58" s="404"/>
      <c r="F58" s="404"/>
      <c r="G58" s="404"/>
      <c r="H58" s="404"/>
      <c r="I58" s="404"/>
      <c r="J58" s="404"/>
      <c r="K58" s="404"/>
      <c r="L58" s="405"/>
      <c r="M58" s="351"/>
      <c r="N58" s="352"/>
      <c r="O58" s="352"/>
      <c r="P58" s="352"/>
      <c r="Q58" s="352"/>
      <c r="R58" s="352"/>
      <c r="S58" s="352"/>
      <c r="T58" s="353"/>
      <c r="U58" s="348"/>
      <c r="V58" s="349"/>
      <c r="W58" s="349"/>
      <c r="X58" s="349"/>
      <c r="Y58" s="349"/>
      <c r="Z58" s="349"/>
      <c r="AA58" s="349"/>
      <c r="AB58" s="350"/>
      <c r="AC58" s="325"/>
      <c r="AD58" s="326"/>
      <c r="AE58" s="326"/>
      <c r="AF58" s="326"/>
      <c r="AG58" s="326"/>
      <c r="AH58" s="326"/>
      <c r="AI58" s="326"/>
      <c r="AJ58" s="327"/>
      <c r="AK58" s="363"/>
      <c r="AL58" s="364"/>
      <c r="AM58" s="364"/>
      <c r="AN58" s="364"/>
      <c r="AO58" s="364"/>
      <c r="AP58" s="364"/>
      <c r="AQ58" s="364"/>
      <c r="AR58" s="365"/>
    </row>
    <row r="59" spans="1:44" x14ac:dyDescent="0.2">
      <c r="A59" s="424"/>
      <c r="B59" s="344" t="s">
        <v>7</v>
      </c>
      <c r="C59" s="345"/>
      <c r="D59" s="345"/>
      <c r="E59" s="354" t="s">
        <v>9</v>
      </c>
      <c r="F59" s="197" t="s">
        <v>165</v>
      </c>
      <c r="G59" s="197"/>
      <c r="H59" s="197"/>
      <c r="I59" s="197"/>
      <c r="J59" s="197"/>
      <c r="K59" s="197"/>
      <c r="L59" s="356" t="s">
        <v>10</v>
      </c>
      <c r="M59" s="30" t="s">
        <v>9</v>
      </c>
      <c r="N59" s="328"/>
      <c r="O59" s="328"/>
      <c r="P59" s="328"/>
      <c r="Q59" s="328"/>
      <c r="R59" s="328"/>
      <c r="S59" s="328"/>
      <c r="T59" s="31" t="s">
        <v>10</v>
      </c>
      <c r="U59" s="332"/>
      <c r="V59" s="333"/>
      <c r="W59" s="333"/>
      <c r="X59" s="333"/>
      <c r="Y59" s="333"/>
      <c r="Z59" s="333"/>
      <c r="AA59" s="333"/>
      <c r="AB59" s="334"/>
      <c r="AC59" s="52"/>
      <c r="AD59" s="323"/>
      <c r="AE59" s="323"/>
      <c r="AF59" s="323"/>
      <c r="AG59" s="323"/>
      <c r="AH59" s="323"/>
      <c r="AI59" s="323"/>
      <c r="AJ59" s="53"/>
      <c r="AK59" s="360"/>
      <c r="AL59" s="361"/>
      <c r="AM59" s="361"/>
      <c r="AN59" s="361"/>
      <c r="AO59" s="361"/>
      <c r="AP59" s="361"/>
      <c r="AQ59" s="361"/>
      <c r="AR59" s="362"/>
    </row>
    <row r="60" spans="1:44" x14ac:dyDescent="0.2">
      <c r="A60" s="424"/>
      <c r="B60" s="403"/>
      <c r="C60" s="404"/>
      <c r="D60" s="404"/>
      <c r="E60" s="355"/>
      <c r="F60" s="200"/>
      <c r="G60" s="200"/>
      <c r="H60" s="200"/>
      <c r="I60" s="200"/>
      <c r="J60" s="200"/>
      <c r="K60" s="200"/>
      <c r="L60" s="357"/>
      <c r="M60" s="351"/>
      <c r="N60" s="352"/>
      <c r="O60" s="352"/>
      <c r="P60" s="352"/>
      <c r="Q60" s="352"/>
      <c r="R60" s="352"/>
      <c r="S60" s="352"/>
      <c r="T60" s="353"/>
      <c r="U60" s="348"/>
      <c r="V60" s="349"/>
      <c r="W60" s="349"/>
      <c r="X60" s="349"/>
      <c r="Y60" s="349"/>
      <c r="Z60" s="349"/>
      <c r="AA60" s="349"/>
      <c r="AB60" s="350"/>
      <c r="AC60" s="325"/>
      <c r="AD60" s="326"/>
      <c r="AE60" s="326"/>
      <c r="AF60" s="326"/>
      <c r="AG60" s="326"/>
      <c r="AH60" s="326"/>
      <c r="AI60" s="326"/>
      <c r="AJ60" s="327"/>
      <c r="AK60" s="363"/>
      <c r="AL60" s="364"/>
      <c r="AM60" s="364"/>
      <c r="AN60" s="364"/>
      <c r="AO60" s="364"/>
      <c r="AP60" s="364"/>
      <c r="AQ60" s="364"/>
      <c r="AR60" s="365"/>
    </row>
    <row r="61" spans="1:44" x14ac:dyDescent="0.2">
      <c r="A61" s="424"/>
      <c r="B61" s="344" t="s">
        <v>7</v>
      </c>
      <c r="C61" s="345"/>
      <c r="D61" s="345"/>
      <c r="E61" s="354" t="s">
        <v>9</v>
      </c>
      <c r="F61" s="197"/>
      <c r="G61" s="197"/>
      <c r="H61" s="197"/>
      <c r="I61" s="197"/>
      <c r="J61" s="197"/>
      <c r="K61" s="197"/>
      <c r="L61" s="356" t="s">
        <v>10</v>
      </c>
      <c r="M61" s="30" t="s">
        <v>9</v>
      </c>
      <c r="N61" s="328"/>
      <c r="O61" s="328"/>
      <c r="P61" s="328"/>
      <c r="Q61" s="328"/>
      <c r="R61" s="328"/>
      <c r="S61" s="328"/>
      <c r="T61" s="31" t="s">
        <v>10</v>
      </c>
      <c r="U61" s="332"/>
      <c r="V61" s="333"/>
      <c r="W61" s="333"/>
      <c r="X61" s="333"/>
      <c r="Y61" s="333"/>
      <c r="Z61" s="333"/>
      <c r="AA61" s="333"/>
      <c r="AB61" s="334"/>
      <c r="AC61" s="52"/>
      <c r="AD61" s="323"/>
      <c r="AE61" s="323"/>
      <c r="AF61" s="323"/>
      <c r="AG61" s="323"/>
      <c r="AH61" s="323"/>
      <c r="AI61" s="323"/>
      <c r="AJ61" s="53"/>
      <c r="AK61" s="360"/>
      <c r="AL61" s="361"/>
      <c r="AM61" s="361"/>
      <c r="AN61" s="361"/>
      <c r="AO61" s="361"/>
      <c r="AP61" s="361"/>
      <c r="AQ61" s="361"/>
      <c r="AR61" s="362"/>
    </row>
    <row r="62" spans="1:44" x14ac:dyDescent="0.2">
      <c r="A62" s="424"/>
      <c r="B62" s="403"/>
      <c r="C62" s="404"/>
      <c r="D62" s="404"/>
      <c r="E62" s="355"/>
      <c r="F62" s="200"/>
      <c r="G62" s="200"/>
      <c r="H62" s="200"/>
      <c r="I62" s="200"/>
      <c r="J62" s="200"/>
      <c r="K62" s="200"/>
      <c r="L62" s="357"/>
      <c r="M62" s="351"/>
      <c r="N62" s="352"/>
      <c r="O62" s="352"/>
      <c r="P62" s="352"/>
      <c r="Q62" s="352"/>
      <c r="R62" s="352"/>
      <c r="S62" s="352"/>
      <c r="T62" s="353"/>
      <c r="U62" s="348"/>
      <c r="V62" s="349"/>
      <c r="W62" s="349"/>
      <c r="X62" s="349"/>
      <c r="Y62" s="349"/>
      <c r="Z62" s="349"/>
      <c r="AA62" s="349"/>
      <c r="AB62" s="350"/>
      <c r="AC62" s="325"/>
      <c r="AD62" s="326"/>
      <c r="AE62" s="326"/>
      <c r="AF62" s="326"/>
      <c r="AG62" s="326"/>
      <c r="AH62" s="326"/>
      <c r="AI62" s="326"/>
      <c r="AJ62" s="327"/>
      <c r="AK62" s="363"/>
      <c r="AL62" s="364"/>
      <c r="AM62" s="364"/>
      <c r="AN62" s="364"/>
      <c r="AO62" s="364"/>
      <c r="AP62" s="364"/>
      <c r="AQ62" s="364"/>
      <c r="AR62" s="365"/>
    </row>
    <row r="63" spans="1:44" x14ac:dyDescent="0.2">
      <c r="A63" s="424"/>
      <c r="B63" s="344" t="s">
        <v>7</v>
      </c>
      <c r="C63" s="345"/>
      <c r="D63" s="345"/>
      <c r="E63" s="354" t="s">
        <v>9</v>
      </c>
      <c r="F63" s="197"/>
      <c r="G63" s="197"/>
      <c r="H63" s="197"/>
      <c r="I63" s="197"/>
      <c r="J63" s="197"/>
      <c r="K63" s="197"/>
      <c r="L63" s="356" t="s">
        <v>10</v>
      </c>
      <c r="M63" s="30" t="s">
        <v>9</v>
      </c>
      <c r="N63" s="328"/>
      <c r="O63" s="328"/>
      <c r="P63" s="328"/>
      <c r="Q63" s="328"/>
      <c r="R63" s="328"/>
      <c r="S63" s="328"/>
      <c r="T63" s="31" t="s">
        <v>10</v>
      </c>
      <c r="U63" s="332"/>
      <c r="V63" s="333"/>
      <c r="W63" s="333"/>
      <c r="X63" s="333"/>
      <c r="Y63" s="333"/>
      <c r="Z63" s="333"/>
      <c r="AA63" s="333"/>
      <c r="AB63" s="334"/>
      <c r="AC63" s="52"/>
      <c r="AD63" s="323"/>
      <c r="AE63" s="323"/>
      <c r="AF63" s="323"/>
      <c r="AG63" s="323"/>
      <c r="AH63" s="323"/>
      <c r="AI63" s="323"/>
      <c r="AJ63" s="53"/>
      <c r="AK63" s="360"/>
      <c r="AL63" s="361"/>
      <c r="AM63" s="361"/>
      <c r="AN63" s="361"/>
      <c r="AO63" s="361"/>
      <c r="AP63" s="361"/>
      <c r="AQ63" s="361"/>
      <c r="AR63" s="362"/>
    </row>
    <row r="64" spans="1:44" x14ac:dyDescent="0.2">
      <c r="A64" s="424"/>
      <c r="B64" s="403"/>
      <c r="C64" s="404"/>
      <c r="D64" s="404"/>
      <c r="E64" s="355"/>
      <c r="F64" s="200"/>
      <c r="G64" s="200"/>
      <c r="H64" s="200"/>
      <c r="I64" s="200"/>
      <c r="J64" s="200"/>
      <c r="K64" s="200"/>
      <c r="L64" s="357"/>
      <c r="M64" s="351"/>
      <c r="N64" s="352"/>
      <c r="O64" s="352"/>
      <c r="P64" s="352"/>
      <c r="Q64" s="352"/>
      <c r="R64" s="352"/>
      <c r="S64" s="352"/>
      <c r="T64" s="353"/>
      <c r="U64" s="348"/>
      <c r="V64" s="349"/>
      <c r="W64" s="349"/>
      <c r="X64" s="349"/>
      <c r="Y64" s="349"/>
      <c r="Z64" s="349"/>
      <c r="AA64" s="349"/>
      <c r="AB64" s="350"/>
      <c r="AC64" s="325"/>
      <c r="AD64" s="326"/>
      <c r="AE64" s="326"/>
      <c r="AF64" s="326"/>
      <c r="AG64" s="326"/>
      <c r="AH64" s="326"/>
      <c r="AI64" s="326"/>
      <c r="AJ64" s="327"/>
      <c r="AK64" s="363"/>
      <c r="AL64" s="364"/>
      <c r="AM64" s="364"/>
      <c r="AN64" s="364"/>
      <c r="AO64" s="364"/>
      <c r="AP64" s="364"/>
      <c r="AQ64" s="364"/>
      <c r="AR64" s="365"/>
    </row>
    <row r="65" spans="1:44" ht="14.25" customHeight="1" x14ac:dyDescent="0.2">
      <c r="A65" s="424"/>
      <c r="B65" s="344" t="s">
        <v>7</v>
      </c>
      <c r="C65" s="345"/>
      <c r="D65" s="345"/>
      <c r="E65" s="354" t="s">
        <v>9</v>
      </c>
      <c r="F65" s="197"/>
      <c r="G65" s="197"/>
      <c r="H65" s="197"/>
      <c r="I65" s="197"/>
      <c r="J65" s="197"/>
      <c r="K65" s="197"/>
      <c r="L65" s="356" t="s">
        <v>10</v>
      </c>
      <c r="M65" s="30" t="s">
        <v>9</v>
      </c>
      <c r="N65" s="328"/>
      <c r="O65" s="328"/>
      <c r="P65" s="328"/>
      <c r="Q65" s="328"/>
      <c r="R65" s="328"/>
      <c r="S65" s="328"/>
      <c r="T65" s="31" t="s">
        <v>10</v>
      </c>
      <c r="U65" s="332"/>
      <c r="V65" s="333"/>
      <c r="W65" s="333"/>
      <c r="X65" s="333"/>
      <c r="Y65" s="333"/>
      <c r="Z65" s="333"/>
      <c r="AA65" s="333"/>
      <c r="AB65" s="334"/>
      <c r="AC65" s="52"/>
      <c r="AD65" s="323"/>
      <c r="AE65" s="323"/>
      <c r="AF65" s="323"/>
      <c r="AG65" s="323"/>
      <c r="AH65" s="323"/>
      <c r="AI65" s="323"/>
      <c r="AJ65" s="53"/>
      <c r="AK65" s="360"/>
      <c r="AL65" s="361"/>
      <c r="AM65" s="361"/>
      <c r="AN65" s="361"/>
      <c r="AO65" s="361"/>
      <c r="AP65" s="361"/>
      <c r="AQ65" s="361"/>
      <c r="AR65" s="362"/>
    </row>
    <row r="66" spans="1:44" x14ac:dyDescent="0.2">
      <c r="A66" s="424"/>
      <c r="B66" s="403"/>
      <c r="C66" s="404"/>
      <c r="D66" s="404"/>
      <c r="E66" s="355"/>
      <c r="F66" s="200"/>
      <c r="G66" s="200"/>
      <c r="H66" s="200"/>
      <c r="I66" s="200"/>
      <c r="J66" s="200"/>
      <c r="K66" s="200"/>
      <c r="L66" s="357"/>
      <c r="M66" s="351"/>
      <c r="N66" s="352"/>
      <c r="O66" s="352"/>
      <c r="P66" s="352"/>
      <c r="Q66" s="352"/>
      <c r="R66" s="352"/>
      <c r="S66" s="352"/>
      <c r="T66" s="353"/>
      <c r="U66" s="348"/>
      <c r="V66" s="349"/>
      <c r="W66" s="349"/>
      <c r="X66" s="349"/>
      <c r="Y66" s="349"/>
      <c r="Z66" s="349"/>
      <c r="AA66" s="349"/>
      <c r="AB66" s="350"/>
      <c r="AC66" s="325"/>
      <c r="AD66" s="326"/>
      <c r="AE66" s="326"/>
      <c r="AF66" s="326"/>
      <c r="AG66" s="326"/>
      <c r="AH66" s="326"/>
      <c r="AI66" s="326"/>
      <c r="AJ66" s="327"/>
      <c r="AK66" s="363"/>
      <c r="AL66" s="364"/>
      <c r="AM66" s="364"/>
      <c r="AN66" s="364"/>
      <c r="AO66" s="364"/>
      <c r="AP66" s="364"/>
      <c r="AQ66" s="364"/>
      <c r="AR66" s="365"/>
    </row>
    <row r="67" spans="1:44" x14ac:dyDescent="0.2">
      <c r="A67" s="424"/>
      <c r="B67" s="344" t="s">
        <v>7</v>
      </c>
      <c r="C67" s="345"/>
      <c r="D67" s="345"/>
      <c r="E67" s="354" t="s">
        <v>9</v>
      </c>
      <c r="F67" s="197"/>
      <c r="G67" s="197"/>
      <c r="H67" s="197"/>
      <c r="I67" s="197"/>
      <c r="J67" s="197"/>
      <c r="K67" s="197"/>
      <c r="L67" s="356" t="s">
        <v>10</v>
      </c>
      <c r="M67" s="30" t="s">
        <v>9</v>
      </c>
      <c r="N67" s="328"/>
      <c r="O67" s="328"/>
      <c r="P67" s="328"/>
      <c r="Q67" s="328"/>
      <c r="R67" s="328"/>
      <c r="S67" s="328"/>
      <c r="T67" s="31" t="s">
        <v>10</v>
      </c>
      <c r="U67" s="332"/>
      <c r="V67" s="333"/>
      <c r="W67" s="333"/>
      <c r="X67" s="333"/>
      <c r="Y67" s="333"/>
      <c r="Z67" s="333"/>
      <c r="AA67" s="333"/>
      <c r="AB67" s="334"/>
      <c r="AC67" s="52"/>
      <c r="AD67" s="323"/>
      <c r="AE67" s="323"/>
      <c r="AF67" s="323"/>
      <c r="AG67" s="323"/>
      <c r="AH67" s="323"/>
      <c r="AI67" s="323"/>
      <c r="AJ67" s="53"/>
      <c r="AK67" s="360"/>
      <c r="AL67" s="361"/>
      <c r="AM67" s="361"/>
      <c r="AN67" s="361"/>
      <c r="AO67" s="361"/>
      <c r="AP67" s="361"/>
      <c r="AQ67" s="361"/>
      <c r="AR67" s="362"/>
    </row>
    <row r="68" spans="1:44" ht="13.8" thickBot="1" x14ac:dyDescent="0.25">
      <c r="A68" s="424"/>
      <c r="B68" s="346"/>
      <c r="C68" s="347"/>
      <c r="D68" s="347"/>
      <c r="E68" s="399"/>
      <c r="F68" s="237"/>
      <c r="G68" s="237"/>
      <c r="H68" s="237"/>
      <c r="I68" s="237"/>
      <c r="J68" s="237"/>
      <c r="K68" s="237"/>
      <c r="L68" s="400"/>
      <c r="M68" s="409"/>
      <c r="N68" s="410"/>
      <c r="O68" s="410"/>
      <c r="P68" s="410"/>
      <c r="Q68" s="410"/>
      <c r="R68" s="410"/>
      <c r="S68" s="410"/>
      <c r="T68" s="411"/>
      <c r="U68" s="335"/>
      <c r="V68" s="336"/>
      <c r="W68" s="336"/>
      <c r="X68" s="336"/>
      <c r="Y68" s="336"/>
      <c r="Z68" s="336"/>
      <c r="AA68" s="336"/>
      <c r="AB68" s="337"/>
      <c r="AC68" s="406"/>
      <c r="AD68" s="407"/>
      <c r="AE68" s="407"/>
      <c r="AF68" s="407"/>
      <c r="AG68" s="407"/>
      <c r="AH68" s="407"/>
      <c r="AI68" s="407"/>
      <c r="AJ68" s="408"/>
      <c r="AK68" s="392"/>
      <c r="AL68" s="393"/>
      <c r="AM68" s="393"/>
      <c r="AN68" s="393"/>
      <c r="AO68" s="393"/>
      <c r="AP68" s="393"/>
      <c r="AQ68" s="393"/>
      <c r="AR68" s="394"/>
    </row>
    <row r="69" spans="1:44" ht="13.8" thickTop="1" x14ac:dyDescent="0.2">
      <c r="A69" s="424"/>
      <c r="B69" s="412" t="s">
        <v>8</v>
      </c>
      <c r="C69" s="296"/>
      <c r="D69" s="296"/>
      <c r="E69" s="296"/>
      <c r="F69" s="296"/>
      <c r="G69" s="296"/>
      <c r="H69" s="296"/>
      <c r="I69" s="296"/>
      <c r="J69" s="296"/>
      <c r="K69" s="296"/>
      <c r="L69" s="413"/>
      <c r="M69" s="32" t="s">
        <v>9</v>
      </c>
      <c r="N69" s="446" t="str">
        <f>IF(A7="□","",SUM(N45,N47,N49,N51,N53,N55,N57,N59,N61,N63,N65,N67))</f>
        <v/>
      </c>
      <c r="O69" s="446"/>
      <c r="P69" s="446"/>
      <c r="Q69" s="446"/>
      <c r="R69" s="446"/>
      <c r="S69" s="446"/>
      <c r="T69" s="33" t="s">
        <v>10</v>
      </c>
      <c r="U69" s="338"/>
      <c r="V69" s="339"/>
      <c r="W69" s="339"/>
      <c r="X69" s="339"/>
      <c r="Y69" s="339"/>
      <c r="Z69" s="339"/>
      <c r="AA69" s="339"/>
      <c r="AB69" s="340"/>
      <c r="AC69" s="32" t="s">
        <v>9</v>
      </c>
      <c r="AD69" s="324"/>
      <c r="AE69" s="324"/>
      <c r="AF69" s="324"/>
      <c r="AG69" s="324"/>
      <c r="AH69" s="324"/>
      <c r="AI69" s="324"/>
      <c r="AJ69" s="33" t="s">
        <v>10</v>
      </c>
      <c r="AK69" s="338"/>
      <c r="AL69" s="339"/>
      <c r="AM69" s="339"/>
      <c r="AN69" s="339"/>
      <c r="AO69" s="339"/>
      <c r="AP69" s="339"/>
      <c r="AQ69" s="339"/>
      <c r="AR69" s="395"/>
    </row>
    <row r="70" spans="1:44" ht="13.8" thickBot="1" x14ac:dyDescent="0.25">
      <c r="A70" s="425"/>
      <c r="B70" s="414"/>
      <c r="C70" s="415"/>
      <c r="D70" s="415"/>
      <c r="E70" s="415"/>
      <c r="F70" s="415"/>
      <c r="G70" s="415"/>
      <c r="H70" s="415"/>
      <c r="I70" s="415"/>
      <c r="J70" s="415"/>
      <c r="K70" s="415"/>
      <c r="L70" s="416"/>
      <c r="M70" s="382">
        <f>SUM(M46,M48,M50,M52,M54,M56,M58,M60,M62,M64,M66,M68)</f>
        <v>0</v>
      </c>
      <c r="N70" s="383"/>
      <c r="O70" s="383"/>
      <c r="P70" s="383"/>
      <c r="Q70" s="383"/>
      <c r="R70" s="383"/>
      <c r="S70" s="383"/>
      <c r="T70" s="384"/>
      <c r="U70" s="341"/>
      <c r="V70" s="342"/>
      <c r="W70" s="342"/>
      <c r="X70" s="342"/>
      <c r="Y70" s="342"/>
      <c r="Z70" s="342"/>
      <c r="AA70" s="342"/>
      <c r="AB70" s="343"/>
      <c r="AC70" s="382">
        <f>ROUNDDOWN(IF(A39="■",SUM(AC46,AC48,AC50,AC52,AC54,AC56,AC58,AC60,AC62,AC64,AC66,AC68),IF(A40="■",F15*15,0)),0)</f>
        <v>0</v>
      </c>
      <c r="AD70" s="383"/>
      <c r="AE70" s="383"/>
      <c r="AF70" s="383"/>
      <c r="AG70" s="383"/>
      <c r="AH70" s="383"/>
      <c r="AI70" s="383"/>
      <c r="AJ70" s="384"/>
      <c r="AK70" s="341"/>
      <c r="AL70" s="342"/>
      <c r="AM70" s="342"/>
      <c r="AN70" s="342"/>
      <c r="AO70" s="342"/>
      <c r="AP70" s="342"/>
      <c r="AQ70" s="342"/>
      <c r="AR70" s="396"/>
    </row>
    <row r="71" spans="1:44" ht="16.5" customHeight="1" x14ac:dyDescent="0.2">
      <c r="AC71" s="380" t="s">
        <v>27</v>
      </c>
      <c r="AD71" s="379"/>
      <c r="AE71" s="379"/>
      <c r="AF71" s="379"/>
      <c r="AG71" s="379"/>
      <c r="AH71" s="379"/>
      <c r="AI71" s="379"/>
      <c r="AJ71" s="381"/>
      <c r="AK71" s="34" t="s">
        <v>70</v>
      </c>
      <c r="AL71" s="385" t="str">
        <f>IF(A7="□","",N69-AD69)</f>
        <v/>
      </c>
      <c r="AM71" s="386"/>
      <c r="AN71" s="386"/>
      <c r="AO71" s="386"/>
      <c r="AP71" s="386"/>
      <c r="AQ71" s="386"/>
      <c r="AR71" s="35" t="s">
        <v>71</v>
      </c>
    </row>
    <row r="72" spans="1:44" ht="16.5" customHeight="1" thickBot="1" x14ac:dyDescent="0.25">
      <c r="AC72" s="390" t="s">
        <v>28</v>
      </c>
      <c r="AD72" s="388"/>
      <c r="AE72" s="388"/>
      <c r="AF72" s="388"/>
      <c r="AG72" s="388"/>
      <c r="AH72" s="388"/>
      <c r="AI72" s="388"/>
      <c r="AJ72" s="391"/>
      <c r="AK72" s="387">
        <f>M70-AC70</f>
        <v>0</v>
      </c>
      <c r="AL72" s="388"/>
      <c r="AM72" s="388"/>
      <c r="AN72" s="388"/>
      <c r="AO72" s="388"/>
      <c r="AP72" s="388"/>
      <c r="AQ72" s="388"/>
      <c r="AR72" s="389"/>
    </row>
    <row r="73" spans="1:44" ht="12" customHeight="1" x14ac:dyDescent="0.2"/>
    <row r="74" spans="1:44" ht="12" customHeight="1" thickBot="1" x14ac:dyDescent="0.25">
      <c r="Q74" s="26" t="s">
        <v>92</v>
      </c>
      <c r="AD74" s="26" t="s">
        <v>92</v>
      </c>
    </row>
    <row r="75" spans="1:44" ht="22.05" customHeight="1" x14ac:dyDescent="0.2">
      <c r="A75" s="434" t="s">
        <v>32</v>
      </c>
      <c r="B75" s="435"/>
      <c r="C75" s="435"/>
      <c r="D75" s="435"/>
      <c r="E75" s="436"/>
      <c r="G75" s="440" t="s">
        <v>33</v>
      </c>
      <c r="H75" s="441"/>
      <c r="I75" s="441"/>
      <c r="J75" s="442"/>
      <c r="K75" s="8" t="s">
        <v>9</v>
      </c>
      <c r="L75" s="328"/>
      <c r="M75" s="328"/>
      <c r="N75" s="328"/>
      <c r="O75" s="328"/>
      <c r="P75" s="328"/>
      <c r="Q75" s="9" t="s">
        <v>10</v>
      </c>
      <c r="R75" s="378" t="s">
        <v>34</v>
      </c>
      <c r="S75" s="379"/>
      <c r="T75" s="366" t="s">
        <v>31</v>
      </c>
      <c r="U75" s="367"/>
      <c r="V75" s="367"/>
      <c r="W75" s="368"/>
      <c r="X75" s="8" t="s">
        <v>9</v>
      </c>
      <c r="Y75" s="328"/>
      <c r="Z75" s="328"/>
      <c r="AA75" s="328"/>
      <c r="AB75" s="328"/>
      <c r="AC75" s="328"/>
      <c r="AD75" s="9" t="s">
        <v>10</v>
      </c>
      <c r="AE75" s="378" t="s">
        <v>35</v>
      </c>
      <c r="AF75" s="379"/>
      <c r="AG75" s="372" t="s">
        <v>37</v>
      </c>
      <c r="AH75" s="373"/>
      <c r="AI75" s="373"/>
      <c r="AJ75" s="373"/>
      <c r="AK75" s="374"/>
      <c r="AL75" s="10" t="s">
        <v>9</v>
      </c>
      <c r="AM75" s="315" t="str">
        <f>IF(A7="□","",L75-Y75)</f>
        <v/>
      </c>
      <c r="AN75" s="315"/>
      <c r="AO75" s="315"/>
      <c r="AP75" s="315"/>
      <c r="AQ75" s="315"/>
      <c r="AR75" s="11" t="s">
        <v>10</v>
      </c>
    </row>
    <row r="76" spans="1:44" ht="16.5" customHeight="1" thickBot="1" x14ac:dyDescent="0.25">
      <c r="A76" s="437"/>
      <c r="B76" s="438"/>
      <c r="C76" s="438"/>
      <c r="D76" s="438"/>
      <c r="E76" s="439"/>
      <c r="G76" s="443"/>
      <c r="H76" s="444"/>
      <c r="I76" s="444"/>
      <c r="J76" s="445"/>
      <c r="K76" s="325">
        <f>ROUNDDOWN('工事契約額、支払額確認シート'!K17:P17,-3)*0.001</f>
        <v>0</v>
      </c>
      <c r="L76" s="326"/>
      <c r="M76" s="326"/>
      <c r="N76" s="326"/>
      <c r="O76" s="326"/>
      <c r="P76" s="326"/>
      <c r="Q76" s="327"/>
      <c r="R76" s="378"/>
      <c r="S76" s="379"/>
      <c r="T76" s="369"/>
      <c r="U76" s="370"/>
      <c r="V76" s="370"/>
      <c r="W76" s="371"/>
      <c r="X76" s="329">
        <f>M160</f>
        <v>0</v>
      </c>
      <c r="Y76" s="330"/>
      <c r="Z76" s="330"/>
      <c r="AA76" s="330"/>
      <c r="AB76" s="330"/>
      <c r="AC76" s="330"/>
      <c r="AD76" s="331"/>
      <c r="AE76" s="378"/>
      <c r="AF76" s="379"/>
      <c r="AG76" s="375"/>
      <c r="AH76" s="376"/>
      <c r="AI76" s="376"/>
      <c r="AJ76" s="376"/>
      <c r="AK76" s="377"/>
      <c r="AL76" s="316">
        <f>IF(A41="□","0",K76-X76)</f>
        <v>0</v>
      </c>
      <c r="AM76" s="317"/>
      <c r="AN76" s="317"/>
      <c r="AO76" s="317"/>
      <c r="AP76" s="317"/>
      <c r="AQ76" s="317"/>
      <c r="AR76" s="318"/>
    </row>
    <row r="77" spans="1:44" ht="18" customHeight="1" x14ac:dyDescent="0.2">
      <c r="G77" s="248"/>
      <c r="H77" s="248"/>
      <c r="I77" s="248"/>
      <c r="J77" s="248"/>
      <c r="K77" s="248"/>
      <c r="L77" s="248"/>
      <c r="M77" s="248"/>
      <c r="N77" s="248"/>
      <c r="O77" s="248"/>
      <c r="P77" s="248"/>
      <c r="Q77" s="248"/>
      <c r="AG77" s="246" t="s">
        <v>96</v>
      </c>
      <c r="AH77" s="246"/>
      <c r="AI77" s="246"/>
      <c r="AJ77" s="246"/>
      <c r="AK77" s="246"/>
      <c r="AL77" s="246"/>
      <c r="AM77" s="246"/>
      <c r="AN77" s="246"/>
      <c r="AO77" s="246"/>
      <c r="AP77" s="246"/>
      <c r="AQ77" s="246"/>
      <c r="AR77" s="246"/>
    </row>
    <row r="78" spans="1:44" x14ac:dyDescent="0.2">
      <c r="A78" s="6"/>
      <c r="AG78" s="247"/>
      <c r="AH78" s="247"/>
      <c r="AI78" s="247"/>
      <c r="AJ78" s="247"/>
      <c r="AK78" s="247"/>
      <c r="AL78" s="247"/>
      <c r="AM78" s="247"/>
      <c r="AN78" s="247"/>
      <c r="AO78" s="247"/>
      <c r="AP78" s="247"/>
      <c r="AQ78" s="247"/>
      <c r="AR78" s="247"/>
    </row>
    <row r="79" spans="1:44" ht="13.5" customHeight="1" thickBot="1" x14ac:dyDescent="0.25">
      <c r="A79" s="6"/>
    </row>
    <row r="80" spans="1:44" ht="13.5" customHeight="1" x14ac:dyDescent="0.2">
      <c r="A80" s="6" t="s">
        <v>77</v>
      </c>
      <c r="AH80" s="41"/>
      <c r="AI80" s="221">
        <f>K76*1000</f>
        <v>0</v>
      </c>
      <c r="AJ80" s="222"/>
      <c r="AK80" s="222"/>
      <c r="AL80" s="222"/>
      <c r="AM80" s="222"/>
      <c r="AN80" s="223"/>
    </row>
    <row r="81" spans="1:44" ht="13.8" thickBot="1" x14ac:dyDescent="0.25">
      <c r="A81" s="6"/>
      <c r="AI81" s="224"/>
      <c r="AJ81" s="225"/>
      <c r="AK81" s="225"/>
      <c r="AL81" s="225"/>
      <c r="AM81" s="225"/>
      <c r="AN81" s="226"/>
    </row>
    <row r="82" spans="1:44" ht="13.5" customHeight="1" x14ac:dyDescent="0.2">
      <c r="A82" s="6"/>
      <c r="H82" s="209" t="s">
        <v>66</v>
      </c>
      <c r="I82" s="210"/>
      <c r="J82" s="210"/>
      <c r="K82" s="210"/>
      <c r="L82" s="210"/>
      <c r="M82" s="210"/>
      <c r="N82" s="209" t="s">
        <v>72</v>
      </c>
      <c r="O82" s="210"/>
      <c r="P82" s="213"/>
      <c r="Q82" s="210" t="s">
        <v>75</v>
      </c>
      <c r="R82" s="210"/>
      <c r="S82" s="210"/>
      <c r="T82" s="210"/>
      <c r="U82" s="210"/>
      <c r="V82" s="210"/>
      <c r="W82" s="215" t="s">
        <v>175</v>
      </c>
      <c r="X82" s="216"/>
      <c r="Y82" s="217"/>
      <c r="Z82" s="216" t="s">
        <v>161</v>
      </c>
      <c r="AA82" s="216"/>
      <c r="AB82" s="216"/>
      <c r="AC82" s="216"/>
      <c r="AD82" s="216"/>
      <c r="AE82" s="217"/>
      <c r="AI82" s="2" t="s">
        <v>157</v>
      </c>
    </row>
    <row r="83" spans="1:44" ht="13.5" customHeight="1" thickBot="1" x14ac:dyDescent="0.25">
      <c r="H83" s="211"/>
      <c r="I83" s="212"/>
      <c r="J83" s="212"/>
      <c r="K83" s="212"/>
      <c r="L83" s="212"/>
      <c r="M83" s="212"/>
      <c r="N83" s="211"/>
      <c r="O83" s="212"/>
      <c r="P83" s="214"/>
      <c r="Q83" s="212"/>
      <c r="R83" s="212"/>
      <c r="S83" s="212"/>
      <c r="T83" s="212"/>
      <c r="U83" s="212"/>
      <c r="V83" s="212"/>
      <c r="W83" s="218"/>
      <c r="X83" s="219"/>
      <c r="Y83" s="220"/>
      <c r="Z83" s="219"/>
      <c r="AA83" s="219"/>
      <c r="AB83" s="219"/>
      <c r="AC83" s="219"/>
      <c r="AD83" s="219"/>
      <c r="AE83" s="220"/>
      <c r="AQ83" s="2" t="s">
        <v>168</v>
      </c>
    </row>
    <row r="84" spans="1:44" ht="13.05" customHeight="1" x14ac:dyDescent="0.2">
      <c r="B84" s="447" t="s">
        <v>67</v>
      </c>
      <c r="C84" s="354"/>
      <c r="D84" s="354"/>
      <c r="E84" s="354"/>
      <c r="F84" s="354"/>
      <c r="G84" s="356"/>
      <c r="H84" s="447" t="s">
        <v>73</v>
      </c>
      <c r="I84" s="479"/>
      <c r="J84" s="197"/>
      <c r="K84" s="197"/>
      <c r="L84" s="197"/>
      <c r="M84" s="356" t="s">
        <v>74</v>
      </c>
      <c r="N84" s="430">
        <v>0.5</v>
      </c>
      <c r="O84" s="430"/>
      <c r="P84" s="430"/>
      <c r="Q84" s="447" t="s">
        <v>73</v>
      </c>
      <c r="R84" s="197"/>
      <c r="S84" s="197"/>
      <c r="T84" s="197"/>
      <c r="U84" s="197"/>
      <c r="V84" s="354" t="s">
        <v>74</v>
      </c>
      <c r="W84" s="447" t="str">
        <f>IF($H$11="■","半額","")</f>
        <v/>
      </c>
      <c r="X84" s="354"/>
      <c r="Y84" s="356"/>
      <c r="Z84" s="447" t="s">
        <v>162</v>
      </c>
      <c r="AA84" s="354"/>
      <c r="AB84" s="354"/>
      <c r="AC84" s="354"/>
      <c r="AD84" s="354"/>
      <c r="AE84" s="356" t="s">
        <v>163</v>
      </c>
      <c r="AI84" s="221">
        <f>SUM(H86,H90)*1000</f>
        <v>0</v>
      </c>
      <c r="AJ84" s="321"/>
      <c r="AK84" s="321"/>
      <c r="AL84" s="321"/>
      <c r="AM84" s="321"/>
      <c r="AN84" s="322"/>
    </row>
    <row r="85" spans="1:44" ht="13.05" customHeight="1" thickBot="1" x14ac:dyDescent="0.25">
      <c r="B85" s="427"/>
      <c r="C85" s="428"/>
      <c r="D85" s="428"/>
      <c r="E85" s="428"/>
      <c r="F85" s="428"/>
      <c r="G85" s="429"/>
      <c r="H85" s="427"/>
      <c r="I85" s="448"/>
      <c r="J85" s="448"/>
      <c r="K85" s="448"/>
      <c r="L85" s="448"/>
      <c r="M85" s="429"/>
      <c r="N85" s="430"/>
      <c r="O85" s="430"/>
      <c r="P85" s="430"/>
      <c r="Q85" s="427"/>
      <c r="R85" s="448"/>
      <c r="S85" s="448"/>
      <c r="T85" s="448"/>
      <c r="U85" s="448"/>
      <c r="V85" s="428"/>
      <c r="W85" s="427"/>
      <c r="X85" s="428"/>
      <c r="Y85" s="429"/>
      <c r="Z85" s="427"/>
      <c r="AA85" s="428"/>
      <c r="AB85" s="428"/>
      <c r="AC85" s="428"/>
      <c r="AD85" s="428"/>
      <c r="AE85" s="429"/>
      <c r="AI85" s="468"/>
      <c r="AJ85" s="469"/>
      <c r="AK85" s="469"/>
      <c r="AL85" s="469"/>
      <c r="AM85" s="469"/>
      <c r="AN85" s="470"/>
    </row>
    <row r="86" spans="1:44" ht="13.05" customHeight="1" x14ac:dyDescent="0.2">
      <c r="B86" s="427" t="s">
        <v>68</v>
      </c>
      <c r="C86" s="428"/>
      <c r="D86" s="428"/>
      <c r="E86" s="428"/>
      <c r="F86" s="428"/>
      <c r="G86" s="429"/>
      <c r="H86" s="478">
        <f>M35</f>
        <v>0</v>
      </c>
      <c r="I86" s="428"/>
      <c r="J86" s="428"/>
      <c r="K86" s="428"/>
      <c r="L86" s="428"/>
      <c r="M86" s="429"/>
      <c r="N86" s="430"/>
      <c r="O86" s="430"/>
      <c r="P86" s="430"/>
      <c r="Q86" s="456">
        <f>T168</f>
        <v>0</v>
      </c>
      <c r="R86" s="428"/>
      <c r="S86" s="428"/>
      <c r="T86" s="428"/>
      <c r="U86" s="428"/>
      <c r="V86" s="428"/>
      <c r="W86" s="427"/>
      <c r="X86" s="428"/>
      <c r="Y86" s="429"/>
      <c r="Z86" s="427">
        <f>IF($H$11="■",ROUNDDOWN(Q86*0.5,0),Q86*1)</f>
        <v>0</v>
      </c>
      <c r="AA86" s="428"/>
      <c r="AB86" s="428"/>
      <c r="AC86" s="428"/>
      <c r="AD86" s="428"/>
      <c r="AE86" s="429"/>
      <c r="AI86" s="2" t="s">
        <v>93</v>
      </c>
    </row>
    <row r="87" spans="1:44" ht="13.05" customHeight="1" thickBot="1" x14ac:dyDescent="0.25">
      <c r="B87" s="401"/>
      <c r="C87" s="355"/>
      <c r="D87" s="355"/>
      <c r="E87" s="355"/>
      <c r="F87" s="355"/>
      <c r="G87" s="357"/>
      <c r="H87" s="401"/>
      <c r="I87" s="355"/>
      <c r="J87" s="355"/>
      <c r="K87" s="355"/>
      <c r="L87" s="355"/>
      <c r="M87" s="357"/>
      <c r="N87" s="430"/>
      <c r="O87" s="430"/>
      <c r="P87" s="430"/>
      <c r="Q87" s="401"/>
      <c r="R87" s="355"/>
      <c r="S87" s="355"/>
      <c r="T87" s="355"/>
      <c r="U87" s="355"/>
      <c r="V87" s="355"/>
      <c r="W87" s="427"/>
      <c r="X87" s="428"/>
      <c r="Y87" s="429"/>
      <c r="Z87" s="401"/>
      <c r="AA87" s="355"/>
      <c r="AB87" s="355"/>
      <c r="AC87" s="355"/>
      <c r="AD87" s="355"/>
      <c r="AE87" s="357"/>
      <c r="AQ87" s="2" t="s">
        <v>95</v>
      </c>
    </row>
    <row r="88" spans="1:44" ht="13.05" customHeight="1" x14ac:dyDescent="0.2">
      <c r="B88" s="447" t="s">
        <v>69</v>
      </c>
      <c r="C88" s="354"/>
      <c r="D88" s="354"/>
      <c r="E88" s="354"/>
      <c r="F88" s="354"/>
      <c r="G88" s="356"/>
      <c r="H88" s="447" t="s">
        <v>73</v>
      </c>
      <c r="I88" s="197"/>
      <c r="J88" s="197"/>
      <c r="K88" s="197"/>
      <c r="L88" s="197"/>
      <c r="M88" s="356" t="s">
        <v>74</v>
      </c>
      <c r="N88" s="430" t="str">
        <f>IF(A41="■","0.04","1/2")</f>
        <v>0.04</v>
      </c>
      <c r="O88" s="430"/>
      <c r="P88" s="430"/>
      <c r="Q88" s="447" t="s">
        <v>73</v>
      </c>
      <c r="R88" s="197"/>
      <c r="S88" s="197"/>
      <c r="T88" s="197"/>
      <c r="U88" s="197"/>
      <c r="V88" s="354" t="s">
        <v>74</v>
      </c>
      <c r="W88" s="427"/>
      <c r="X88" s="428"/>
      <c r="Y88" s="429"/>
      <c r="Z88" s="449" t="s">
        <v>162</v>
      </c>
      <c r="AA88" s="426"/>
      <c r="AB88" s="426"/>
      <c r="AC88" s="426"/>
      <c r="AD88" s="426"/>
      <c r="AE88" s="457" t="s">
        <v>163</v>
      </c>
      <c r="AI88" s="471">
        <f>SUM($Z$86,$Z$90)*1000</f>
        <v>0</v>
      </c>
      <c r="AJ88" s="472"/>
      <c r="AK88" s="472"/>
      <c r="AL88" s="472"/>
      <c r="AM88" s="472"/>
      <c r="AN88" s="473"/>
    </row>
    <row r="89" spans="1:44" ht="13.05" customHeight="1" thickBot="1" x14ac:dyDescent="0.25">
      <c r="B89" s="427"/>
      <c r="C89" s="428"/>
      <c r="D89" s="428"/>
      <c r="E89" s="428"/>
      <c r="F89" s="428"/>
      <c r="G89" s="429"/>
      <c r="H89" s="427"/>
      <c r="I89" s="448"/>
      <c r="J89" s="448"/>
      <c r="K89" s="448"/>
      <c r="L89" s="448"/>
      <c r="M89" s="429"/>
      <c r="N89" s="430"/>
      <c r="O89" s="430"/>
      <c r="P89" s="430"/>
      <c r="Q89" s="427"/>
      <c r="R89" s="448"/>
      <c r="S89" s="448"/>
      <c r="T89" s="448"/>
      <c r="U89" s="448"/>
      <c r="V89" s="428"/>
      <c r="W89" s="427"/>
      <c r="X89" s="428"/>
      <c r="Y89" s="429"/>
      <c r="Z89" s="450"/>
      <c r="AA89" s="451"/>
      <c r="AB89" s="451"/>
      <c r="AC89" s="451"/>
      <c r="AD89" s="451"/>
      <c r="AE89" s="452"/>
      <c r="AI89" s="474"/>
      <c r="AJ89" s="475"/>
      <c r="AK89" s="475"/>
      <c r="AL89" s="475"/>
      <c r="AM89" s="475"/>
      <c r="AN89" s="476"/>
    </row>
    <row r="90" spans="1:44" ht="13.05" customHeight="1" x14ac:dyDescent="0.2">
      <c r="B90" s="427" t="str">
        <f>IF(A41="■","(E)","(D)")</f>
        <v>(E)</v>
      </c>
      <c r="C90" s="428"/>
      <c r="D90" s="428"/>
      <c r="E90" s="428"/>
      <c r="F90" s="428"/>
      <c r="G90" s="429"/>
      <c r="H90" s="450">
        <f>IF(A41="■",AL76,AK72)</f>
        <v>0</v>
      </c>
      <c r="I90" s="451"/>
      <c r="J90" s="451"/>
      <c r="K90" s="451"/>
      <c r="L90" s="451"/>
      <c r="M90" s="452"/>
      <c r="N90" s="430"/>
      <c r="O90" s="430"/>
      <c r="P90" s="430"/>
      <c r="Q90" s="450">
        <f>IF(A41="■",ROUNDDOWN(T170,0),T169)</f>
        <v>0</v>
      </c>
      <c r="R90" s="451"/>
      <c r="S90" s="451"/>
      <c r="T90" s="451"/>
      <c r="U90" s="451"/>
      <c r="V90" s="451"/>
      <c r="W90" s="427"/>
      <c r="X90" s="428"/>
      <c r="Y90" s="429"/>
      <c r="Z90" s="450">
        <f>IF($H$11="■",ROUNDDOWN(Q90*0.5,0),Q90*1)</f>
        <v>0</v>
      </c>
      <c r="AA90" s="451"/>
      <c r="AB90" s="451"/>
      <c r="AC90" s="451"/>
      <c r="AD90" s="451"/>
      <c r="AE90" s="452"/>
      <c r="AI90" s="2" t="s">
        <v>94</v>
      </c>
    </row>
    <row r="91" spans="1:44" ht="13.05" customHeight="1" x14ac:dyDescent="0.2">
      <c r="B91" s="401"/>
      <c r="C91" s="355"/>
      <c r="D91" s="355"/>
      <c r="E91" s="355"/>
      <c r="F91" s="355"/>
      <c r="G91" s="357"/>
      <c r="H91" s="453"/>
      <c r="I91" s="454"/>
      <c r="J91" s="454"/>
      <c r="K91" s="454"/>
      <c r="L91" s="454"/>
      <c r="M91" s="455"/>
      <c r="N91" s="430"/>
      <c r="O91" s="430"/>
      <c r="P91" s="430"/>
      <c r="Q91" s="453"/>
      <c r="R91" s="454"/>
      <c r="S91" s="454"/>
      <c r="T91" s="454"/>
      <c r="U91" s="454"/>
      <c r="V91" s="454"/>
      <c r="W91" s="401"/>
      <c r="X91" s="355"/>
      <c r="Y91" s="357"/>
      <c r="Z91" s="453"/>
      <c r="AA91" s="454"/>
      <c r="AB91" s="454"/>
      <c r="AC91" s="454"/>
      <c r="AD91" s="454"/>
      <c r="AE91" s="455"/>
      <c r="AQ91" s="2" t="s">
        <v>95</v>
      </c>
    </row>
    <row r="92" spans="1:44" ht="7.5" customHeight="1" x14ac:dyDescent="0.2"/>
    <row r="93" spans="1:44" ht="7.5" customHeight="1" x14ac:dyDescent="0.2"/>
    <row r="94" spans="1:44" x14ac:dyDescent="0.2">
      <c r="A94" s="68"/>
      <c r="B94" s="282" t="s">
        <v>16</v>
      </c>
      <c r="C94" s="282"/>
      <c r="D94" s="282"/>
      <c r="E94" s="282"/>
      <c r="F94" s="282"/>
      <c r="G94" s="282"/>
      <c r="H94" s="282"/>
      <c r="I94" s="282"/>
      <c r="J94" s="282"/>
      <c r="K94" s="282"/>
      <c r="L94" s="282"/>
      <c r="M94" s="282"/>
      <c r="N94" s="282"/>
      <c r="O94" s="282"/>
      <c r="P94" s="282"/>
      <c r="Q94" s="282"/>
      <c r="R94" s="282"/>
      <c r="S94" s="282"/>
      <c r="T94" s="282"/>
      <c r="U94" s="282"/>
      <c r="V94" s="282"/>
      <c r="W94" s="282"/>
      <c r="X94" s="282"/>
      <c r="Y94" s="282"/>
      <c r="Z94" s="282"/>
      <c r="AA94" s="282"/>
      <c r="AB94" s="282"/>
      <c r="AC94" s="282"/>
      <c r="AD94" s="282"/>
      <c r="AE94" s="282"/>
      <c r="AF94" s="282"/>
      <c r="AG94" s="282"/>
      <c r="AH94" s="282"/>
      <c r="AI94" s="282"/>
      <c r="AJ94" s="282"/>
      <c r="AK94" s="282"/>
      <c r="AL94" s="282"/>
      <c r="AM94" s="282"/>
      <c r="AN94" s="282"/>
      <c r="AO94" s="282"/>
      <c r="AP94" s="282"/>
      <c r="AQ94" s="282"/>
      <c r="AR94" s="282"/>
    </row>
    <row r="95" spans="1:44" ht="28.2" x14ac:dyDescent="0.2">
      <c r="A95" s="477"/>
      <c r="B95" s="477"/>
      <c r="C95" s="477"/>
      <c r="D95" s="477"/>
      <c r="E95" s="477"/>
      <c r="F95" s="477"/>
      <c r="G95" s="477"/>
      <c r="H95" s="477"/>
      <c r="I95" s="477"/>
      <c r="J95" s="477"/>
      <c r="K95" s="477"/>
      <c r="L95" s="477"/>
      <c r="M95" s="477"/>
      <c r="N95" s="477"/>
      <c r="O95" s="477"/>
      <c r="P95" s="477"/>
      <c r="Q95" s="477"/>
      <c r="R95" s="477"/>
      <c r="S95" s="477"/>
      <c r="T95" s="477"/>
      <c r="U95" s="477"/>
      <c r="V95" s="477"/>
      <c r="W95" s="477"/>
      <c r="X95" s="477"/>
      <c r="Y95" s="477"/>
      <c r="Z95" s="477"/>
      <c r="AA95" s="477"/>
      <c r="AB95" s="477"/>
      <c r="AC95" s="477"/>
      <c r="AD95" s="477"/>
      <c r="AE95" s="477"/>
      <c r="AF95" s="477"/>
      <c r="AG95" s="477"/>
      <c r="AH95" s="477"/>
      <c r="AI95" s="477"/>
      <c r="AJ95" s="477"/>
      <c r="AK95" s="477"/>
      <c r="AL95" s="477"/>
      <c r="AM95" s="477"/>
      <c r="AN95" s="477"/>
      <c r="AO95" s="477"/>
      <c r="AP95" s="477"/>
      <c r="AQ95" s="477"/>
      <c r="AR95" s="477"/>
    </row>
    <row r="96" spans="1:44" ht="11.1" customHeight="1" thickBot="1" x14ac:dyDescent="0.25">
      <c r="A96" s="253" t="s">
        <v>149</v>
      </c>
      <c r="B96" s="253"/>
      <c r="C96" s="253"/>
      <c r="D96" s="253"/>
      <c r="E96" s="253"/>
      <c r="F96" s="253"/>
      <c r="G96" s="253"/>
      <c r="H96" s="253"/>
      <c r="I96" s="253"/>
      <c r="J96" s="253"/>
      <c r="K96" s="253"/>
      <c r="L96" s="253"/>
      <c r="M96" s="253"/>
      <c r="N96" s="253"/>
      <c r="O96" s="253"/>
      <c r="P96" s="253"/>
      <c r="Q96" s="253"/>
      <c r="R96" s="253"/>
      <c r="S96" s="253"/>
      <c r="T96" s="253"/>
      <c r="U96" s="253"/>
      <c r="V96" s="253"/>
      <c r="W96" s="253"/>
      <c r="X96" s="253"/>
      <c r="Y96" s="253"/>
      <c r="Z96" s="253"/>
      <c r="AA96" s="253"/>
      <c r="AB96" s="253"/>
      <c r="AC96" s="253"/>
      <c r="AD96" s="253"/>
      <c r="AE96" s="253"/>
      <c r="AF96" s="253"/>
      <c r="AG96" s="253"/>
      <c r="AH96" s="253"/>
      <c r="AI96" s="253"/>
      <c r="AJ96" s="253"/>
      <c r="AK96" s="253"/>
      <c r="AL96" s="253"/>
      <c r="AM96" s="253"/>
      <c r="AN96" s="253"/>
      <c r="AO96" s="253"/>
      <c r="AP96" s="253"/>
      <c r="AQ96" s="253"/>
      <c r="AR96" s="253"/>
    </row>
    <row r="97" spans="1:58" ht="14.1" customHeight="1" x14ac:dyDescent="0.2">
      <c r="A97" s="253"/>
      <c r="B97" s="253"/>
      <c r="C97" s="253"/>
      <c r="D97" s="253"/>
      <c r="E97" s="253"/>
      <c r="F97" s="253"/>
      <c r="G97" s="253"/>
      <c r="H97" s="253"/>
      <c r="I97" s="253"/>
      <c r="J97" s="253"/>
      <c r="K97" s="253"/>
      <c r="L97" s="253"/>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c r="AQ97" s="253"/>
      <c r="AR97" s="253"/>
      <c r="AT97" s="263" t="s">
        <v>147</v>
      </c>
      <c r="AU97" s="264"/>
      <c r="AV97" s="264"/>
      <c r="AW97" s="264"/>
      <c r="AX97" s="264"/>
      <c r="AY97" s="264"/>
      <c r="AZ97" s="264"/>
      <c r="BA97" s="264"/>
      <c r="BB97" s="264"/>
      <c r="BC97" s="264"/>
      <c r="BD97" s="265"/>
    </row>
    <row r="98" spans="1:58" ht="7.05" customHeight="1" x14ac:dyDescent="0.2">
      <c r="A98" s="253"/>
      <c r="B98" s="253"/>
      <c r="C98" s="253"/>
      <c r="D98" s="253"/>
      <c r="E98" s="253"/>
      <c r="F98" s="253"/>
      <c r="G98" s="253"/>
      <c r="H98" s="253"/>
      <c r="I98" s="253"/>
      <c r="J98" s="253"/>
      <c r="K98" s="253"/>
      <c r="L98" s="253"/>
      <c r="M98" s="253"/>
      <c r="N98" s="253"/>
      <c r="O98" s="253"/>
      <c r="P98" s="253"/>
      <c r="Q98" s="253"/>
      <c r="R98" s="253"/>
      <c r="S98" s="253"/>
      <c r="T98" s="253"/>
      <c r="U98" s="253"/>
      <c r="V98" s="253"/>
      <c r="W98" s="253"/>
      <c r="X98" s="253"/>
      <c r="Y98" s="253"/>
      <c r="Z98" s="253"/>
      <c r="AA98" s="253"/>
      <c r="AB98" s="253"/>
      <c r="AC98" s="253"/>
      <c r="AD98" s="253"/>
      <c r="AE98" s="253"/>
      <c r="AF98" s="253"/>
      <c r="AG98" s="253"/>
      <c r="AH98" s="253"/>
      <c r="AI98" s="253"/>
      <c r="AJ98" s="253"/>
      <c r="AK98" s="253"/>
      <c r="AL98" s="253"/>
      <c r="AM98" s="253"/>
      <c r="AN98" s="253"/>
      <c r="AO98" s="253"/>
      <c r="AP98" s="253"/>
      <c r="AQ98" s="253"/>
      <c r="AR98" s="253"/>
      <c r="AT98" s="266"/>
      <c r="AU98" s="267"/>
      <c r="AV98" s="267"/>
      <c r="AW98" s="267"/>
      <c r="AX98" s="267"/>
      <c r="AY98" s="267"/>
      <c r="AZ98" s="267"/>
      <c r="BA98" s="267"/>
      <c r="BB98" s="267"/>
      <c r="BC98" s="267"/>
      <c r="BD98" s="268"/>
    </row>
    <row r="99" spans="1:58" ht="14.1" customHeight="1" thickBot="1" x14ac:dyDescent="0.25">
      <c r="A99" s="40"/>
      <c r="B99" s="151"/>
      <c r="C99" s="152"/>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T99" s="269"/>
      <c r="AU99" s="270"/>
      <c r="AV99" s="270"/>
      <c r="AW99" s="270"/>
      <c r="AX99" s="270"/>
      <c r="AY99" s="270"/>
      <c r="AZ99" s="270"/>
      <c r="BA99" s="270"/>
      <c r="BB99" s="270"/>
      <c r="BC99" s="270"/>
      <c r="BD99" s="271"/>
    </row>
    <row r="100" spans="1:58" ht="14.1" customHeight="1" x14ac:dyDescent="0.2">
      <c r="A100" s="40"/>
      <c r="B100" s="151"/>
      <c r="C100" s="152"/>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row>
    <row r="101" spans="1:58" ht="14.1" customHeight="1" x14ac:dyDescent="0.2">
      <c r="A101" s="153"/>
      <c r="B101" s="68"/>
      <c r="C101" s="68"/>
      <c r="D101" s="68"/>
      <c r="E101" s="68"/>
      <c r="F101" s="68"/>
      <c r="G101" s="68"/>
      <c r="H101" s="68"/>
      <c r="I101" s="68"/>
      <c r="J101" s="68"/>
      <c r="K101" s="68"/>
      <c r="L101" s="68"/>
      <c r="M101" s="68"/>
      <c r="N101" s="68"/>
      <c r="O101" s="68"/>
      <c r="P101" s="68"/>
      <c r="Q101" s="68"/>
      <c r="R101" s="68"/>
      <c r="S101" s="68"/>
      <c r="T101" s="68"/>
      <c r="U101" s="68"/>
      <c r="V101" s="68"/>
      <c r="W101" s="68"/>
      <c r="X101" s="68"/>
      <c r="Y101" s="68"/>
      <c r="Z101" s="68"/>
      <c r="AA101" s="68"/>
      <c r="AB101" s="68"/>
      <c r="AC101" s="68"/>
      <c r="AD101" s="68"/>
      <c r="AE101" s="68"/>
      <c r="AF101" s="68"/>
      <c r="AG101" s="68"/>
      <c r="AH101" s="68"/>
      <c r="AI101" s="68"/>
      <c r="AJ101" s="68"/>
      <c r="AK101" s="68"/>
      <c r="AL101" s="68"/>
      <c r="AM101" s="68"/>
      <c r="AN101" s="68"/>
      <c r="AO101" s="68"/>
      <c r="AP101" s="68"/>
      <c r="AQ101" s="68"/>
      <c r="AR101" s="68"/>
      <c r="AT101" s="75" t="s">
        <v>148</v>
      </c>
    </row>
    <row r="102" spans="1:58" ht="13.05" customHeight="1" x14ac:dyDescent="0.2">
      <c r="A102" s="154" t="s">
        <v>144</v>
      </c>
      <c r="B102" s="155"/>
      <c r="C102" s="155"/>
      <c r="D102" s="155"/>
      <c r="E102" s="155"/>
      <c r="F102" s="68"/>
      <c r="G102" s="68"/>
      <c r="H102" s="68"/>
      <c r="I102" s="68"/>
      <c r="J102" s="68"/>
      <c r="K102" s="68"/>
      <c r="L102" s="68"/>
      <c r="M102" s="68"/>
      <c r="N102" s="68"/>
      <c r="O102" s="68"/>
      <c r="P102" s="68"/>
      <c r="Q102" s="68"/>
      <c r="R102" s="68"/>
      <c r="S102" s="68"/>
      <c r="T102" s="68"/>
      <c r="U102" s="68"/>
      <c r="V102" s="68"/>
      <c r="W102" s="68"/>
      <c r="X102" s="68"/>
      <c r="Y102" s="68"/>
      <c r="Z102" s="68"/>
      <c r="AA102" s="68"/>
      <c r="AB102" s="68"/>
      <c r="AC102" s="68"/>
      <c r="AD102" s="156" t="s">
        <v>38</v>
      </c>
      <c r="AE102" s="157"/>
      <c r="AF102" s="157"/>
      <c r="AG102" s="157"/>
      <c r="AH102" s="157"/>
      <c r="AI102" s="68"/>
      <c r="AJ102" s="68"/>
      <c r="AK102" s="68"/>
      <c r="AL102" s="68"/>
      <c r="AM102" s="68"/>
      <c r="AN102" s="68"/>
      <c r="AO102" s="68"/>
      <c r="AP102" s="68"/>
      <c r="AQ102" s="68"/>
      <c r="AR102" s="68"/>
      <c r="AT102" s="75" t="s">
        <v>143</v>
      </c>
    </row>
    <row r="103" spans="1:58" ht="13.05" customHeight="1" thickBot="1" x14ac:dyDescent="0.25">
      <c r="A103" s="68"/>
      <c r="B103" s="68"/>
      <c r="C103" s="68"/>
      <c r="D103" s="68"/>
      <c r="E103" s="68"/>
      <c r="F103" s="68"/>
      <c r="G103" s="68"/>
      <c r="H103" s="68"/>
      <c r="I103" s="68"/>
      <c r="J103" s="68"/>
      <c r="K103" s="68"/>
      <c r="L103" s="68"/>
      <c r="M103" s="68"/>
      <c r="N103" s="68"/>
      <c r="O103" s="68"/>
      <c r="P103" s="68"/>
      <c r="Q103" s="68"/>
      <c r="R103" s="68"/>
      <c r="S103" s="68"/>
      <c r="T103" s="68"/>
      <c r="U103" s="68"/>
      <c r="V103" s="68"/>
      <c r="W103" s="68"/>
      <c r="X103" s="68"/>
      <c r="Y103" s="68"/>
      <c r="Z103" s="68"/>
      <c r="AA103" s="68"/>
      <c r="AB103" s="158" t="s">
        <v>92</v>
      </c>
      <c r="AC103" s="68"/>
      <c r="AD103" s="159" t="s">
        <v>39</v>
      </c>
      <c r="AE103" s="160"/>
      <c r="AF103" s="160" t="s">
        <v>40</v>
      </c>
      <c r="AG103" s="160"/>
      <c r="AH103" s="160"/>
      <c r="AI103" s="161"/>
      <c r="AJ103" s="161"/>
      <c r="AK103" s="161"/>
      <c r="AL103" s="161"/>
      <c r="AM103" s="161"/>
      <c r="AN103" s="161"/>
      <c r="AO103" s="161"/>
      <c r="AP103" s="161"/>
      <c r="AQ103" s="161"/>
      <c r="AR103" s="162"/>
    </row>
    <row r="104" spans="1:58" ht="14.25" customHeight="1" x14ac:dyDescent="0.2">
      <c r="A104" s="249" t="s">
        <v>20</v>
      </c>
      <c r="B104" s="233" t="s">
        <v>2</v>
      </c>
      <c r="C104" s="234"/>
      <c r="D104" s="234"/>
      <c r="E104" s="234"/>
      <c r="F104" s="234"/>
      <c r="G104" s="234"/>
      <c r="H104" s="234"/>
      <c r="I104" s="234"/>
      <c r="J104" s="234"/>
      <c r="K104" s="234"/>
      <c r="L104" s="235"/>
      <c r="M104" s="233" t="s">
        <v>117</v>
      </c>
      <c r="N104" s="234"/>
      <c r="O104" s="234"/>
      <c r="P104" s="234"/>
      <c r="Q104" s="234"/>
      <c r="R104" s="234"/>
      <c r="S104" s="234"/>
      <c r="T104" s="234"/>
      <c r="U104" s="234"/>
      <c r="V104" s="234"/>
      <c r="W104" s="234"/>
      <c r="X104" s="234"/>
      <c r="Y104" s="234"/>
      <c r="Z104" s="234"/>
      <c r="AA104" s="234"/>
      <c r="AB104" s="242"/>
      <c r="AC104" s="68"/>
      <c r="AD104" s="163"/>
      <c r="AE104" s="157"/>
      <c r="AF104" s="157" t="s">
        <v>41</v>
      </c>
      <c r="AG104" s="157"/>
      <c r="AH104" s="157"/>
      <c r="AI104" s="68"/>
      <c r="AJ104" s="68"/>
      <c r="AK104" s="68"/>
      <c r="AL104" s="68"/>
      <c r="AM104" s="68"/>
      <c r="AN104" s="68"/>
      <c r="AO104" s="68"/>
      <c r="AP104" s="68"/>
      <c r="AQ104" s="68"/>
      <c r="AR104" s="164"/>
      <c r="AT104" s="272" t="s">
        <v>118</v>
      </c>
      <c r="AU104" s="273"/>
      <c r="AV104" s="273"/>
      <c r="AW104" s="273"/>
      <c r="AX104" s="274"/>
      <c r="AY104" s="275" t="s">
        <v>136</v>
      </c>
      <c r="AZ104" s="276"/>
      <c r="BA104" s="276"/>
      <c r="BB104" s="276"/>
      <c r="BC104" s="276"/>
      <c r="BD104" s="276"/>
      <c r="BE104" s="276"/>
      <c r="BF104" s="277"/>
    </row>
    <row r="105" spans="1:58" ht="14.25" customHeight="1" x14ac:dyDescent="0.2">
      <c r="A105" s="250"/>
      <c r="B105" s="199"/>
      <c r="C105" s="200"/>
      <c r="D105" s="200"/>
      <c r="E105" s="200"/>
      <c r="F105" s="200"/>
      <c r="G105" s="200"/>
      <c r="H105" s="200"/>
      <c r="I105" s="200"/>
      <c r="J105" s="200"/>
      <c r="K105" s="200"/>
      <c r="L105" s="201"/>
      <c r="M105" s="199"/>
      <c r="N105" s="200"/>
      <c r="O105" s="200"/>
      <c r="P105" s="200"/>
      <c r="Q105" s="200"/>
      <c r="R105" s="200"/>
      <c r="S105" s="200"/>
      <c r="T105" s="200"/>
      <c r="U105" s="243" t="s">
        <v>18</v>
      </c>
      <c r="V105" s="244"/>
      <c r="W105" s="244"/>
      <c r="X105" s="244"/>
      <c r="Y105" s="244"/>
      <c r="Z105" s="244"/>
      <c r="AA105" s="244"/>
      <c r="AB105" s="245"/>
      <c r="AC105" s="68"/>
      <c r="AD105" s="163"/>
      <c r="AE105" s="157"/>
      <c r="AF105" s="165" t="s">
        <v>42</v>
      </c>
      <c r="AG105" s="157"/>
      <c r="AH105" s="157"/>
      <c r="AI105" s="68"/>
      <c r="AJ105" s="68"/>
      <c r="AK105" s="68"/>
      <c r="AL105" s="68"/>
      <c r="AM105" s="68"/>
      <c r="AN105" s="68"/>
      <c r="AO105" s="68"/>
      <c r="AP105" s="68"/>
      <c r="AQ105" s="68"/>
      <c r="AR105" s="164"/>
      <c r="AT105" s="278" t="s">
        <v>119</v>
      </c>
      <c r="AU105" s="279"/>
      <c r="AV105" s="279"/>
      <c r="AW105" s="279"/>
      <c r="AX105" s="280"/>
      <c r="AY105" s="191" t="s">
        <v>121</v>
      </c>
      <c r="AZ105" s="191"/>
      <c r="BA105" s="191"/>
      <c r="BB105" s="191"/>
      <c r="BC105" s="191"/>
      <c r="BD105" s="191"/>
      <c r="BE105" s="191"/>
      <c r="BF105" s="191"/>
    </row>
    <row r="106" spans="1:58" ht="14.25" customHeight="1" x14ac:dyDescent="0.2">
      <c r="A106" s="250"/>
      <c r="B106" s="196"/>
      <c r="C106" s="197"/>
      <c r="D106" s="197"/>
      <c r="E106" s="197"/>
      <c r="F106" s="197"/>
      <c r="G106" s="197"/>
      <c r="H106" s="197"/>
      <c r="I106" s="197"/>
      <c r="J106" s="197"/>
      <c r="K106" s="197"/>
      <c r="L106" s="198"/>
      <c r="M106" s="166" t="s">
        <v>9</v>
      </c>
      <c r="N106" s="202"/>
      <c r="O106" s="202"/>
      <c r="P106" s="202"/>
      <c r="Q106" s="202"/>
      <c r="R106" s="202"/>
      <c r="S106" s="202"/>
      <c r="T106" s="167" t="s">
        <v>10</v>
      </c>
      <c r="U106" s="203"/>
      <c r="V106" s="204"/>
      <c r="W106" s="204"/>
      <c r="X106" s="204"/>
      <c r="Y106" s="204"/>
      <c r="Z106" s="204"/>
      <c r="AA106" s="204"/>
      <c r="AB106" s="205"/>
      <c r="AC106" s="68"/>
      <c r="AD106" s="163"/>
      <c r="AE106" s="157"/>
      <c r="AF106" s="157" t="s">
        <v>43</v>
      </c>
      <c r="AG106" s="157"/>
      <c r="AH106" s="157"/>
      <c r="AI106" s="68"/>
      <c r="AJ106" s="68"/>
      <c r="AK106" s="68"/>
      <c r="AL106" s="68"/>
      <c r="AM106" s="68"/>
      <c r="AN106" s="68"/>
      <c r="AO106" s="68"/>
      <c r="AP106" s="68"/>
      <c r="AQ106" s="68"/>
      <c r="AR106" s="164"/>
      <c r="AT106" s="76" t="s">
        <v>120</v>
      </c>
      <c r="AU106" s="77"/>
      <c r="AV106" s="77"/>
      <c r="AW106" s="78"/>
      <c r="AX106" s="254" t="s">
        <v>132</v>
      </c>
      <c r="AY106" s="191" t="s">
        <v>122</v>
      </c>
      <c r="AZ106" s="191"/>
      <c r="BA106" s="191"/>
      <c r="BB106" s="191"/>
      <c r="BC106" s="191"/>
      <c r="BD106" s="191"/>
      <c r="BE106" s="191"/>
      <c r="BF106" s="191"/>
    </row>
    <row r="107" spans="1:58" ht="14.25" customHeight="1" x14ac:dyDescent="0.2">
      <c r="A107" s="250"/>
      <c r="B107" s="199"/>
      <c r="C107" s="200"/>
      <c r="D107" s="200"/>
      <c r="E107" s="200"/>
      <c r="F107" s="200"/>
      <c r="G107" s="200"/>
      <c r="H107" s="200"/>
      <c r="I107" s="200"/>
      <c r="J107" s="200"/>
      <c r="K107" s="200"/>
      <c r="L107" s="201"/>
      <c r="M107" s="192"/>
      <c r="N107" s="193"/>
      <c r="O107" s="193"/>
      <c r="P107" s="193"/>
      <c r="Q107" s="193"/>
      <c r="R107" s="193"/>
      <c r="S107" s="193"/>
      <c r="T107" s="194"/>
      <c r="U107" s="206"/>
      <c r="V107" s="207"/>
      <c r="W107" s="207"/>
      <c r="X107" s="207"/>
      <c r="Y107" s="207"/>
      <c r="Z107" s="207"/>
      <c r="AA107" s="207"/>
      <c r="AB107" s="208"/>
      <c r="AC107" s="68"/>
      <c r="AD107" s="168" t="s">
        <v>44</v>
      </c>
      <c r="AE107" s="157"/>
      <c r="AF107" s="157" t="s">
        <v>48</v>
      </c>
      <c r="AG107" s="157"/>
      <c r="AH107" s="157"/>
      <c r="AI107" s="68"/>
      <c r="AJ107" s="68"/>
      <c r="AK107" s="68"/>
      <c r="AL107" s="68"/>
      <c r="AM107" s="68"/>
      <c r="AN107" s="68"/>
      <c r="AO107" s="68"/>
      <c r="AP107" s="68"/>
      <c r="AQ107" s="68"/>
      <c r="AR107" s="164"/>
      <c r="AT107" s="22"/>
      <c r="AU107" s="75"/>
      <c r="AV107" s="75"/>
      <c r="AW107" s="80"/>
      <c r="AX107" s="255"/>
      <c r="AY107" s="191" t="s">
        <v>123</v>
      </c>
      <c r="AZ107" s="191"/>
      <c r="BA107" s="191"/>
      <c r="BB107" s="191"/>
      <c r="BC107" s="191"/>
      <c r="BD107" s="191"/>
      <c r="BE107" s="191"/>
      <c r="BF107" s="191"/>
    </row>
    <row r="108" spans="1:58" ht="14.25" customHeight="1" x14ac:dyDescent="0.2">
      <c r="A108" s="250"/>
      <c r="B108" s="196"/>
      <c r="C108" s="197"/>
      <c r="D108" s="197"/>
      <c r="E108" s="197"/>
      <c r="F108" s="197"/>
      <c r="G108" s="197"/>
      <c r="H108" s="197"/>
      <c r="I108" s="197"/>
      <c r="J108" s="197"/>
      <c r="K108" s="197"/>
      <c r="L108" s="198"/>
      <c r="M108" s="166" t="s">
        <v>9</v>
      </c>
      <c r="N108" s="202"/>
      <c r="O108" s="202"/>
      <c r="P108" s="202"/>
      <c r="Q108" s="202"/>
      <c r="R108" s="202"/>
      <c r="S108" s="202"/>
      <c r="T108" s="167" t="s">
        <v>10</v>
      </c>
      <c r="U108" s="203"/>
      <c r="V108" s="204"/>
      <c r="W108" s="204"/>
      <c r="X108" s="204"/>
      <c r="Y108" s="204"/>
      <c r="Z108" s="204"/>
      <c r="AA108" s="204"/>
      <c r="AB108" s="205"/>
      <c r="AC108" s="68"/>
      <c r="AD108" s="168" t="s">
        <v>47</v>
      </c>
      <c r="AE108" s="157"/>
      <c r="AF108" s="157" t="s">
        <v>107</v>
      </c>
      <c r="AG108" s="157"/>
      <c r="AH108" s="157"/>
      <c r="AI108" s="68"/>
      <c r="AJ108" s="68"/>
      <c r="AK108" s="68"/>
      <c r="AL108" s="68"/>
      <c r="AM108" s="68"/>
      <c r="AN108" s="68"/>
      <c r="AO108" s="68"/>
      <c r="AP108" s="68"/>
      <c r="AQ108" s="68"/>
      <c r="AR108" s="164"/>
      <c r="AT108" s="22"/>
      <c r="AU108" s="75"/>
      <c r="AV108" s="75"/>
      <c r="AW108" s="80"/>
      <c r="AX108" s="255"/>
      <c r="AY108" s="195" t="s">
        <v>124</v>
      </c>
      <c r="AZ108" s="195"/>
      <c r="BA108" s="195"/>
      <c r="BB108" s="195"/>
      <c r="BC108" s="195"/>
      <c r="BD108" s="195"/>
      <c r="BE108" s="195"/>
      <c r="BF108" s="195"/>
    </row>
    <row r="109" spans="1:58" ht="14.25" customHeight="1" x14ac:dyDescent="0.2">
      <c r="A109" s="250"/>
      <c r="B109" s="199"/>
      <c r="C109" s="200"/>
      <c r="D109" s="200"/>
      <c r="E109" s="200"/>
      <c r="F109" s="200"/>
      <c r="G109" s="200"/>
      <c r="H109" s="200"/>
      <c r="I109" s="200"/>
      <c r="J109" s="200"/>
      <c r="K109" s="200"/>
      <c r="L109" s="201"/>
      <c r="M109" s="192"/>
      <c r="N109" s="193"/>
      <c r="O109" s="193"/>
      <c r="P109" s="193"/>
      <c r="Q109" s="193"/>
      <c r="R109" s="193"/>
      <c r="S109" s="193"/>
      <c r="T109" s="194"/>
      <c r="U109" s="206"/>
      <c r="V109" s="207"/>
      <c r="W109" s="207"/>
      <c r="X109" s="207"/>
      <c r="Y109" s="207"/>
      <c r="Z109" s="207"/>
      <c r="AA109" s="207"/>
      <c r="AB109" s="208"/>
      <c r="AC109" s="68"/>
      <c r="AD109" s="168"/>
      <c r="AE109" s="157"/>
      <c r="AF109" s="157" t="s">
        <v>50</v>
      </c>
      <c r="AG109" s="157"/>
      <c r="AH109" s="157"/>
      <c r="AI109" s="68"/>
      <c r="AJ109" s="68"/>
      <c r="AK109" s="68"/>
      <c r="AL109" s="68"/>
      <c r="AM109" s="68"/>
      <c r="AN109" s="68"/>
      <c r="AO109" s="68"/>
      <c r="AP109" s="68"/>
      <c r="AQ109" s="68"/>
      <c r="AR109" s="164"/>
      <c r="AT109" s="22"/>
      <c r="AU109" s="75"/>
      <c r="AV109" s="75"/>
      <c r="AW109" s="80"/>
      <c r="AX109" s="255"/>
      <c r="AY109" s="195"/>
      <c r="AZ109" s="195"/>
      <c r="BA109" s="195"/>
      <c r="BB109" s="195"/>
      <c r="BC109" s="195"/>
      <c r="BD109" s="195"/>
      <c r="BE109" s="195"/>
      <c r="BF109" s="195"/>
    </row>
    <row r="110" spans="1:58" ht="14.25" customHeight="1" x14ac:dyDescent="0.2">
      <c r="A110" s="250"/>
      <c r="B110" s="196"/>
      <c r="C110" s="197"/>
      <c r="D110" s="197"/>
      <c r="E110" s="197"/>
      <c r="F110" s="197"/>
      <c r="G110" s="197"/>
      <c r="H110" s="197"/>
      <c r="I110" s="197"/>
      <c r="J110" s="197"/>
      <c r="K110" s="197"/>
      <c r="L110" s="198"/>
      <c r="M110" s="166" t="s">
        <v>9</v>
      </c>
      <c r="N110" s="202"/>
      <c r="O110" s="202"/>
      <c r="P110" s="202"/>
      <c r="Q110" s="202"/>
      <c r="R110" s="202"/>
      <c r="S110" s="202"/>
      <c r="T110" s="167" t="s">
        <v>10</v>
      </c>
      <c r="U110" s="203"/>
      <c r="V110" s="204"/>
      <c r="W110" s="204"/>
      <c r="X110" s="204"/>
      <c r="Y110" s="204"/>
      <c r="Z110" s="204"/>
      <c r="AA110" s="204"/>
      <c r="AB110" s="205"/>
      <c r="AC110" s="68"/>
      <c r="AD110" s="169" t="s">
        <v>142</v>
      </c>
      <c r="AE110" s="157"/>
      <c r="AF110" s="170" t="s">
        <v>55</v>
      </c>
      <c r="AG110" s="157"/>
      <c r="AH110" s="68"/>
      <c r="AI110" s="68"/>
      <c r="AJ110" s="68"/>
      <c r="AK110" s="68"/>
      <c r="AL110" s="68"/>
      <c r="AM110" s="68"/>
      <c r="AN110" s="68"/>
      <c r="AO110" s="68"/>
      <c r="AP110" s="68"/>
      <c r="AQ110" s="68"/>
      <c r="AR110" s="164"/>
      <c r="AT110" s="82"/>
      <c r="AU110" s="75"/>
      <c r="AV110" s="75"/>
      <c r="AW110" s="80"/>
      <c r="AX110" s="255"/>
      <c r="AY110" s="195"/>
      <c r="AZ110" s="195"/>
      <c r="BA110" s="195"/>
      <c r="BB110" s="195"/>
      <c r="BC110" s="195"/>
      <c r="BD110" s="195"/>
      <c r="BE110" s="195"/>
      <c r="BF110" s="195"/>
    </row>
    <row r="111" spans="1:58" ht="14.25" customHeight="1" x14ac:dyDescent="0.2">
      <c r="A111" s="250"/>
      <c r="B111" s="199"/>
      <c r="C111" s="200"/>
      <c r="D111" s="200"/>
      <c r="E111" s="200"/>
      <c r="F111" s="200"/>
      <c r="G111" s="200"/>
      <c r="H111" s="200"/>
      <c r="I111" s="200"/>
      <c r="J111" s="200"/>
      <c r="K111" s="200"/>
      <c r="L111" s="201"/>
      <c r="M111" s="192"/>
      <c r="N111" s="193"/>
      <c r="O111" s="193"/>
      <c r="P111" s="193"/>
      <c r="Q111" s="193"/>
      <c r="R111" s="193"/>
      <c r="S111" s="193"/>
      <c r="T111" s="194"/>
      <c r="U111" s="206"/>
      <c r="V111" s="207"/>
      <c r="W111" s="207"/>
      <c r="X111" s="207"/>
      <c r="Y111" s="207"/>
      <c r="Z111" s="207"/>
      <c r="AA111" s="207"/>
      <c r="AB111" s="208"/>
      <c r="AC111" s="68"/>
      <c r="AD111" s="171"/>
      <c r="AE111" s="157"/>
      <c r="AF111" s="170" t="s">
        <v>57</v>
      </c>
      <c r="AG111" s="157"/>
      <c r="AH111" s="68"/>
      <c r="AI111" s="68"/>
      <c r="AJ111" s="68"/>
      <c r="AK111" s="68"/>
      <c r="AL111" s="68"/>
      <c r="AM111" s="68"/>
      <c r="AN111" s="68"/>
      <c r="AO111" s="68"/>
      <c r="AP111" s="68"/>
      <c r="AQ111" s="68"/>
      <c r="AR111" s="164"/>
      <c r="AT111" s="261"/>
      <c r="AU111" s="262"/>
      <c r="AV111" s="75"/>
      <c r="AW111" s="80"/>
      <c r="AX111" s="255"/>
      <c r="AY111" s="195"/>
      <c r="AZ111" s="195"/>
      <c r="BA111" s="195"/>
      <c r="BB111" s="195"/>
      <c r="BC111" s="195"/>
      <c r="BD111" s="195"/>
      <c r="BE111" s="195"/>
      <c r="BF111" s="195"/>
    </row>
    <row r="112" spans="1:58" ht="14.25" customHeight="1" x14ac:dyDescent="0.2">
      <c r="A112" s="250"/>
      <c r="B112" s="196"/>
      <c r="C112" s="197"/>
      <c r="D112" s="197"/>
      <c r="E112" s="197"/>
      <c r="F112" s="197"/>
      <c r="G112" s="197"/>
      <c r="H112" s="197"/>
      <c r="I112" s="197"/>
      <c r="J112" s="197"/>
      <c r="K112" s="197"/>
      <c r="L112" s="198"/>
      <c r="M112" s="166" t="s">
        <v>9</v>
      </c>
      <c r="N112" s="202"/>
      <c r="O112" s="202"/>
      <c r="P112" s="202"/>
      <c r="Q112" s="202"/>
      <c r="R112" s="202"/>
      <c r="S112" s="202"/>
      <c r="T112" s="167" t="s">
        <v>10</v>
      </c>
      <c r="U112" s="203"/>
      <c r="V112" s="204"/>
      <c r="W112" s="204"/>
      <c r="X112" s="204"/>
      <c r="Y112" s="204"/>
      <c r="Z112" s="204"/>
      <c r="AA112" s="204"/>
      <c r="AB112" s="205"/>
      <c r="AC112" s="68"/>
      <c r="AD112" s="169"/>
      <c r="AE112" s="157"/>
      <c r="AF112" s="170" t="s">
        <v>56</v>
      </c>
      <c r="AG112" s="157"/>
      <c r="AH112" s="157"/>
      <c r="AI112" s="68"/>
      <c r="AJ112" s="68"/>
      <c r="AK112" s="68"/>
      <c r="AL112" s="68"/>
      <c r="AM112" s="68"/>
      <c r="AN112" s="68"/>
      <c r="AO112" s="68"/>
      <c r="AP112" s="68"/>
      <c r="AQ112" s="68"/>
      <c r="AR112" s="164"/>
      <c r="AT112" s="83"/>
      <c r="AU112" s="84"/>
      <c r="AV112" s="75"/>
      <c r="AW112" s="80"/>
      <c r="AX112" s="255"/>
      <c r="AY112" s="195"/>
      <c r="AZ112" s="195"/>
      <c r="BA112" s="195"/>
      <c r="BB112" s="195"/>
      <c r="BC112" s="195"/>
      <c r="BD112" s="195"/>
      <c r="BE112" s="195"/>
      <c r="BF112" s="195"/>
    </row>
    <row r="113" spans="1:58" ht="14.25" customHeight="1" x14ac:dyDescent="0.2">
      <c r="A113" s="250"/>
      <c r="B113" s="199"/>
      <c r="C113" s="200"/>
      <c r="D113" s="200"/>
      <c r="E113" s="200"/>
      <c r="F113" s="200"/>
      <c r="G113" s="200"/>
      <c r="H113" s="200"/>
      <c r="I113" s="200"/>
      <c r="J113" s="200"/>
      <c r="K113" s="200"/>
      <c r="L113" s="201"/>
      <c r="M113" s="192"/>
      <c r="N113" s="193"/>
      <c r="O113" s="193"/>
      <c r="P113" s="193"/>
      <c r="Q113" s="193"/>
      <c r="R113" s="193"/>
      <c r="S113" s="193"/>
      <c r="T113" s="194"/>
      <c r="U113" s="206"/>
      <c r="V113" s="207"/>
      <c r="W113" s="207"/>
      <c r="X113" s="207"/>
      <c r="Y113" s="207"/>
      <c r="Z113" s="207"/>
      <c r="AA113" s="207"/>
      <c r="AB113" s="208"/>
      <c r="AC113" s="68"/>
      <c r="AD113" s="163"/>
      <c r="AE113" s="157"/>
      <c r="AF113" s="165" t="s">
        <v>58</v>
      </c>
      <c r="AG113" s="157"/>
      <c r="AH113" s="157"/>
      <c r="AI113" s="68"/>
      <c r="AJ113" s="68"/>
      <c r="AK113" s="68"/>
      <c r="AL113" s="68"/>
      <c r="AM113" s="68"/>
      <c r="AN113" s="68"/>
      <c r="AO113" s="68"/>
      <c r="AP113" s="68"/>
      <c r="AQ113" s="68"/>
      <c r="AR113" s="164"/>
      <c r="AT113" s="79"/>
      <c r="AV113" s="75"/>
      <c r="AW113" s="80"/>
      <c r="AX113" s="255"/>
      <c r="AY113" s="195"/>
      <c r="AZ113" s="195"/>
      <c r="BA113" s="195"/>
      <c r="BB113" s="195"/>
      <c r="BC113" s="195"/>
      <c r="BD113" s="195"/>
      <c r="BE113" s="195"/>
      <c r="BF113" s="195"/>
    </row>
    <row r="114" spans="1:58" ht="14.25" customHeight="1" x14ac:dyDescent="0.2">
      <c r="A114" s="250"/>
      <c r="B114" s="196"/>
      <c r="C114" s="197"/>
      <c r="D114" s="197"/>
      <c r="E114" s="197"/>
      <c r="F114" s="197"/>
      <c r="G114" s="197"/>
      <c r="H114" s="197"/>
      <c r="I114" s="197"/>
      <c r="J114" s="197"/>
      <c r="K114" s="197"/>
      <c r="L114" s="198"/>
      <c r="M114" s="166" t="s">
        <v>9</v>
      </c>
      <c r="N114" s="202"/>
      <c r="O114" s="202"/>
      <c r="P114" s="202"/>
      <c r="Q114" s="202"/>
      <c r="R114" s="202"/>
      <c r="S114" s="202"/>
      <c r="T114" s="167" t="s">
        <v>10</v>
      </c>
      <c r="U114" s="203"/>
      <c r="V114" s="204"/>
      <c r="W114" s="204"/>
      <c r="X114" s="204"/>
      <c r="Y114" s="204"/>
      <c r="Z114" s="204"/>
      <c r="AA114" s="204"/>
      <c r="AB114" s="205"/>
      <c r="AC114" s="68"/>
      <c r="AD114" s="169"/>
      <c r="AE114" s="157"/>
      <c r="AF114" s="170" t="s">
        <v>59</v>
      </c>
      <c r="AG114" s="157"/>
      <c r="AH114" s="157"/>
      <c r="AI114" s="68"/>
      <c r="AJ114" s="68"/>
      <c r="AK114" s="68"/>
      <c r="AL114" s="68"/>
      <c r="AM114" s="68"/>
      <c r="AN114" s="68"/>
      <c r="AO114" s="68"/>
      <c r="AP114" s="68"/>
      <c r="AQ114" s="68"/>
      <c r="AR114" s="164"/>
      <c r="AT114" s="79"/>
      <c r="AW114" s="7"/>
      <c r="AX114" s="255"/>
      <c r="AY114" s="191" t="s">
        <v>125</v>
      </c>
      <c r="AZ114" s="191"/>
      <c r="BA114" s="191"/>
      <c r="BB114" s="191"/>
      <c r="BC114" s="191"/>
      <c r="BD114" s="191"/>
      <c r="BE114" s="191"/>
      <c r="BF114" s="191"/>
    </row>
    <row r="115" spans="1:58" ht="14.25" customHeight="1" x14ac:dyDescent="0.2">
      <c r="A115" s="250"/>
      <c r="B115" s="199"/>
      <c r="C115" s="200"/>
      <c r="D115" s="200"/>
      <c r="E115" s="200"/>
      <c r="F115" s="200"/>
      <c r="G115" s="200"/>
      <c r="H115" s="200"/>
      <c r="I115" s="200"/>
      <c r="J115" s="200"/>
      <c r="K115" s="200"/>
      <c r="L115" s="201"/>
      <c r="M115" s="192"/>
      <c r="N115" s="193"/>
      <c r="O115" s="193"/>
      <c r="P115" s="193"/>
      <c r="Q115" s="193"/>
      <c r="R115" s="193"/>
      <c r="S115" s="193"/>
      <c r="T115" s="194"/>
      <c r="U115" s="206"/>
      <c r="V115" s="207"/>
      <c r="W115" s="207"/>
      <c r="X115" s="207"/>
      <c r="Y115" s="207"/>
      <c r="Z115" s="207"/>
      <c r="AA115" s="207"/>
      <c r="AB115" s="208"/>
      <c r="AC115" s="68"/>
      <c r="AD115" s="172"/>
      <c r="AE115" s="173"/>
      <c r="AF115" s="174" t="s">
        <v>60</v>
      </c>
      <c r="AG115" s="173"/>
      <c r="AH115" s="173"/>
      <c r="AI115" s="175"/>
      <c r="AJ115" s="175"/>
      <c r="AK115" s="175"/>
      <c r="AL115" s="175"/>
      <c r="AM115" s="175"/>
      <c r="AN115" s="175"/>
      <c r="AO115" s="175"/>
      <c r="AP115" s="175"/>
      <c r="AQ115" s="175"/>
      <c r="AR115" s="176"/>
      <c r="AT115" s="79"/>
      <c r="AW115" s="7"/>
      <c r="AX115" s="255"/>
      <c r="AY115" s="191" t="s">
        <v>126</v>
      </c>
      <c r="AZ115" s="191"/>
      <c r="BA115" s="191"/>
      <c r="BB115" s="191"/>
      <c r="BC115" s="191"/>
      <c r="BD115" s="191"/>
      <c r="BE115" s="191"/>
      <c r="BF115" s="191"/>
    </row>
    <row r="116" spans="1:58" ht="14.25" customHeight="1" x14ac:dyDescent="0.2">
      <c r="A116" s="250"/>
      <c r="B116" s="196"/>
      <c r="C116" s="197"/>
      <c r="D116" s="197"/>
      <c r="E116" s="197"/>
      <c r="F116" s="197"/>
      <c r="G116" s="197"/>
      <c r="H116" s="197"/>
      <c r="I116" s="197"/>
      <c r="J116" s="197"/>
      <c r="K116" s="197"/>
      <c r="L116" s="198"/>
      <c r="M116" s="166" t="s">
        <v>9</v>
      </c>
      <c r="N116" s="202"/>
      <c r="O116" s="202"/>
      <c r="P116" s="202"/>
      <c r="Q116" s="202"/>
      <c r="R116" s="202"/>
      <c r="S116" s="202"/>
      <c r="T116" s="167" t="s">
        <v>10</v>
      </c>
      <c r="U116" s="203"/>
      <c r="V116" s="204"/>
      <c r="W116" s="204"/>
      <c r="X116" s="204"/>
      <c r="Y116" s="204"/>
      <c r="Z116" s="204"/>
      <c r="AA116" s="204"/>
      <c r="AB116" s="205"/>
      <c r="AC116" s="68"/>
      <c r="AD116" s="161"/>
      <c r="AE116" s="161"/>
      <c r="AF116" s="161"/>
      <c r="AG116" s="161"/>
      <c r="AH116" s="160"/>
      <c r="AI116" s="161"/>
      <c r="AJ116" s="161"/>
      <c r="AK116" s="161"/>
      <c r="AL116" s="161"/>
      <c r="AM116" s="161"/>
      <c r="AN116" s="161"/>
      <c r="AO116" s="161"/>
      <c r="AP116" s="161"/>
      <c r="AQ116" s="161"/>
      <c r="AR116" s="161"/>
      <c r="AT116" s="79"/>
      <c r="AW116" s="7"/>
      <c r="AX116" s="256"/>
      <c r="AY116" s="191" t="s">
        <v>127</v>
      </c>
      <c r="AZ116" s="191"/>
      <c r="BA116" s="191"/>
      <c r="BB116" s="191"/>
      <c r="BC116" s="191"/>
      <c r="BD116" s="191"/>
      <c r="BE116" s="191"/>
      <c r="BF116" s="191"/>
    </row>
    <row r="117" spans="1:58" ht="14.25" customHeight="1" thickBot="1" x14ac:dyDescent="0.25">
      <c r="A117" s="250"/>
      <c r="B117" s="236"/>
      <c r="C117" s="237"/>
      <c r="D117" s="237"/>
      <c r="E117" s="237"/>
      <c r="F117" s="237"/>
      <c r="G117" s="237"/>
      <c r="H117" s="237"/>
      <c r="I117" s="237"/>
      <c r="J117" s="237"/>
      <c r="K117" s="237"/>
      <c r="L117" s="238"/>
      <c r="M117" s="239"/>
      <c r="N117" s="240"/>
      <c r="O117" s="240"/>
      <c r="P117" s="240"/>
      <c r="Q117" s="240"/>
      <c r="R117" s="240"/>
      <c r="S117" s="240"/>
      <c r="T117" s="241"/>
      <c r="U117" s="206"/>
      <c r="V117" s="207"/>
      <c r="W117" s="207"/>
      <c r="X117" s="207"/>
      <c r="Y117" s="207"/>
      <c r="Z117" s="207"/>
      <c r="AA117" s="207"/>
      <c r="AB117" s="208"/>
      <c r="AC117" s="68"/>
      <c r="AD117" s="68"/>
      <c r="AE117" s="68"/>
      <c r="AF117" s="68"/>
      <c r="AG117" s="68"/>
      <c r="AH117" s="157"/>
      <c r="AI117" s="68"/>
      <c r="AJ117" s="68"/>
      <c r="AK117" s="68"/>
      <c r="AL117" s="68"/>
      <c r="AM117" s="68"/>
      <c r="AN117" s="68"/>
      <c r="AO117" s="68"/>
      <c r="AP117" s="68"/>
      <c r="AQ117" s="68"/>
      <c r="AR117" s="68"/>
      <c r="AT117" s="79"/>
      <c r="AW117" s="7"/>
      <c r="AX117" s="257" t="s">
        <v>133</v>
      </c>
      <c r="AY117" s="191" t="s">
        <v>128</v>
      </c>
      <c r="AZ117" s="191"/>
      <c r="BA117" s="191"/>
      <c r="BB117" s="191"/>
      <c r="BC117" s="191"/>
      <c r="BD117" s="191"/>
      <c r="BE117" s="191"/>
      <c r="BF117" s="191"/>
    </row>
    <row r="118" spans="1:58" ht="14.25" customHeight="1" thickTop="1" x14ac:dyDescent="0.2">
      <c r="A118" s="250"/>
      <c r="B118" s="281" t="s">
        <v>8</v>
      </c>
      <c r="C118" s="282"/>
      <c r="D118" s="282"/>
      <c r="E118" s="282"/>
      <c r="F118" s="282"/>
      <c r="G118" s="282"/>
      <c r="H118" s="282"/>
      <c r="I118" s="282"/>
      <c r="J118" s="282"/>
      <c r="K118" s="282"/>
      <c r="L118" s="283"/>
      <c r="M118" s="177" t="s">
        <v>9</v>
      </c>
      <c r="N118" s="202">
        <f>IF(A100="□","",SUM(N106,N108,N110,N112,N114,N116))</f>
        <v>0</v>
      </c>
      <c r="O118" s="202"/>
      <c r="P118" s="202"/>
      <c r="Q118" s="202"/>
      <c r="R118" s="202"/>
      <c r="S118" s="202"/>
      <c r="T118" s="178" t="s">
        <v>10</v>
      </c>
      <c r="U118" s="287"/>
      <c r="V118" s="288"/>
      <c r="W118" s="288"/>
      <c r="X118" s="288"/>
      <c r="Y118" s="288"/>
      <c r="Z118" s="288"/>
      <c r="AA118" s="288"/>
      <c r="AB118" s="289"/>
      <c r="AC118" s="68"/>
      <c r="AD118" s="68"/>
      <c r="AE118" s="68"/>
      <c r="AF118" s="68"/>
      <c r="AG118" s="68"/>
      <c r="AH118" s="157"/>
      <c r="AI118" s="68"/>
      <c r="AJ118" s="68"/>
      <c r="AK118" s="68"/>
      <c r="AL118" s="68"/>
      <c r="AM118" s="68"/>
      <c r="AN118" s="68"/>
      <c r="AO118" s="68"/>
      <c r="AP118" s="68"/>
      <c r="AQ118" s="68"/>
      <c r="AR118" s="68"/>
      <c r="AT118" s="79"/>
      <c r="AW118" s="7"/>
      <c r="AX118" s="258"/>
      <c r="AY118" s="191" t="s">
        <v>129</v>
      </c>
      <c r="AZ118" s="191"/>
      <c r="BA118" s="191"/>
      <c r="BB118" s="191"/>
      <c r="BC118" s="191"/>
      <c r="BD118" s="191"/>
      <c r="BE118" s="191"/>
      <c r="BF118" s="191"/>
    </row>
    <row r="119" spans="1:58" ht="14.25" customHeight="1" thickBot="1" x14ac:dyDescent="0.25">
      <c r="A119" s="251"/>
      <c r="B119" s="284"/>
      <c r="C119" s="285"/>
      <c r="D119" s="285"/>
      <c r="E119" s="285"/>
      <c r="F119" s="285"/>
      <c r="G119" s="285"/>
      <c r="H119" s="285"/>
      <c r="I119" s="285"/>
      <c r="J119" s="285"/>
      <c r="K119" s="285"/>
      <c r="L119" s="286"/>
      <c r="M119" s="230">
        <f>SUM(M107,M109,M111,M113,M115,M117)</f>
        <v>0</v>
      </c>
      <c r="N119" s="231"/>
      <c r="O119" s="231"/>
      <c r="P119" s="231"/>
      <c r="Q119" s="231"/>
      <c r="R119" s="231"/>
      <c r="S119" s="231"/>
      <c r="T119" s="232"/>
      <c r="U119" s="290"/>
      <c r="V119" s="291"/>
      <c r="W119" s="291"/>
      <c r="X119" s="291"/>
      <c r="Y119" s="291"/>
      <c r="Z119" s="291"/>
      <c r="AA119" s="291"/>
      <c r="AB119" s="292"/>
      <c r="AC119" s="68"/>
      <c r="AD119" s="68"/>
      <c r="AE119" s="68"/>
      <c r="AF119" s="68"/>
      <c r="AG119" s="68"/>
      <c r="AH119" s="157"/>
      <c r="AI119" s="68"/>
      <c r="AJ119" s="68"/>
      <c r="AK119" s="68"/>
      <c r="AL119" s="68"/>
      <c r="AM119" s="68"/>
      <c r="AN119" s="68"/>
      <c r="AO119" s="68"/>
      <c r="AP119" s="68"/>
      <c r="AQ119" s="68"/>
      <c r="AR119" s="68"/>
      <c r="AT119" s="79"/>
      <c r="AW119" s="7"/>
      <c r="AX119" s="258"/>
      <c r="AY119" s="191" t="s">
        <v>130</v>
      </c>
      <c r="AZ119" s="191"/>
      <c r="BA119" s="191"/>
      <c r="BB119" s="191"/>
      <c r="BC119" s="191"/>
      <c r="BD119" s="191"/>
      <c r="BE119" s="191"/>
      <c r="BF119" s="191"/>
    </row>
    <row r="120" spans="1:58" ht="14.25" customHeight="1" x14ac:dyDescent="0.2">
      <c r="A120" s="68"/>
      <c r="B120" s="68"/>
      <c r="C120" s="68"/>
      <c r="D120" s="68"/>
      <c r="E120" s="68"/>
      <c r="F120" s="68"/>
      <c r="G120" s="68"/>
      <c r="H120" s="68"/>
      <c r="I120" s="68"/>
      <c r="J120" s="68"/>
      <c r="K120" s="68"/>
      <c r="L120" s="68"/>
      <c r="M120" s="68"/>
      <c r="N120" s="68"/>
      <c r="O120" s="68"/>
      <c r="P120" s="68"/>
      <c r="Q120" s="68"/>
      <c r="R120" s="68"/>
      <c r="S120" s="68"/>
      <c r="T120" s="68"/>
      <c r="U120" s="68"/>
      <c r="V120" s="68"/>
      <c r="W120" s="68"/>
      <c r="X120" s="68"/>
      <c r="Y120" s="68"/>
      <c r="Z120" s="68"/>
      <c r="AA120" s="68"/>
      <c r="AB120" s="68"/>
      <c r="AC120" s="68"/>
      <c r="AD120" s="179"/>
      <c r="AE120" s="157"/>
      <c r="AF120" s="170"/>
      <c r="AG120" s="157"/>
      <c r="AH120" s="157"/>
      <c r="AI120" s="68"/>
      <c r="AJ120" s="68"/>
      <c r="AK120" s="68"/>
      <c r="AL120" s="68"/>
      <c r="AM120" s="68"/>
      <c r="AN120" s="68"/>
      <c r="AO120" s="68"/>
      <c r="AP120" s="68"/>
      <c r="AQ120" s="68"/>
      <c r="AR120" s="68"/>
      <c r="AT120" s="81"/>
      <c r="AU120" s="24"/>
      <c r="AV120" s="24"/>
      <c r="AW120" s="25"/>
      <c r="AX120" s="259"/>
      <c r="AY120" s="191" t="s">
        <v>131</v>
      </c>
      <c r="AZ120" s="191"/>
      <c r="BA120" s="191"/>
      <c r="BB120" s="191"/>
      <c r="BC120" s="191"/>
      <c r="BD120" s="191"/>
      <c r="BE120" s="191"/>
      <c r="BF120" s="191"/>
    </row>
    <row r="121" spans="1:58" ht="14.25" customHeight="1" x14ac:dyDescent="0.2">
      <c r="A121" s="68"/>
      <c r="B121" s="68"/>
      <c r="C121" s="68"/>
      <c r="D121" s="68"/>
      <c r="E121" s="68"/>
      <c r="F121" s="68"/>
      <c r="G121" s="68"/>
      <c r="H121" s="68"/>
      <c r="I121" s="68"/>
      <c r="J121" s="68"/>
      <c r="K121" s="68"/>
      <c r="L121" s="68"/>
      <c r="M121" s="68"/>
      <c r="N121" s="68"/>
      <c r="O121" s="68"/>
      <c r="P121" s="68"/>
      <c r="Q121" s="68"/>
      <c r="R121" s="68"/>
      <c r="S121" s="68"/>
      <c r="T121" s="68"/>
      <c r="U121" s="68"/>
      <c r="V121" s="68"/>
      <c r="W121" s="68"/>
      <c r="X121" s="68"/>
      <c r="Y121" s="68"/>
      <c r="Z121" s="68"/>
      <c r="AA121" s="68"/>
      <c r="AB121" s="68"/>
      <c r="AC121" s="68"/>
      <c r="AD121" s="157"/>
      <c r="AE121" s="157"/>
      <c r="AF121" s="170"/>
      <c r="AG121" s="157"/>
      <c r="AH121" s="157"/>
      <c r="AI121" s="68"/>
      <c r="AJ121" s="68"/>
      <c r="AK121" s="68"/>
      <c r="AL121" s="68"/>
      <c r="AM121" s="68"/>
      <c r="AN121" s="68"/>
      <c r="AO121" s="68"/>
      <c r="AP121" s="68"/>
      <c r="AQ121" s="68"/>
      <c r="AR121" s="68"/>
      <c r="AT121" s="260" t="s">
        <v>134</v>
      </c>
      <c r="AU121" s="260"/>
      <c r="AV121" s="260"/>
      <c r="AW121" s="260"/>
      <c r="AX121" s="260"/>
      <c r="AY121" s="252" t="s">
        <v>135</v>
      </c>
      <c r="AZ121" s="252"/>
      <c r="BA121" s="252"/>
      <c r="BB121" s="252"/>
      <c r="BC121" s="252"/>
      <c r="BD121" s="252"/>
      <c r="BE121" s="252"/>
      <c r="BF121" s="252"/>
    </row>
    <row r="122" spans="1:58" ht="14.25" customHeight="1" x14ac:dyDescent="0.2">
      <c r="A122" s="154" t="s">
        <v>145</v>
      </c>
      <c r="B122" s="155"/>
      <c r="C122" s="155"/>
      <c r="D122" s="155"/>
      <c r="E122" s="155"/>
      <c r="F122" s="68"/>
      <c r="G122" s="68"/>
      <c r="H122" s="68"/>
      <c r="I122" s="68"/>
      <c r="J122" s="68"/>
      <c r="K122" s="68"/>
      <c r="L122" s="68"/>
      <c r="M122" s="68"/>
      <c r="N122" s="68"/>
      <c r="O122" s="68"/>
      <c r="P122" s="68"/>
      <c r="Q122" s="68"/>
      <c r="R122" s="68"/>
      <c r="S122" s="68"/>
      <c r="T122" s="68"/>
      <c r="U122" s="68"/>
      <c r="V122" s="68"/>
      <c r="W122" s="68"/>
      <c r="X122" s="68"/>
      <c r="Y122" s="68"/>
      <c r="Z122" s="68"/>
      <c r="AA122" s="68"/>
      <c r="AB122" s="68"/>
      <c r="AC122" s="68"/>
      <c r="AD122" s="157"/>
      <c r="AE122" s="157"/>
      <c r="AF122" s="170"/>
      <c r="AG122" s="157"/>
      <c r="AH122" s="157"/>
      <c r="AI122" s="68"/>
      <c r="AJ122" s="68"/>
      <c r="AK122" s="68"/>
      <c r="AL122" s="68"/>
      <c r="AM122" s="68"/>
      <c r="AN122" s="68"/>
      <c r="AO122" s="68"/>
      <c r="AP122" s="68"/>
      <c r="AQ122" s="68"/>
      <c r="AR122" s="68"/>
      <c r="AT122" s="260"/>
      <c r="AU122" s="260"/>
      <c r="AV122" s="260"/>
      <c r="AW122" s="260"/>
      <c r="AX122" s="260"/>
      <c r="AY122" s="252"/>
      <c r="AZ122" s="252"/>
      <c r="BA122" s="252"/>
      <c r="BB122" s="252"/>
      <c r="BC122" s="252"/>
      <c r="BD122" s="252"/>
      <c r="BE122" s="252"/>
      <c r="BF122" s="252"/>
    </row>
    <row r="123" spans="1:58" ht="14.25" customHeight="1" thickBot="1" x14ac:dyDescent="0.25">
      <c r="A123" s="68"/>
      <c r="B123" s="68"/>
      <c r="C123" s="68"/>
      <c r="D123" s="68"/>
      <c r="E123" s="68"/>
      <c r="F123" s="68"/>
      <c r="G123" s="68"/>
      <c r="H123" s="68"/>
      <c r="I123" s="68"/>
      <c r="J123" s="68"/>
      <c r="K123" s="68"/>
      <c r="L123" s="68"/>
      <c r="M123" s="68"/>
      <c r="N123" s="68"/>
      <c r="O123" s="68"/>
      <c r="P123" s="68"/>
      <c r="Q123" s="68"/>
      <c r="R123" s="68"/>
      <c r="S123" s="68"/>
      <c r="T123" s="68"/>
      <c r="U123" s="68"/>
      <c r="V123" s="68"/>
      <c r="W123" s="68"/>
      <c r="X123" s="68"/>
      <c r="Y123" s="68"/>
      <c r="Z123" s="68"/>
      <c r="AA123" s="68"/>
      <c r="AB123" s="158" t="s">
        <v>92</v>
      </c>
      <c r="AC123" s="68"/>
      <c r="AD123" s="68"/>
      <c r="AE123" s="68"/>
      <c r="AF123" s="170"/>
      <c r="AG123" s="68"/>
      <c r="AH123" s="68"/>
      <c r="AI123" s="68"/>
      <c r="AJ123" s="68"/>
      <c r="AK123" s="68"/>
      <c r="AL123" s="68"/>
      <c r="AM123" s="68"/>
      <c r="AN123" s="68"/>
      <c r="AO123" s="68"/>
      <c r="AP123" s="68"/>
      <c r="AQ123" s="68"/>
      <c r="AR123" s="68"/>
      <c r="AT123" s="260"/>
      <c r="AU123" s="260"/>
      <c r="AV123" s="260"/>
      <c r="AW123" s="260"/>
      <c r="AX123" s="260"/>
      <c r="AY123" s="252"/>
      <c r="AZ123" s="252"/>
      <c r="BA123" s="252"/>
      <c r="BB123" s="252"/>
      <c r="BC123" s="252"/>
      <c r="BD123" s="252"/>
      <c r="BE123" s="252"/>
      <c r="BF123" s="252"/>
    </row>
    <row r="124" spans="1:58" ht="14.25" customHeight="1" x14ac:dyDescent="0.2">
      <c r="A124" s="249" t="s">
        <v>116</v>
      </c>
      <c r="B124" s="233" t="s">
        <v>2</v>
      </c>
      <c r="C124" s="234"/>
      <c r="D124" s="234"/>
      <c r="E124" s="234"/>
      <c r="F124" s="234"/>
      <c r="G124" s="234"/>
      <c r="H124" s="234"/>
      <c r="I124" s="234"/>
      <c r="J124" s="234"/>
      <c r="K124" s="234"/>
      <c r="L124" s="235"/>
      <c r="M124" s="233" t="s">
        <v>117</v>
      </c>
      <c r="N124" s="234"/>
      <c r="O124" s="234"/>
      <c r="P124" s="234"/>
      <c r="Q124" s="234"/>
      <c r="R124" s="234"/>
      <c r="S124" s="234"/>
      <c r="T124" s="234"/>
      <c r="U124" s="234"/>
      <c r="V124" s="234"/>
      <c r="W124" s="234"/>
      <c r="X124" s="234"/>
      <c r="Y124" s="234"/>
      <c r="Z124" s="234"/>
      <c r="AA124" s="234"/>
      <c r="AB124" s="242"/>
      <c r="AC124" s="68"/>
      <c r="AD124" s="68"/>
      <c r="AE124" s="68"/>
      <c r="AF124" s="68"/>
      <c r="AG124" s="68"/>
      <c r="AH124" s="68"/>
      <c r="AI124" s="68"/>
      <c r="AJ124" s="68"/>
      <c r="AK124" s="68"/>
      <c r="AL124" s="68"/>
      <c r="AM124" s="68"/>
      <c r="AN124" s="68"/>
      <c r="AO124" s="68"/>
      <c r="AP124" s="68"/>
      <c r="AQ124" s="68"/>
      <c r="AR124" s="68"/>
      <c r="AT124" s="260"/>
      <c r="AU124" s="260"/>
      <c r="AV124" s="260"/>
      <c r="AW124" s="260"/>
      <c r="AX124" s="260"/>
      <c r="AY124" s="252"/>
      <c r="AZ124" s="252"/>
      <c r="BA124" s="252"/>
      <c r="BB124" s="252"/>
      <c r="BC124" s="252"/>
      <c r="BD124" s="252"/>
      <c r="BE124" s="252"/>
      <c r="BF124" s="252"/>
    </row>
    <row r="125" spans="1:58" ht="14.25" customHeight="1" x14ac:dyDescent="0.2">
      <c r="A125" s="250"/>
      <c r="B125" s="199"/>
      <c r="C125" s="200"/>
      <c r="D125" s="200"/>
      <c r="E125" s="200"/>
      <c r="F125" s="200"/>
      <c r="G125" s="200"/>
      <c r="H125" s="200"/>
      <c r="I125" s="200"/>
      <c r="J125" s="200"/>
      <c r="K125" s="200"/>
      <c r="L125" s="201"/>
      <c r="M125" s="199"/>
      <c r="N125" s="200"/>
      <c r="O125" s="200"/>
      <c r="P125" s="200"/>
      <c r="Q125" s="200"/>
      <c r="R125" s="200"/>
      <c r="S125" s="200"/>
      <c r="T125" s="200"/>
      <c r="U125" s="243" t="s">
        <v>18</v>
      </c>
      <c r="V125" s="244"/>
      <c r="W125" s="244"/>
      <c r="X125" s="244"/>
      <c r="Y125" s="244"/>
      <c r="Z125" s="244"/>
      <c r="AA125" s="244"/>
      <c r="AB125" s="245"/>
      <c r="AC125" s="68"/>
      <c r="AD125" s="68"/>
      <c r="AE125" s="68"/>
      <c r="AF125" s="68"/>
      <c r="AG125" s="68"/>
      <c r="AH125" s="68"/>
      <c r="AI125" s="68"/>
      <c r="AJ125" s="68"/>
      <c r="AK125" s="68"/>
      <c r="AL125" s="68"/>
      <c r="AM125" s="68"/>
      <c r="AN125" s="68"/>
      <c r="AO125" s="68"/>
      <c r="AP125" s="68"/>
      <c r="AQ125" s="68"/>
      <c r="AR125" s="68"/>
      <c r="AT125" s="260"/>
      <c r="AU125" s="260"/>
      <c r="AV125" s="260"/>
      <c r="AW125" s="260"/>
      <c r="AX125" s="260"/>
      <c r="AY125" s="252"/>
      <c r="AZ125" s="252"/>
      <c r="BA125" s="252"/>
      <c r="BB125" s="252"/>
      <c r="BC125" s="252"/>
      <c r="BD125" s="252"/>
      <c r="BE125" s="252"/>
      <c r="BF125" s="252"/>
    </row>
    <row r="126" spans="1:58" ht="14.25" customHeight="1" x14ac:dyDescent="0.2">
      <c r="A126" s="250"/>
      <c r="B126" s="196"/>
      <c r="C126" s="197"/>
      <c r="D126" s="197"/>
      <c r="E126" s="197"/>
      <c r="F126" s="197"/>
      <c r="G126" s="197"/>
      <c r="H126" s="197"/>
      <c r="I126" s="197"/>
      <c r="J126" s="197"/>
      <c r="K126" s="197"/>
      <c r="L126" s="198"/>
      <c r="M126" s="166" t="s">
        <v>9</v>
      </c>
      <c r="N126" s="202"/>
      <c r="O126" s="202"/>
      <c r="P126" s="202"/>
      <c r="Q126" s="202"/>
      <c r="R126" s="202"/>
      <c r="S126" s="202"/>
      <c r="T126" s="167" t="s">
        <v>10</v>
      </c>
      <c r="U126" s="203"/>
      <c r="V126" s="204"/>
      <c r="W126" s="204"/>
      <c r="X126" s="204"/>
      <c r="Y126" s="204"/>
      <c r="Z126" s="204"/>
      <c r="AA126" s="204"/>
      <c r="AB126" s="205"/>
      <c r="AC126" s="68"/>
      <c r="AD126" s="68"/>
      <c r="AE126" s="68"/>
      <c r="AF126" s="68"/>
      <c r="AG126" s="68"/>
      <c r="AH126" s="68"/>
      <c r="AI126" s="68"/>
      <c r="AJ126" s="68"/>
      <c r="AK126" s="68"/>
      <c r="AL126" s="68"/>
      <c r="AM126" s="68"/>
      <c r="AN126" s="68"/>
      <c r="AO126" s="68"/>
      <c r="AP126" s="68"/>
      <c r="AQ126" s="68"/>
      <c r="AR126" s="68"/>
      <c r="AT126" s="149"/>
      <c r="AU126" s="149"/>
      <c r="AV126" s="149"/>
      <c r="AW126" s="149"/>
      <c r="AX126" s="149"/>
      <c r="AY126" s="147"/>
      <c r="AZ126" s="147"/>
      <c r="BA126" s="147"/>
      <c r="BB126" s="147"/>
      <c r="BC126" s="147"/>
      <c r="BD126" s="147"/>
      <c r="BE126" s="147"/>
      <c r="BF126" s="147"/>
    </row>
    <row r="127" spans="1:58" ht="14.25" customHeight="1" x14ac:dyDescent="0.2">
      <c r="A127" s="250"/>
      <c r="B127" s="199"/>
      <c r="C127" s="200"/>
      <c r="D127" s="200"/>
      <c r="E127" s="200"/>
      <c r="F127" s="200"/>
      <c r="G127" s="200"/>
      <c r="H127" s="200"/>
      <c r="I127" s="200"/>
      <c r="J127" s="200"/>
      <c r="K127" s="200"/>
      <c r="L127" s="201"/>
      <c r="M127" s="192"/>
      <c r="N127" s="193"/>
      <c r="O127" s="193"/>
      <c r="P127" s="193"/>
      <c r="Q127" s="193"/>
      <c r="R127" s="193"/>
      <c r="S127" s="193"/>
      <c r="T127" s="194"/>
      <c r="U127" s="206"/>
      <c r="V127" s="207"/>
      <c r="W127" s="207"/>
      <c r="X127" s="207"/>
      <c r="Y127" s="207"/>
      <c r="Z127" s="207"/>
      <c r="AA127" s="207"/>
      <c r="AB127" s="208"/>
      <c r="AC127" s="68"/>
      <c r="AD127" s="68"/>
      <c r="AE127" s="68"/>
      <c r="AF127" s="68"/>
      <c r="AG127" s="68"/>
      <c r="AH127" s="68"/>
      <c r="AI127" s="68"/>
      <c r="AJ127" s="68"/>
      <c r="AK127" s="68"/>
      <c r="AL127" s="68"/>
      <c r="AM127" s="68"/>
      <c r="AN127" s="68"/>
      <c r="AO127" s="68"/>
      <c r="AP127" s="68"/>
      <c r="AQ127" s="68"/>
      <c r="AR127" s="68"/>
      <c r="AT127" s="149"/>
      <c r="AU127" s="149"/>
      <c r="AV127" s="149"/>
      <c r="AW127" s="149"/>
      <c r="AX127" s="149"/>
      <c r="AY127" s="147"/>
      <c r="AZ127" s="147"/>
      <c r="BA127" s="147"/>
      <c r="BB127" s="147"/>
      <c r="BC127" s="147"/>
      <c r="BD127" s="147"/>
      <c r="BE127" s="147"/>
      <c r="BF127" s="147"/>
    </row>
    <row r="128" spans="1:58" ht="14.25" customHeight="1" x14ac:dyDescent="0.2">
      <c r="A128" s="250"/>
      <c r="B128" s="196"/>
      <c r="C128" s="197"/>
      <c r="D128" s="197"/>
      <c r="E128" s="197"/>
      <c r="F128" s="197"/>
      <c r="G128" s="197"/>
      <c r="H128" s="197"/>
      <c r="I128" s="197"/>
      <c r="J128" s="197"/>
      <c r="K128" s="197"/>
      <c r="L128" s="198"/>
      <c r="M128" s="166" t="s">
        <v>9</v>
      </c>
      <c r="N128" s="202"/>
      <c r="O128" s="202"/>
      <c r="P128" s="202"/>
      <c r="Q128" s="202"/>
      <c r="R128" s="202"/>
      <c r="S128" s="202"/>
      <c r="T128" s="167" t="s">
        <v>10</v>
      </c>
      <c r="U128" s="203"/>
      <c r="V128" s="204"/>
      <c r="W128" s="204"/>
      <c r="X128" s="204"/>
      <c r="Y128" s="204"/>
      <c r="Z128" s="204"/>
      <c r="AA128" s="204"/>
      <c r="AB128" s="205"/>
      <c r="AC128" s="68"/>
      <c r="AD128" s="68"/>
      <c r="AE128" s="68"/>
      <c r="AF128" s="68"/>
      <c r="AG128" s="68"/>
      <c r="AH128" s="68"/>
      <c r="AI128" s="68"/>
      <c r="AJ128" s="68"/>
      <c r="AK128" s="68"/>
      <c r="AL128" s="68"/>
      <c r="AM128" s="68"/>
      <c r="AN128" s="68"/>
      <c r="AO128" s="68"/>
      <c r="AP128" s="68"/>
      <c r="AQ128" s="68"/>
      <c r="AR128" s="68"/>
      <c r="AT128" s="149"/>
      <c r="AU128" s="149"/>
      <c r="AV128" s="149"/>
      <c r="AW128" s="149"/>
      <c r="AX128" s="149"/>
      <c r="AY128" s="147"/>
      <c r="AZ128" s="147"/>
      <c r="BA128" s="147"/>
      <c r="BB128" s="147"/>
      <c r="BC128" s="147"/>
      <c r="BD128" s="147"/>
      <c r="BE128" s="147"/>
      <c r="BF128" s="147"/>
    </row>
    <row r="129" spans="1:58" ht="14.25" customHeight="1" x14ac:dyDescent="0.2">
      <c r="A129" s="250"/>
      <c r="B129" s="199"/>
      <c r="C129" s="200"/>
      <c r="D129" s="200"/>
      <c r="E129" s="200"/>
      <c r="F129" s="200"/>
      <c r="G129" s="200"/>
      <c r="H129" s="200"/>
      <c r="I129" s="200"/>
      <c r="J129" s="200"/>
      <c r="K129" s="200"/>
      <c r="L129" s="201"/>
      <c r="M129" s="192"/>
      <c r="N129" s="193"/>
      <c r="O129" s="193"/>
      <c r="P129" s="193"/>
      <c r="Q129" s="193"/>
      <c r="R129" s="193"/>
      <c r="S129" s="193"/>
      <c r="T129" s="194"/>
      <c r="U129" s="206"/>
      <c r="V129" s="207"/>
      <c r="W129" s="207"/>
      <c r="X129" s="207"/>
      <c r="Y129" s="207"/>
      <c r="Z129" s="207"/>
      <c r="AA129" s="207"/>
      <c r="AB129" s="208"/>
      <c r="AC129" s="68"/>
      <c r="AD129" s="68"/>
      <c r="AE129" s="68"/>
      <c r="AF129" s="68"/>
      <c r="AG129" s="68"/>
      <c r="AH129" s="68"/>
      <c r="AI129" s="68"/>
      <c r="AJ129" s="68"/>
      <c r="AK129" s="68"/>
      <c r="AL129" s="68"/>
      <c r="AM129" s="68"/>
      <c r="AN129" s="68"/>
      <c r="AO129" s="68"/>
      <c r="AP129" s="68"/>
      <c r="AQ129" s="68"/>
      <c r="AR129" s="68"/>
      <c r="AT129" s="149"/>
      <c r="AU129" s="149"/>
      <c r="AV129" s="149"/>
      <c r="AW129" s="149"/>
      <c r="AX129" s="149"/>
      <c r="AY129" s="147"/>
      <c r="AZ129" s="147"/>
      <c r="BA129" s="147"/>
      <c r="BB129" s="147"/>
      <c r="BC129" s="147"/>
      <c r="BD129" s="147"/>
      <c r="BE129" s="147"/>
      <c r="BF129" s="147"/>
    </row>
    <row r="130" spans="1:58" ht="14.25" customHeight="1" x14ac:dyDescent="0.2">
      <c r="A130" s="250"/>
      <c r="B130" s="196"/>
      <c r="C130" s="197"/>
      <c r="D130" s="197"/>
      <c r="E130" s="197"/>
      <c r="F130" s="197"/>
      <c r="G130" s="197"/>
      <c r="H130" s="197"/>
      <c r="I130" s="197"/>
      <c r="J130" s="197"/>
      <c r="K130" s="197"/>
      <c r="L130" s="198"/>
      <c r="M130" s="166" t="s">
        <v>9</v>
      </c>
      <c r="N130" s="202"/>
      <c r="O130" s="202"/>
      <c r="P130" s="202"/>
      <c r="Q130" s="202"/>
      <c r="R130" s="202"/>
      <c r="S130" s="202"/>
      <c r="T130" s="167" t="s">
        <v>10</v>
      </c>
      <c r="U130" s="203"/>
      <c r="V130" s="204"/>
      <c r="W130" s="204"/>
      <c r="X130" s="204"/>
      <c r="Y130" s="204"/>
      <c r="Z130" s="204"/>
      <c r="AA130" s="204"/>
      <c r="AB130" s="205"/>
      <c r="AC130" s="68"/>
      <c r="AD130" s="156"/>
      <c r="AE130" s="157"/>
      <c r="AF130" s="157"/>
      <c r="AG130" s="157"/>
      <c r="AH130" s="157"/>
      <c r="AI130" s="68"/>
      <c r="AJ130" s="68"/>
      <c r="AK130" s="68"/>
      <c r="AL130" s="68"/>
      <c r="AM130" s="68"/>
      <c r="AN130" s="68"/>
      <c r="AO130" s="68"/>
      <c r="AP130" s="68"/>
      <c r="AQ130" s="68"/>
      <c r="AR130" s="68"/>
      <c r="AT130" s="260" t="s">
        <v>140</v>
      </c>
      <c r="AU130" s="260"/>
      <c r="AV130" s="260"/>
      <c r="AW130" s="260"/>
      <c r="AX130" s="260"/>
      <c r="AY130" s="191" t="s">
        <v>137</v>
      </c>
      <c r="AZ130" s="191"/>
      <c r="BA130" s="191"/>
      <c r="BB130" s="191"/>
      <c r="BC130" s="191"/>
      <c r="BD130" s="191"/>
      <c r="BE130" s="191"/>
      <c r="BF130" s="191"/>
    </row>
    <row r="131" spans="1:58" ht="14.25" customHeight="1" x14ac:dyDescent="0.2">
      <c r="A131" s="250"/>
      <c r="B131" s="199"/>
      <c r="C131" s="200"/>
      <c r="D131" s="200"/>
      <c r="E131" s="200"/>
      <c r="F131" s="200"/>
      <c r="G131" s="200"/>
      <c r="H131" s="200"/>
      <c r="I131" s="200"/>
      <c r="J131" s="200"/>
      <c r="K131" s="200"/>
      <c r="L131" s="201"/>
      <c r="M131" s="192"/>
      <c r="N131" s="193"/>
      <c r="O131" s="193"/>
      <c r="P131" s="193"/>
      <c r="Q131" s="193"/>
      <c r="R131" s="193"/>
      <c r="S131" s="193"/>
      <c r="T131" s="194"/>
      <c r="U131" s="206"/>
      <c r="V131" s="207"/>
      <c r="W131" s="207"/>
      <c r="X131" s="207"/>
      <c r="Y131" s="207"/>
      <c r="Z131" s="207"/>
      <c r="AA131" s="207"/>
      <c r="AB131" s="208"/>
      <c r="AC131" s="68"/>
      <c r="AD131" s="180"/>
      <c r="AE131" s="157"/>
      <c r="AF131" s="157"/>
      <c r="AG131" s="157"/>
      <c r="AH131" s="68"/>
      <c r="AI131" s="68"/>
      <c r="AJ131" s="68"/>
      <c r="AK131" s="68"/>
      <c r="AL131" s="68"/>
      <c r="AM131" s="68"/>
      <c r="AN131" s="68"/>
      <c r="AO131" s="68"/>
      <c r="AP131" s="68"/>
      <c r="AQ131" s="68"/>
      <c r="AR131" s="68"/>
      <c r="AT131" s="260"/>
      <c r="AU131" s="260"/>
      <c r="AV131" s="260"/>
      <c r="AW131" s="260"/>
      <c r="AX131" s="260"/>
      <c r="AY131" s="195" t="s">
        <v>138</v>
      </c>
      <c r="AZ131" s="195"/>
      <c r="BA131" s="195"/>
      <c r="BB131" s="195"/>
      <c r="BC131" s="195"/>
      <c r="BD131" s="195"/>
      <c r="BE131" s="195"/>
      <c r="BF131" s="195"/>
    </row>
    <row r="132" spans="1:58" ht="14.25" customHeight="1" x14ac:dyDescent="0.2">
      <c r="A132" s="250"/>
      <c r="B132" s="196"/>
      <c r="C132" s="197"/>
      <c r="D132" s="197"/>
      <c r="E132" s="197"/>
      <c r="F132" s="197"/>
      <c r="G132" s="197"/>
      <c r="H132" s="197"/>
      <c r="I132" s="197"/>
      <c r="J132" s="197"/>
      <c r="K132" s="197"/>
      <c r="L132" s="198"/>
      <c r="M132" s="166" t="s">
        <v>9</v>
      </c>
      <c r="N132" s="202"/>
      <c r="O132" s="202"/>
      <c r="P132" s="202"/>
      <c r="Q132" s="202"/>
      <c r="R132" s="202"/>
      <c r="S132" s="202"/>
      <c r="T132" s="167" t="s">
        <v>10</v>
      </c>
      <c r="U132" s="203"/>
      <c r="V132" s="204"/>
      <c r="W132" s="204"/>
      <c r="X132" s="204"/>
      <c r="Y132" s="204"/>
      <c r="Z132" s="204"/>
      <c r="AA132" s="204"/>
      <c r="AB132" s="205"/>
      <c r="AC132" s="68"/>
      <c r="AD132" s="156"/>
      <c r="AE132" s="157"/>
      <c r="AF132" s="157"/>
      <c r="AG132" s="157"/>
      <c r="AH132" s="157"/>
      <c r="AI132" s="68"/>
      <c r="AJ132" s="68"/>
      <c r="AK132" s="68"/>
      <c r="AL132" s="68"/>
      <c r="AM132" s="68"/>
      <c r="AN132" s="68"/>
      <c r="AO132" s="68"/>
      <c r="AP132" s="68"/>
      <c r="AQ132" s="68"/>
      <c r="AR132" s="68"/>
      <c r="AT132" s="260"/>
      <c r="AU132" s="260"/>
      <c r="AV132" s="260"/>
      <c r="AW132" s="260"/>
      <c r="AX132" s="260"/>
      <c r="AY132" s="191" t="s">
        <v>137</v>
      </c>
      <c r="AZ132" s="191"/>
      <c r="BA132" s="191"/>
      <c r="BB132" s="191"/>
      <c r="BC132" s="191"/>
      <c r="BD132" s="191"/>
      <c r="BE132" s="191"/>
      <c r="BF132" s="191"/>
    </row>
    <row r="133" spans="1:58" ht="14.25" customHeight="1" x14ac:dyDescent="0.2">
      <c r="A133" s="250"/>
      <c r="B133" s="199"/>
      <c r="C133" s="200"/>
      <c r="D133" s="200"/>
      <c r="E133" s="200"/>
      <c r="F133" s="200"/>
      <c r="G133" s="200"/>
      <c r="H133" s="200"/>
      <c r="I133" s="200"/>
      <c r="J133" s="200"/>
      <c r="K133" s="200"/>
      <c r="L133" s="201"/>
      <c r="M133" s="192"/>
      <c r="N133" s="193"/>
      <c r="O133" s="193"/>
      <c r="P133" s="193"/>
      <c r="Q133" s="193"/>
      <c r="R133" s="193"/>
      <c r="S133" s="193"/>
      <c r="T133" s="194"/>
      <c r="U133" s="206"/>
      <c r="V133" s="207"/>
      <c r="W133" s="207"/>
      <c r="X133" s="207"/>
      <c r="Y133" s="207"/>
      <c r="Z133" s="207"/>
      <c r="AA133" s="207"/>
      <c r="AB133" s="208"/>
      <c r="AC133" s="68"/>
      <c r="AD133" s="180"/>
      <c r="AE133" s="157"/>
      <c r="AF133" s="157"/>
      <c r="AG133" s="157"/>
      <c r="AH133" s="68"/>
      <c r="AI133" s="68"/>
      <c r="AJ133" s="68"/>
      <c r="AK133" s="68"/>
      <c r="AL133" s="68"/>
      <c r="AM133" s="68"/>
      <c r="AN133" s="68"/>
      <c r="AO133" s="68"/>
      <c r="AP133" s="68"/>
      <c r="AQ133" s="68"/>
      <c r="AR133" s="68"/>
      <c r="AT133" s="260"/>
      <c r="AU133" s="260"/>
      <c r="AV133" s="260"/>
      <c r="AW133" s="260"/>
      <c r="AX133" s="260"/>
      <c r="AY133" s="195" t="s">
        <v>138</v>
      </c>
      <c r="AZ133" s="195"/>
      <c r="BA133" s="195"/>
      <c r="BB133" s="195"/>
      <c r="BC133" s="195"/>
      <c r="BD133" s="195"/>
      <c r="BE133" s="195"/>
      <c r="BF133" s="195"/>
    </row>
    <row r="134" spans="1:58" ht="14.25" customHeight="1" x14ac:dyDescent="0.2">
      <c r="A134" s="250"/>
      <c r="B134" s="196"/>
      <c r="C134" s="197"/>
      <c r="D134" s="197"/>
      <c r="E134" s="197"/>
      <c r="F134" s="197"/>
      <c r="G134" s="197"/>
      <c r="H134" s="197"/>
      <c r="I134" s="197"/>
      <c r="J134" s="197"/>
      <c r="K134" s="197"/>
      <c r="L134" s="198"/>
      <c r="M134" s="166" t="s">
        <v>9</v>
      </c>
      <c r="N134" s="202"/>
      <c r="O134" s="202"/>
      <c r="P134" s="202"/>
      <c r="Q134" s="202"/>
      <c r="R134" s="202"/>
      <c r="S134" s="202"/>
      <c r="T134" s="167" t="s">
        <v>10</v>
      </c>
      <c r="U134" s="203"/>
      <c r="V134" s="204"/>
      <c r="W134" s="204"/>
      <c r="X134" s="204"/>
      <c r="Y134" s="204"/>
      <c r="Z134" s="204"/>
      <c r="AA134" s="204"/>
      <c r="AB134" s="205"/>
      <c r="AC134" s="68"/>
      <c r="AD134" s="156"/>
      <c r="AE134" s="157"/>
      <c r="AF134" s="157"/>
      <c r="AG134" s="157"/>
      <c r="AH134" s="157"/>
      <c r="AI134" s="68"/>
      <c r="AJ134" s="68"/>
      <c r="AK134" s="68"/>
      <c r="AL134" s="68"/>
      <c r="AM134" s="68"/>
      <c r="AN134" s="68"/>
      <c r="AO134" s="68"/>
      <c r="AP134" s="68"/>
      <c r="AQ134" s="68"/>
      <c r="AR134" s="68"/>
      <c r="AT134" s="260"/>
      <c r="AU134" s="260"/>
      <c r="AV134" s="260"/>
      <c r="AW134" s="260"/>
      <c r="AX134" s="260"/>
      <c r="AY134" s="191" t="s">
        <v>137</v>
      </c>
      <c r="AZ134" s="191"/>
      <c r="BA134" s="191"/>
      <c r="BB134" s="191"/>
      <c r="BC134" s="191"/>
      <c r="BD134" s="191"/>
      <c r="BE134" s="191"/>
      <c r="BF134" s="191"/>
    </row>
    <row r="135" spans="1:58" ht="14.25" customHeight="1" x14ac:dyDescent="0.2">
      <c r="A135" s="250"/>
      <c r="B135" s="199"/>
      <c r="C135" s="200"/>
      <c r="D135" s="200"/>
      <c r="E135" s="200"/>
      <c r="F135" s="200"/>
      <c r="G135" s="200"/>
      <c r="H135" s="200"/>
      <c r="I135" s="200"/>
      <c r="J135" s="200"/>
      <c r="K135" s="200"/>
      <c r="L135" s="201"/>
      <c r="M135" s="192"/>
      <c r="N135" s="193"/>
      <c r="O135" s="193"/>
      <c r="P135" s="193"/>
      <c r="Q135" s="193"/>
      <c r="R135" s="193"/>
      <c r="S135" s="193"/>
      <c r="T135" s="194"/>
      <c r="U135" s="206"/>
      <c r="V135" s="207"/>
      <c r="W135" s="207"/>
      <c r="X135" s="207"/>
      <c r="Y135" s="207"/>
      <c r="Z135" s="207"/>
      <c r="AA135" s="207"/>
      <c r="AB135" s="208"/>
      <c r="AC135" s="68"/>
      <c r="AD135" s="180"/>
      <c r="AE135" s="157"/>
      <c r="AF135" s="157"/>
      <c r="AG135" s="157"/>
      <c r="AH135" s="68"/>
      <c r="AI135" s="68"/>
      <c r="AJ135" s="68"/>
      <c r="AK135" s="68"/>
      <c r="AL135" s="68"/>
      <c r="AM135" s="68"/>
      <c r="AN135" s="68"/>
      <c r="AO135" s="68"/>
      <c r="AP135" s="68"/>
      <c r="AQ135" s="68"/>
      <c r="AR135" s="68"/>
      <c r="AT135" s="260"/>
      <c r="AU135" s="260"/>
      <c r="AV135" s="260"/>
      <c r="AW135" s="260"/>
      <c r="AX135" s="260"/>
      <c r="AY135" s="195" t="s">
        <v>138</v>
      </c>
      <c r="AZ135" s="195"/>
      <c r="BA135" s="195"/>
      <c r="BB135" s="195"/>
      <c r="BC135" s="195"/>
      <c r="BD135" s="195"/>
      <c r="BE135" s="195"/>
      <c r="BF135" s="195"/>
    </row>
    <row r="136" spans="1:58" ht="14.25" customHeight="1" x14ac:dyDescent="0.2">
      <c r="A136" s="250"/>
      <c r="B136" s="196"/>
      <c r="C136" s="197"/>
      <c r="D136" s="197"/>
      <c r="E136" s="197"/>
      <c r="F136" s="197"/>
      <c r="G136" s="197"/>
      <c r="H136" s="197"/>
      <c r="I136" s="197"/>
      <c r="J136" s="197"/>
      <c r="K136" s="197"/>
      <c r="L136" s="198"/>
      <c r="M136" s="166" t="s">
        <v>9</v>
      </c>
      <c r="N136" s="202"/>
      <c r="O136" s="202"/>
      <c r="P136" s="202"/>
      <c r="Q136" s="202"/>
      <c r="R136" s="202"/>
      <c r="S136" s="202"/>
      <c r="T136" s="167" t="s">
        <v>10</v>
      </c>
      <c r="U136" s="203"/>
      <c r="V136" s="204"/>
      <c r="W136" s="204"/>
      <c r="X136" s="204"/>
      <c r="Y136" s="204"/>
      <c r="Z136" s="204"/>
      <c r="AA136" s="204"/>
      <c r="AB136" s="205"/>
      <c r="AC136" s="68"/>
      <c r="AD136" s="157"/>
      <c r="AE136" s="157"/>
      <c r="AF136" s="157"/>
      <c r="AG136" s="157"/>
      <c r="AH136" s="68"/>
      <c r="AI136" s="68"/>
      <c r="AJ136" s="68"/>
      <c r="AK136" s="68"/>
      <c r="AL136" s="68"/>
      <c r="AM136" s="68"/>
      <c r="AN136" s="68"/>
      <c r="AO136" s="68"/>
      <c r="AP136" s="68"/>
      <c r="AQ136" s="68"/>
      <c r="AR136" s="68"/>
      <c r="AT136" s="260"/>
      <c r="AU136" s="260"/>
      <c r="AV136" s="260"/>
      <c r="AW136" s="260"/>
      <c r="AX136" s="260"/>
      <c r="AY136" s="195" t="s">
        <v>139</v>
      </c>
      <c r="AZ136" s="195"/>
      <c r="BA136" s="195"/>
      <c r="BB136" s="195"/>
      <c r="BC136" s="195"/>
      <c r="BD136" s="195"/>
      <c r="BE136" s="195"/>
      <c r="BF136" s="195"/>
    </row>
    <row r="137" spans="1:58" ht="14.25" customHeight="1" x14ac:dyDescent="0.2">
      <c r="A137" s="250"/>
      <c r="B137" s="199"/>
      <c r="C137" s="200"/>
      <c r="D137" s="200"/>
      <c r="E137" s="200"/>
      <c r="F137" s="200"/>
      <c r="G137" s="200"/>
      <c r="H137" s="200"/>
      <c r="I137" s="200"/>
      <c r="J137" s="200"/>
      <c r="K137" s="200"/>
      <c r="L137" s="201"/>
      <c r="M137" s="192"/>
      <c r="N137" s="193"/>
      <c r="O137" s="193"/>
      <c r="P137" s="193"/>
      <c r="Q137" s="193"/>
      <c r="R137" s="193"/>
      <c r="S137" s="193"/>
      <c r="T137" s="194"/>
      <c r="U137" s="206"/>
      <c r="V137" s="207"/>
      <c r="W137" s="207"/>
      <c r="X137" s="207"/>
      <c r="Y137" s="207"/>
      <c r="Z137" s="207"/>
      <c r="AA137" s="207"/>
      <c r="AB137" s="208"/>
      <c r="AC137" s="68"/>
      <c r="AD137" s="157"/>
      <c r="AE137" s="157"/>
      <c r="AF137" s="165"/>
      <c r="AG137" s="157"/>
      <c r="AH137" s="68"/>
      <c r="AI137" s="68"/>
      <c r="AJ137" s="68"/>
      <c r="AK137" s="68"/>
      <c r="AL137" s="68"/>
      <c r="AM137" s="68"/>
      <c r="AN137" s="68"/>
      <c r="AO137" s="68"/>
      <c r="AP137" s="68"/>
      <c r="AQ137" s="68"/>
      <c r="AR137" s="68"/>
      <c r="AT137" s="260"/>
      <c r="AU137" s="260"/>
      <c r="AV137" s="260"/>
      <c r="AW137" s="260"/>
      <c r="AX137" s="260"/>
      <c r="AY137" s="195"/>
      <c r="AZ137" s="195"/>
      <c r="BA137" s="195"/>
      <c r="BB137" s="195"/>
      <c r="BC137" s="195"/>
      <c r="BD137" s="195"/>
      <c r="BE137" s="195"/>
      <c r="BF137" s="195"/>
    </row>
    <row r="138" spans="1:58" ht="14.25" customHeight="1" x14ac:dyDescent="0.2">
      <c r="A138" s="250"/>
      <c r="B138" s="196"/>
      <c r="C138" s="197"/>
      <c r="D138" s="197"/>
      <c r="E138" s="197"/>
      <c r="F138" s="197"/>
      <c r="G138" s="197"/>
      <c r="H138" s="197"/>
      <c r="I138" s="197"/>
      <c r="J138" s="197"/>
      <c r="K138" s="197"/>
      <c r="L138" s="198"/>
      <c r="M138" s="166" t="s">
        <v>9</v>
      </c>
      <c r="N138" s="202"/>
      <c r="O138" s="202"/>
      <c r="P138" s="202"/>
      <c r="Q138" s="202"/>
      <c r="R138" s="202"/>
      <c r="S138" s="202"/>
      <c r="T138" s="167" t="s">
        <v>10</v>
      </c>
      <c r="U138" s="188"/>
      <c r="V138" s="189"/>
      <c r="W138" s="189"/>
      <c r="X138" s="189"/>
      <c r="Y138" s="189"/>
      <c r="Z138" s="189"/>
      <c r="AA138" s="189"/>
      <c r="AB138" s="190"/>
      <c r="AC138" s="68"/>
      <c r="AD138" s="157"/>
      <c r="AE138" s="157"/>
      <c r="AF138" s="165"/>
      <c r="AG138" s="157"/>
      <c r="AH138" s="68"/>
      <c r="AI138" s="68"/>
      <c r="AJ138" s="68"/>
      <c r="AK138" s="68"/>
      <c r="AL138" s="68"/>
      <c r="AM138" s="68"/>
      <c r="AN138" s="68"/>
      <c r="AO138" s="68"/>
      <c r="AP138" s="68"/>
      <c r="AQ138" s="68"/>
      <c r="AR138" s="68"/>
      <c r="AT138" s="149"/>
      <c r="AU138" s="149"/>
      <c r="AV138" s="149"/>
      <c r="AW138" s="149"/>
      <c r="AX138" s="149"/>
      <c r="AY138" s="148"/>
      <c r="AZ138" s="148"/>
      <c r="BA138" s="148"/>
      <c r="BB138" s="148"/>
      <c r="BC138" s="148"/>
      <c r="BD138" s="148"/>
      <c r="BE138" s="148"/>
      <c r="BF138" s="148"/>
    </row>
    <row r="139" spans="1:58" ht="14.25" customHeight="1" x14ac:dyDescent="0.2">
      <c r="A139" s="250"/>
      <c r="B139" s="199"/>
      <c r="C139" s="200"/>
      <c r="D139" s="200"/>
      <c r="E139" s="200"/>
      <c r="F139" s="200"/>
      <c r="G139" s="200"/>
      <c r="H139" s="200"/>
      <c r="I139" s="200"/>
      <c r="J139" s="200"/>
      <c r="K139" s="200"/>
      <c r="L139" s="201"/>
      <c r="M139" s="192"/>
      <c r="N139" s="193"/>
      <c r="O139" s="193"/>
      <c r="P139" s="193"/>
      <c r="Q139" s="193"/>
      <c r="R139" s="193"/>
      <c r="S139" s="193"/>
      <c r="T139" s="194"/>
      <c r="U139" s="188"/>
      <c r="V139" s="189"/>
      <c r="W139" s="189"/>
      <c r="X139" s="189"/>
      <c r="Y139" s="189"/>
      <c r="Z139" s="189"/>
      <c r="AA139" s="189"/>
      <c r="AB139" s="190"/>
      <c r="AC139" s="68"/>
      <c r="AD139" s="157"/>
      <c r="AE139" s="157"/>
      <c r="AF139" s="165"/>
      <c r="AG139" s="157"/>
      <c r="AH139" s="68"/>
      <c r="AI139" s="68"/>
      <c r="AJ139" s="68"/>
      <c r="AK139" s="68"/>
      <c r="AL139" s="68"/>
      <c r="AM139" s="68"/>
      <c r="AN139" s="68"/>
      <c r="AO139" s="68"/>
      <c r="AP139" s="68"/>
      <c r="AQ139" s="68"/>
      <c r="AR139" s="68"/>
      <c r="AT139" s="149"/>
      <c r="AU139" s="149"/>
      <c r="AV139" s="149"/>
      <c r="AW139" s="149"/>
      <c r="AX139" s="149"/>
      <c r="AY139" s="148"/>
      <c r="AZ139" s="148"/>
      <c r="BA139" s="148"/>
      <c r="BB139" s="148"/>
      <c r="BC139" s="148"/>
      <c r="BD139" s="148"/>
      <c r="BE139" s="148"/>
      <c r="BF139" s="148"/>
    </row>
    <row r="140" spans="1:58" ht="14.25" customHeight="1" x14ac:dyDescent="0.2">
      <c r="A140" s="250"/>
      <c r="B140" s="196"/>
      <c r="C140" s="197"/>
      <c r="D140" s="197"/>
      <c r="E140" s="197"/>
      <c r="F140" s="197"/>
      <c r="G140" s="197"/>
      <c r="H140" s="197"/>
      <c r="I140" s="197"/>
      <c r="J140" s="197"/>
      <c r="K140" s="197"/>
      <c r="L140" s="198"/>
      <c r="M140" s="166" t="s">
        <v>9</v>
      </c>
      <c r="N140" s="202"/>
      <c r="O140" s="202"/>
      <c r="P140" s="202"/>
      <c r="Q140" s="202"/>
      <c r="R140" s="202"/>
      <c r="S140" s="202"/>
      <c r="T140" s="167" t="s">
        <v>10</v>
      </c>
      <c r="U140" s="203"/>
      <c r="V140" s="204"/>
      <c r="W140" s="204"/>
      <c r="X140" s="204"/>
      <c r="Y140" s="204"/>
      <c r="Z140" s="204"/>
      <c r="AA140" s="204"/>
      <c r="AB140" s="205"/>
      <c r="AC140" s="68"/>
      <c r="AD140" s="157"/>
      <c r="AE140" s="157"/>
      <c r="AF140" s="157"/>
      <c r="AG140" s="157"/>
      <c r="AH140" s="68"/>
      <c r="AI140" s="68"/>
      <c r="AJ140" s="68"/>
      <c r="AK140" s="68"/>
      <c r="AL140" s="68"/>
      <c r="AM140" s="68"/>
      <c r="AN140" s="68"/>
      <c r="AO140" s="68"/>
      <c r="AP140" s="68"/>
      <c r="AQ140" s="68"/>
      <c r="AR140" s="68"/>
      <c r="AT140" s="252" t="s">
        <v>141</v>
      </c>
      <c r="AU140" s="252"/>
      <c r="AV140" s="252"/>
      <c r="AW140" s="252"/>
      <c r="AX140" s="252"/>
      <c r="AY140" s="252"/>
      <c r="AZ140" s="252"/>
      <c r="BA140" s="252"/>
      <c r="BB140" s="252"/>
      <c r="BC140" s="252"/>
      <c r="BD140" s="252"/>
      <c r="BE140" s="252"/>
      <c r="BF140" s="252"/>
    </row>
    <row r="141" spans="1:58" ht="14.25" customHeight="1" x14ac:dyDescent="0.2">
      <c r="A141" s="250"/>
      <c r="B141" s="199"/>
      <c r="C141" s="200"/>
      <c r="D141" s="200"/>
      <c r="E141" s="200"/>
      <c r="F141" s="200"/>
      <c r="G141" s="200"/>
      <c r="H141" s="200"/>
      <c r="I141" s="200"/>
      <c r="J141" s="200"/>
      <c r="K141" s="200"/>
      <c r="L141" s="201"/>
      <c r="M141" s="192"/>
      <c r="N141" s="193"/>
      <c r="O141" s="193"/>
      <c r="P141" s="193"/>
      <c r="Q141" s="193"/>
      <c r="R141" s="193"/>
      <c r="S141" s="193"/>
      <c r="T141" s="194"/>
      <c r="U141" s="206"/>
      <c r="V141" s="207"/>
      <c r="W141" s="207"/>
      <c r="X141" s="207"/>
      <c r="Y141" s="207"/>
      <c r="Z141" s="207"/>
      <c r="AA141" s="207"/>
      <c r="AB141" s="208"/>
      <c r="AC141" s="68"/>
      <c r="AD141" s="165"/>
      <c r="AE141" s="157"/>
      <c r="AF141" s="157"/>
      <c r="AG141" s="157"/>
      <c r="AH141" s="68"/>
      <c r="AI141" s="68"/>
      <c r="AJ141" s="68"/>
      <c r="AK141" s="68"/>
      <c r="AL141" s="68"/>
      <c r="AM141" s="68"/>
      <c r="AN141" s="68"/>
      <c r="AO141" s="68"/>
      <c r="AP141" s="68"/>
      <c r="AQ141" s="68"/>
      <c r="AR141" s="68"/>
      <c r="AT141" s="252"/>
      <c r="AU141" s="252"/>
      <c r="AV141" s="252"/>
      <c r="AW141" s="252"/>
      <c r="AX141" s="252"/>
      <c r="AY141" s="252"/>
      <c r="AZ141" s="252"/>
      <c r="BA141" s="252"/>
      <c r="BB141" s="252"/>
      <c r="BC141" s="252"/>
      <c r="BD141" s="252"/>
      <c r="BE141" s="252"/>
      <c r="BF141" s="252"/>
    </row>
    <row r="142" spans="1:58" ht="14.25" customHeight="1" x14ac:dyDescent="0.2">
      <c r="A142" s="250"/>
      <c r="B142" s="196"/>
      <c r="C142" s="197"/>
      <c r="D142" s="197"/>
      <c r="E142" s="197"/>
      <c r="F142" s="197"/>
      <c r="G142" s="197"/>
      <c r="H142" s="197"/>
      <c r="I142" s="197"/>
      <c r="J142" s="197"/>
      <c r="K142" s="197"/>
      <c r="L142" s="198"/>
      <c r="M142" s="166" t="s">
        <v>9</v>
      </c>
      <c r="N142" s="202"/>
      <c r="O142" s="202"/>
      <c r="P142" s="202"/>
      <c r="Q142" s="202"/>
      <c r="R142" s="202"/>
      <c r="S142" s="202"/>
      <c r="T142" s="167" t="s">
        <v>10</v>
      </c>
      <c r="U142" s="203"/>
      <c r="V142" s="204"/>
      <c r="W142" s="204"/>
      <c r="X142" s="204"/>
      <c r="Y142" s="204"/>
      <c r="Z142" s="204"/>
      <c r="AA142" s="204"/>
      <c r="AB142" s="205"/>
      <c r="AC142" s="68"/>
      <c r="AD142" s="165"/>
      <c r="AE142" s="157"/>
      <c r="AF142" s="157"/>
      <c r="AG142" s="157"/>
      <c r="AH142" s="68"/>
      <c r="AI142" s="68"/>
      <c r="AJ142" s="68"/>
      <c r="AK142" s="68"/>
      <c r="AL142" s="68"/>
      <c r="AM142" s="68"/>
      <c r="AN142" s="68"/>
      <c r="AO142" s="68"/>
      <c r="AP142" s="68"/>
      <c r="AQ142" s="68"/>
      <c r="AR142" s="68"/>
      <c r="AT142" s="252"/>
      <c r="AU142" s="252"/>
      <c r="AV142" s="252"/>
      <c r="AW142" s="252"/>
      <c r="AX142" s="252"/>
      <c r="AY142" s="252"/>
      <c r="AZ142" s="252"/>
      <c r="BA142" s="252"/>
      <c r="BB142" s="252"/>
      <c r="BC142" s="252"/>
      <c r="BD142" s="252"/>
      <c r="BE142" s="252"/>
      <c r="BF142" s="252"/>
    </row>
    <row r="143" spans="1:58" ht="14.25" customHeight="1" x14ac:dyDescent="0.2">
      <c r="A143" s="250"/>
      <c r="B143" s="199"/>
      <c r="C143" s="200"/>
      <c r="D143" s="200"/>
      <c r="E143" s="200"/>
      <c r="F143" s="200"/>
      <c r="G143" s="200"/>
      <c r="H143" s="200"/>
      <c r="I143" s="200"/>
      <c r="J143" s="200"/>
      <c r="K143" s="200"/>
      <c r="L143" s="201"/>
      <c r="M143" s="192"/>
      <c r="N143" s="193"/>
      <c r="O143" s="193"/>
      <c r="P143" s="193"/>
      <c r="Q143" s="193"/>
      <c r="R143" s="193"/>
      <c r="S143" s="193"/>
      <c r="T143" s="194"/>
      <c r="U143" s="206"/>
      <c r="V143" s="207"/>
      <c r="W143" s="207"/>
      <c r="X143" s="207"/>
      <c r="Y143" s="207"/>
      <c r="Z143" s="207"/>
      <c r="AA143" s="207"/>
      <c r="AB143" s="208"/>
      <c r="AC143" s="68"/>
      <c r="AD143" s="165"/>
      <c r="AE143" s="157"/>
      <c r="AF143" s="157"/>
      <c r="AG143" s="157"/>
      <c r="AH143" s="68"/>
      <c r="AI143" s="68"/>
      <c r="AJ143" s="68"/>
      <c r="AK143" s="68"/>
      <c r="AL143" s="68"/>
      <c r="AM143" s="68"/>
      <c r="AN143" s="68"/>
      <c r="AO143" s="68"/>
      <c r="AP143" s="68"/>
      <c r="AQ143" s="68"/>
      <c r="AR143" s="68"/>
      <c r="AT143" s="252"/>
      <c r="AU143" s="252"/>
      <c r="AV143" s="252"/>
      <c r="AW143" s="252"/>
      <c r="AX143" s="252"/>
      <c r="AY143" s="252"/>
      <c r="AZ143" s="252"/>
      <c r="BA143" s="252"/>
      <c r="BB143" s="252"/>
      <c r="BC143" s="252"/>
      <c r="BD143" s="252"/>
      <c r="BE143" s="252"/>
      <c r="BF143" s="252"/>
    </row>
    <row r="144" spans="1:58" ht="14.25" customHeight="1" x14ac:dyDescent="0.2">
      <c r="A144" s="250"/>
      <c r="B144" s="196"/>
      <c r="C144" s="197"/>
      <c r="D144" s="197"/>
      <c r="E144" s="197"/>
      <c r="F144" s="197"/>
      <c r="G144" s="197"/>
      <c r="H144" s="197"/>
      <c r="I144" s="197"/>
      <c r="J144" s="197"/>
      <c r="K144" s="197"/>
      <c r="L144" s="198"/>
      <c r="M144" s="166" t="s">
        <v>9</v>
      </c>
      <c r="N144" s="202"/>
      <c r="O144" s="202"/>
      <c r="P144" s="202"/>
      <c r="Q144" s="202"/>
      <c r="R144" s="202"/>
      <c r="S144" s="202"/>
      <c r="T144" s="167" t="s">
        <v>10</v>
      </c>
      <c r="U144" s="203"/>
      <c r="V144" s="204"/>
      <c r="W144" s="204"/>
      <c r="X144" s="204"/>
      <c r="Y144" s="204"/>
      <c r="Z144" s="204"/>
      <c r="AA144" s="204"/>
      <c r="AB144" s="205"/>
      <c r="AC144" s="68"/>
      <c r="AD144" s="165"/>
      <c r="AE144" s="157"/>
      <c r="AF144" s="157"/>
      <c r="AG144" s="157"/>
      <c r="AH144" s="68"/>
      <c r="AI144" s="68"/>
      <c r="AJ144" s="68"/>
      <c r="AK144" s="68"/>
      <c r="AL144" s="68"/>
      <c r="AM144" s="68"/>
      <c r="AN144" s="68"/>
      <c r="AO144" s="68"/>
      <c r="AP144" s="68"/>
      <c r="AQ144" s="68"/>
      <c r="AR144" s="68"/>
      <c r="AT144" s="252"/>
      <c r="AU144" s="252"/>
      <c r="AV144" s="252"/>
      <c r="AW144" s="252"/>
      <c r="AX144" s="252"/>
      <c r="AY144" s="252"/>
      <c r="AZ144" s="252"/>
      <c r="BA144" s="252"/>
      <c r="BB144" s="252"/>
      <c r="BC144" s="252"/>
      <c r="BD144" s="252"/>
      <c r="BE144" s="252"/>
      <c r="BF144" s="252"/>
    </row>
    <row r="145" spans="1:58" ht="14.25" customHeight="1" x14ac:dyDescent="0.2">
      <c r="A145" s="250"/>
      <c r="B145" s="199"/>
      <c r="C145" s="200"/>
      <c r="D145" s="200"/>
      <c r="E145" s="200"/>
      <c r="F145" s="200"/>
      <c r="G145" s="200"/>
      <c r="H145" s="200"/>
      <c r="I145" s="200"/>
      <c r="J145" s="200"/>
      <c r="K145" s="200"/>
      <c r="L145" s="201"/>
      <c r="M145" s="192"/>
      <c r="N145" s="193"/>
      <c r="O145" s="193"/>
      <c r="P145" s="193"/>
      <c r="Q145" s="193"/>
      <c r="R145" s="193"/>
      <c r="S145" s="193"/>
      <c r="T145" s="194"/>
      <c r="U145" s="206"/>
      <c r="V145" s="207"/>
      <c r="W145" s="207"/>
      <c r="X145" s="207"/>
      <c r="Y145" s="207"/>
      <c r="Z145" s="207"/>
      <c r="AA145" s="207"/>
      <c r="AB145" s="208"/>
      <c r="AC145" s="68"/>
      <c r="AD145" s="165"/>
      <c r="AE145" s="157"/>
      <c r="AF145" s="157"/>
      <c r="AG145" s="157"/>
      <c r="AH145" s="68"/>
      <c r="AI145" s="68"/>
      <c r="AJ145" s="68"/>
      <c r="AK145" s="68"/>
      <c r="AL145" s="68"/>
      <c r="AM145" s="68"/>
      <c r="AN145" s="68"/>
      <c r="AO145" s="68"/>
      <c r="AP145" s="68"/>
      <c r="AQ145" s="68"/>
      <c r="AR145" s="68"/>
      <c r="AT145" s="252"/>
      <c r="AU145" s="252"/>
      <c r="AV145" s="252"/>
      <c r="AW145" s="252"/>
      <c r="AX145" s="252"/>
      <c r="AY145" s="252"/>
      <c r="AZ145" s="252"/>
      <c r="BA145" s="252"/>
      <c r="BB145" s="252"/>
      <c r="BC145" s="252"/>
      <c r="BD145" s="252"/>
      <c r="BE145" s="252"/>
      <c r="BF145" s="252"/>
    </row>
    <row r="146" spans="1:58" ht="14.25" customHeight="1" x14ac:dyDescent="0.2">
      <c r="A146" s="250"/>
      <c r="B146" s="196"/>
      <c r="C146" s="197"/>
      <c r="D146" s="197"/>
      <c r="E146" s="197"/>
      <c r="F146" s="197"/>
      <c r="G146" s="197"/>
      <c r="H146" s="197"/>
      <c r="I146" s="197"/>
      <c r="J146" s="197"/>
      <c r="K146" s="197"/>
      <c r="L146" s="198"/>
      <c r="M146" s="166" t="s">
        <v>9</v>
      </c>
      <c r="N146" s="202"/>
      <c r="O146" s="202"/>
      <c r="P146" s="202"/>
      <c r="Q146" s="202"/>
      <c r="R146" s="202"/>
      <c r="S146" s="202"/>
      <c r="T146" s="167" t="s">
        <v>10</v>
      </c>
      <c r="U146" s="203"/>
      <c r="V146" s="204"/>
      <c r="W146" s="204"/>
      <c r="X146" s="204"/>
      <c r="Y146" s="204"/>
      <c r="Z146" s="204"/>
      <c r="AA146" s="204"/>
      <c r="AB146" s="205"/>
      <c r="AC146" s="68"/>
      <c r="AD146" s="165"/>
      <c r="AE146" s="157"/>
      <c r="AF146" s="157"/>
      <c r="AG146" s="157"/>
      <c r="AH146" s="68"/>
      <c r="AI146" s="68"/>
      <c r="AJ146" s="68"/>
      <c r="AK146" s="68"/>
      <c r="AL146" s="68"/>
      <c r="AM146" s="68"/>
      <c r="AN146" s="68"/>
      <c r="AO146" s="68"/>
      <c r="AP146" s="68"/>
      <c r="AQ146" s="68"/>
      <c r="AR146" s="68"/>
      <c r="AT146" s="252"/>
      <c r="AU146" s="252"/>
      <c r="AV146" s="252"/>
      <c r="AW146" s="252"/>
      <c r="AX146" s="252"/>
      <c r="AY146" s="252"/>
      <c r="AZ146" s="252"/>
      <c r="BA146" s="252"/>
      <c r="BB146" s="252"/>
      <c r="BC146" s="252"/>
      <c r="BD146" s="252"/>
      <c r="BE146" s="252"/>
      <c r="BF146" s="252"/>
    </row>
    <row r="147" spans="1:58" ht="14.25" customHeight="1" thickBot="1" x14ac:dyDescent="0.25">
      <c r="A147" s="250"/>
      <c r="B147" s="236"/>
      <c r="C147" s="237"/>
      <c r="D147" s="237"/>
      <c r="E147" s="237"/>
      <c r="F147" s="237"/>
      <c r="G147" s="237"/>
      <c r="H147" s="237"/>
      <c r="I147" s="237"/>
      <c r="J147" s="237"/>
      <c r="K147" s="237"/>
      <c r="L147" s="238"/>
      <c r="M147" s="239"/>
      <c r="N147" s="240"/>
      <c r="O147" s="240"/>
      <c r="P147" s="240"/>
      <c r="Q147" s="240"/>
      <c r="R147" s="240"/>
      <c r="S147" s="240"/>
      <c r="T147" s="241"/>
      <c r="U147" s="206"/>
      <c r="V147" s="207"/>
      <c r="W147" s="207"/>
      <c r="X147" s="207"/>
      <c r="Y147" s="207"/>
      <c r="Z147" s="207"/>
      <c r="AA147" s="207"/>
      <c r="AB147" s="208"/>
      <c r="AC147" s="68"/>
      <c r="AD147" s="165"/>
      <c r="AE147" s="157"/>
      <c r="AF147" s="157"/>
      <c r="AG147" s="157"/>
      <c r="AH147" s="68"/>
      <c r="AI147" s="68"/>
      <c r="AJ147" s="68"/>
      <c r="AK147" s="68"/>
      <c r="AL147" s="68"/>
      <c r="AM147" s="68"/>
      <c r="AN147" s="68"/>
      <c r="AO147" s="68"/>
      <c r="AP147" s="68"/>
      <c r="AQ147" s="68"/>
      <c r="AR147" s="68"/>
      <c r="AT147" s="252"/>
      <c r="AU147" s="252"/>
      <c r="AV147" s="252"/>
      <c r="AW147" s="252"/>
      <c r="AX147" s="252"/>
      <c r="AY147" s="252"/>
      <c r="AZ147" s="252"/>
      <c r="BA147" s="252"/>
      <c r="BB147" s="252"/>
      <c r="BC147" s="252"/>
      <c r="BD147" s="252"/>
      <c r="BE147" s="252"/>
      <c r="BF147" s="252"/>
    </row>
    <row r="148" spans="1:58" ht="14.25" customHeight="1" thickTop="1" x14ac:dyDescent="0.2">
      <c r="A148" s="250"/>
      <c r="B148" s="281" t="s">
        <v>8</v>
      </c>
      <c r="C148" s="282"/>
      <c r="D148" s="282"/>
      <c r="E148" s="282"/>
      <c r="F148" s="282"/>
      <c r="G148" s="282"/>
      <c r="H148" s="282"/>
      <c r="I148" s="282"/>
      <c r="J148" s="282"/>
      <c r="K148" s="282"/>
      <c r="L148" s="283"/>
      <c r="M148" s="177" t="s">
        <v>9</v>
      </c>
      <c r="N148" s="202">
        <f>IF(A100="□","",SUM(N126,N132,N134,N138,N128,N130,N136,N140,N142,N144,N146))</f>
        <v>0</v>
      </c>
      <c r="O148" s="202"/>
      <c r="P148" s="202"/>
      <c r="Q148" s="202"/>
      <c r="R148" s="202"/>
      <c r="S148" s="202"/>
      <c r="T148" s="178" t="s">
        <v>10</v>
      </c>
      <c r="U148" s="287"/>
      <c r="V148" s="288"/>
      <c r="W148" s="288"/>
      <c r="X148" s="288"/>
      <c r="Y148" s="288"/>
      <c r="Z148" s="288"/>
      <c r="AA148" s="288"/>
      <c r="AB148" s="289"/>
      <c r="AC148" s="68"/>
      <c r="AD148" s="179"/>
      <c r="AE148" s="157"/>
      <c r="AF148" s="170"/>
      <c r="AG148" s="157"/>
      <c r="AH148" s="68"/>
      <c r="AI148" s="68"/>
      <c r="AJ148" s="68"/>
      <c r="AK148" s="68"/>
      <c r="AL148" s="68"/>
      <c r="AM148" s="68"/>
      <c r="AN148" s="68"/>
      <c r="AO148" s="68"/>
      <c r="AP148" s="68"/>
      <c r="AQ148" s="68"/>
      <c r="AR148" s="68"/>
      <c r="AT148" s="252"/>
      <c r="AU148" s="252"/>
      <c r="AV148" s="252"/>
      <c r="AW148" s="252"/>
      <c r="AX148" s="252"/>
      <c r="AY148" s="252"/>
      <c r="AZ148" s="252"/>
      <c r="BA148" s="252"/>
      <c r="BB148" s="252"/>
      <c r="BC148" s="252"/>
      <c r="BD148" s="252"/>
      <c r="BE148" s="252"/>
      <c r="BF148" s="252"/>
    </row>
    <row r="149" spans="1:58" ht="14.25" customHeight="1" thickBot="1" x14ac:dyDescent="0.25">
      <c r="A149" s="251"/>
      <c r="B149" s="284"/>
      <c r="C149" s="285"/>
      <c r="D149" s="285"/>
      <c r="E149" s="285"/>
      <c r="F149" s="285"/>
      <c r="G149" s="285"/>
      <c r="H149" s="285"/>
      <c r="I149" s="285"/>
      <c r="J149" s="285"/>
      <c r="K149" s="285"/>
      <c r="L149" s="286"/>
      <c r="M149" s="230">
        <f>SUM(M$127,M129,M133,M135,M$131,M$137,M$139,M$141,M$143,M$145,M$147)</f>
        <v>0</v>
      </c>
      <c r="N149" s="231"/>
      <c r="O149" s="231"/>
      <c r="P149" s="231"/>
      <c r="Q149" s="231"/>
      <c r="R149" s="231"/>
      <c r="S149" s="231"/>
      <c r="T149" s="232"/>
      <c r="U149" s="290"/>
      <c r="V149" s="291"/>
      <c r="W149" s="291"/>
      <c r="X149" s="291"/>
      <c r="Y149" s="291"/>
      <c r="Z149" s="291"/>
      <c r="AA149" s="291"/>
      <c r="AB149" s="292"/>
      <c r="AC149" s="68"/>
      <c r="AD149" s="181"/>
      <c r="AE149" s="157"/>
      <c r="AF149" s="170"/>
      <c r="AG149" s="157"/>
      <c r="AH149" s="68"/>
      <c r="AI149" s="68"/>
      <c r="AJ149" s="68"/>
      <c r="AK149" s="68"/>
      <c r="AL149" s="68"/>
      <c r="AM149" s="68"/>
      <c r="AN149" s="68"/>
      <c r="AO149" s="68"/>
      <c r="AP149" s="68"/>
      <c r="AQ149" s="68"/>
      <c r="AR149" s="68"/>
      <c r="AT149" s="252"/>
      <c r="AU149" s="252"/>
      <c r="AV149" s="252"/>
      <c r="AW149" s="252"/>
      <c r="AX149" s="252"/>
      <c r="AY149" s="252"/>
      <c r="AZ149" s="252"/>
      <c r="BA149" s="252"/>
      <c r="BB149" s="252"/>
      <c r="BC149" s="252"/>
      <c r="BD149" s="252"/>
      <c r="BE149" s="252"/>
      <c r="BF149" s="252"/>
    </row>
    <row r="150" spans="1:58" ht="14.25" customHeight="1" x14ac:dyDescent="0.2">
      <c r="A150" s="182"/>
      <c r="B150" s="158"/>
      <c r="C150" s="158"/>
      <c r="D150" s="158"/>
      <c r="E150" s="158"/>
      <c r="F150" s="158"/>
      <c r="G150" s="158"/>
      <c r="H150" s="158"/>
      <c r="I150" s="158"/>
      <c r="J150" s="158"/>
      <c r="K150" s="158"/>
      <c r="L150" s="158"/>
      <c r="M150" s="183"/>
      <c r="N150" s="183"/>
      <c r="O150" s="183"/>
      <c r="P150" s="183"/>
      <c r="Q150" s="183"/>
      <c r="R150" s="183"/>
      <c r="S150" s="183"/>
      <c r="T150" s="183"/>
      <c r="U150" s="150"/>
      <c r="V150" s="150"/>
      <c r="W150" s="150"/>
      <c r="X150" s="150"/>
      <c r="Y150" s="150"/>
      <c r="Z150" s="150"/>
      <c r="AA150" s="150"/>
      <c r="AB150" s="150"/>
      <c r="AC150" s="68"/>
      <c r="AD150" s="181"/>
      <c r="AE150" s="157"/>
      <c r="AF150" s="170"/>
      <c r="AG150" s="157"/>
      <c r="AH150" s="68"/>
      <c r="AI150" s="68"/>
      <c r="AJ150" s="68"/>
      <c r="AK150" s="68"/>
      <c r="AL150" s="68"/>
      <c r="AM150" s="68"/>
      <c r="AN150" s="68"/>
      <c r="AO150" s="68"/>
      <c r="AP150" s="68"/>
      <c r="AQ150" s="68"/>
      <c r="AR150" s="68"/>
      <c r="AT150" s="85"/>
      <c r="AU150" s="85"/>
      <c r="AV150" s="85"/>
      <c r="AW150" s="85"/>
      <c r="AX150" s="85"/>
      <c r="AY150" s="85"/>
      <c r="AZ150" s="85"/>
      <c r="BA150" s="85"/>
      <c r="BB150" s="85"/>
      <c r="BC150" s="85"/>
      <c r="BD150" s="85"/>
      <c r="BE150" s="85"/>
      <c r="BF150" s="85"/>
    </row>
    <row r="151" spans="1:58" ht="14.25" customHeight="1" x14ac:dyDescent="0.2">
      <c r="A151" s="182"/>
      <c r="B151" s="158"/>
      <c r="C151" s="158"/>
      <c r="D151" s="158"/>
      <c r="E151" s="158"/>
      <c r="F151" s="158"/>
      <c r="G151" s="158"/>
      <c r="H151" s="158"/>
      <c r="I151" s="158"/>
      <c r="J151" s="158"/>
      <c r="K151" s="158"/>
      <c r="L151" s="158"/>
      <c r="M151" s="183"/>
      <c r="N151" s="183"/>
      <c r="O151" s="183"/>
      <c r="P151" s="183"/>
      <c r="Q151" s="183"/>
      <c r="R151" s="183"/>
      <c r="S151" s="183"/>
      <c r="T151" s="183"/>
      <c r="U151" s="150"/>
      <c r="V151" s="150"/>
      <c r="W151" s="150"/>
      <c r="X151" s="150"/>
      <c r="Y151" s="150"/>
      <c r="Z151" s="150"/>
      <c r="AA151" s="150"/>
      <c r="AB151" s="150"/>
      <c r="AC151" s="68"/>
      <c r="AD151" s="181"/>
      <c r="AE151" s="157"/>
      <c r="AF151" s="170"/>
      <c r="AG151" s="157"/>
      <c r="AH151" s="68"/>
      <c r="AI151" s="68"/>
      <c r="AJ151" s="68"/>
      <c r="AK151" s="68"/>
      <c r="AL151" s="68"/>
      <c r="AM151" s="68"/>
      <c r="AN151" s="68"/>
      <c r="AO151" s="68"/>
      <c r="AP151" s="68"/>
      <c r="AQ151" s="68"/>
      <c r="AR151" s="68"/>
      <c r="AT151" s="85"/>
      <c r="AU151" s="85"/>
      <c r="AV151" s="85"/>
      <c r="AW151" s="85"/>
      <c r="AX151" s="85"/>
      <c r="AY151" s="85"/>
      <c r="AZ151" s="85"/>
      <c r="BA151" s="85"/>
      <c r="BB151" s="85"/>
      <c r="BC151" s="85"/>
      <c r="BD151" s="85"/>
      <c r="BE151" s="85"/>
      <c r="BF151" s="85"/>
    </row>
    <row r="152" spans="1:58" ht="14.25" customHeight="1" x14ac:dyDescent="0.2">
      <c r="A152" s="182"/>
      <c r="B152" s="158"/>
      <c r="C152" s="158"/>
      <c r="D152" s="158"/>
      <c r="E152" s="158"/>
      <c r="F152" s="158"/>
      <c r="G152" s="158"/>
      <c r="H152" s="158"/>
      <c r="I152" s="158"/>
      <c r="J152" s="158"/>
      <c r="K152" s="158"/>
      <c r="L152" s="158"/>
      <c r="M152" s="183"/>
      <c r="N152" s="183"/>
      <c r="O152" s="183"/>
      <c r="P152" s="183"/>
      <c r="Q152" s="183"/>
      <c r="R152" s="183"/>
      <c r="S152" s="183"/>
      <c r="T152" s="183"/>
      <c r="U152" s="150"/>
      <c r="V152" s="150"/>
      <c r="W152" s="150"/>
      <c r="X152" s="150"/>
      <c r="Y152" s="150"/>
      <c r="Z152" s="150"/>
      <c r="AA152" s="150"/>
      <c r="AB152" s="150"/>
      <c r="AC152" s="68"/>
      <c r="AD152" s="181"/>
      <c r="AE152" s="157"/>
      <c r="AF152" s="170"/>
      <c r="AG152" s="157"/>
      <c r="AH152" s="68"/>
      <c r="AI152" s="68"/>
      <c r="AJ152" s="68"/>
      <c r="AK152" s="68"/>
      <c r="AL152" s="68"/>
      <c r="AM152" s="68"/>
      <c r="AN152" s="68"/>
      <c r="AO152" s="68"/>
      <c r="AP152" s="68"/>
      <c r="AQ152" s="68"/>
      <c r="AR152" s="68"/>
      <c r="AT152" s="85"/>
      <c r="AU152" s="85"/>
      <c r="AV152" s="85"/>
      <c r="AW152" s="85"/>
      <c r="AX152" s="85"/>
      <c r="AY152" s="85"/>
      <c r="AZ152" s="85"/>
      <c r="BA152" s="85"/>
      <c r="BB152" s="85"/>
      <c r="BC152" s="85"/>
      <c r="BD152" s="85"/>
      <c r="BE152" s="85"/>
      <c r="BF152" s="85"/>
    </row>
    <row r="153" spans="1:58" ht="14.25" customHeight="1" thickBot="1" x14ac:dyDescent="0.25">
      <c r="A153" s="182"/>
      <c r="B153" s="158"/>
      <c r="C153" s="158"/>
      <c r="D153" s="158"/>
      <c r="E153" s="158"/>
      <c r="F153" s="158"/>
      <c r="G153" s="158"/>
      <c r="H153" s="158"/>
      <c r="I153" s="158"/>
      <c r="J153" s="158"/>
      <c r="K153" s="158"/>
      <c r="L153" s="158"/>
      <c r="M153" s="183"/>
      <c r="N153" s="183"/>
      <c r="O153" s="183"/>
      <c r="P153" s="183"/>
      <c r="Q153" s="183"/>
      <c r="R153" s="183"/>
      <c r="S153" s="183"/>
      <c r="T153" s="158" t="s">
        <v>92</v>
      </c>
      <c r="U153" s="150"/>
      <c r="V153" s="150"/>
      <c r="W153" s="150"/>
      <c r="X153" s="150"/>
      <c r="Y153" s="150"/>
      <c r="Z153" s="150"/>
      <c r="AA153" s="150"/>
      <c r="AB153" s="150"/>
      <c r="AC153" s="68"/>
      <c r="AD153" s="181"/>
      <c r="AE153" s="157"/>
      <c r="AF153" s="170"/>
      <c r="AG153" s="157"/>
      <c r="AH153" s="68"/>
      <c r="AI153" s="68"/>
      <c r="AJ153" s="68"/>
      <c r="AK153" s="68"/>
      <c r="AL153" s="68"/>
      <c r="AM153" s="68"/>
      <c r="AN153" s="68"/>
      <c r="AO153" s="68"/>
      <c r="AP153" s="68"/>
      <c r="AQ153" s="68"/>
      <c r="AR153" s="68"/>
      <c r="AT153" s="85"/>
      <c r="AU153" s="85"/>
      <c r="AV153" s="85"/>
      <c r="AW153" s="85"/>
      <c r="AX153" s="85"/>
      <c r="AY153" s="85"/>
      <c r="AZ153" s="85"/>
      <c r="BA153" s="85"/>
      <c r="BB153" s="85"/>
      <c r="BC153" s="85"/>
      <c r="BD153" s="85"/>
      <c r="BE153" s="85"/>
      <c r="BF153" s="85"/>
    </row>
    <row r="154" spans="1:58" ht="22.05" customHeight="1" x14ac:dyDescent="0.2">
      <c r="A154" s="184"/>
      <c r="B154" s="464" t="s">
        <v>33</v>
      </c>
      <c r="C154" s="234"/>
      <c r="D154" s="234"/>
      <c r="E154" s="234"/>
      <c r="F154" s="234"/>
      <c r="G154" s="234"/>
      <c r="H154" s="234"/>
      <c r="I154" s="234"/>
      <c r="J154" s="234"/>
      <c r="K154" s="234"/>
      <c r="L154" s="235"/>
      <c r="M154" s="185" t="s">
        <v>9</v>
      </c>
      <c r="N154" s="462">
        <f>L75</f>
        <v>0</v>
      </c>
      <c r="O154" s="462"/>
      <c r="P154" s="462"/>
      <c r="Q154" s="462"/>
      <c r="R154" s="462"/>
      <c r="S154" s="462"/>
      <c r="T154" s="186" t="s">
        <v>10</v>
      </c>
      <c r="U154" s="94"/>
      <c r="V154" s="94"/>
      <c r="W154" s="68"/>
      <c r="X154" s="68"/>
      <c r="Y154" s="94"/>
      <c r="Z154" s="94"/>
      <c r="AA154" s="94"/>
      <c r="AB154" s="94"/>
      <c r="AC154" s="94"/>
      <c r="AD154" s="158"/>
      <c r="AE154" s="68"/>
      <c r="AF154" s="68"/>
      <c r="AG154" s="184"/>
      <c r="AH154" s="184"/>
      <c r="AI154" s="184"/>
      <c r="AJ154" s="184"/>
      <c r="AK154" s="184"/>
      <c r="AL154" s="68"/>
      <c r="AM154" s="94"/>
      <c r="AN154" s="94"/>
      <c r="AO154" s="94"/>
      <c r="AP154" s="94"/>
      <c r="AQ154" s="94"/>
      <c r="AR154" s="158"/>
    </row>
    <row r="155" spans="1:58" ht="16.5" customHeight="1" thickBot="1" x14ac:dyDescent="0.25">
      <c r="A155" s="184"/>
      <c r="B155" s="465"/>
      <c r="C155" s="466"/>
      <c r="D155" s="466"/>
      <c r="E155" s="466"/>
      <c r="F155" s="466"/>
      <c r="G155" s="466"/>
      <c r="H155" s="466"/>
      <c r="I155" s="466"/>
      <c r="J155" s="466"/>
      <c r="K155" s="466"/>
      <c r="L155" s="467"/>
      <c r="M155" s="230">
        <f>ROUNDDOWN('工事契約額、支払額確認シート'!K17,-3)*0.001</f>
        <v>0</v>
      </c>
      <c r="N155" s="231"/>
      <c r="O155" s="231"/>
      <c r="P155" s="231"/>
      <c r="Q155" s="231"/>
      <c r="R155" s="231"/>
      <c r="S155" s="231"/>
      <c r="T155" s="463"/>
      <c r="U155" s="94"/>
      <c r="V155" s="94"/>
      <c r="W155" s="94"/>
      <c r="X155" s="94"/>
      <c r="Y155" s="94"/>
      <c r="Z155" s="94"/>
      <c r="AA155" s="94"/>
      <c r="AB155" s="94"/>
      <c r="AC155" s="94"/>
      <c r="AD155" s="94"/>
      <c r="AE155" s="68"/>
      <c r="AF155" s="68"/>
      <c r="AG155" s="184"/>
      <c r="AH155" s="184"/>
      <c r="AI155" s="184"/>
      <c r="AJ155" s="184"/>
      <c r="AK155" s="184"/>
      <c r="AL155" s="94"/>
      <c r="AM155" s="94"/>
      <c r="AN155" s="94"/>
      <c r="AO155" s="94"/>
      <c r="AP155" s="94"/>
      <c r="AQ155" s="94"/>
      <c r="AR155" s="94"/>
    </row>
    <row r="156" spans="1:58" ht="13.5" customHeight="1" x14ac:dyDescent="0.2">
      <c r="A156" s="184"/>
      <c r="B156" s="150"/>
      <c r="C156" s="150"/>
      <c r="D156" s="150"/>
      <c r="E156" s="150"/>
      <c r="F156" s="150"/>
      <c r="G156" s="150"/>
      <c r="H156" s="150"/>
      <c r="I156" s="150"/>
      <c r="J156" s="150"/>
      <c r="K156" s="150"/>
      <c r="L156" s="150"/>
      <c r="M156" s="183"/>
      <c r="N156" s="183"/>
      <c r="O156" s="183"/>
      <c r="P156" s="183"/>
      <c r="Q156" s="183"/>
      <c r="R156" s="183"/>
      <c r="S156" s="183"/>
      <c r="T156" s="183"/>
      <c r="U156" s="94"/>
      <c r="V156" s="94"/>
      <c r="W156" s="94"/>
      <c r="X156" s="92"/>
      <c r="Y156" s="92"/>
      <c r="Z156" s="92"/>
      <c r="AA156" s="92"/>
      <c r="AB156" s="92"/>
      <c r="AC156" s="92"/>
      <c r="AD156" s="92"/>
      <c r="AE156" s="150"/>
      <c r="AF156" s="150"/>
      <c r="AG156" s="187"/>
      <c r="AH156" s="187"/>
      <c r="AI156" s="187"/>
      <c r="AJ156" s="187"/>
      <c r="AK156" s="187"/>
      <c r="AL156" s="92"/>
      <c r="AM156" s="92"/>
      <c r="AN156" s="92"/>
      <c r="AO156" s="92"/>
      <c r="AP156" s="92"/>
      <c r="AQ156" s="92"/>
      <c r="AR156" s="92"/>
    </row>
    <row r="157" spans="1:58" ht="13.5" customHeight="1" x14ac:dyDescent="0.2">
      <c r="A157" s="184"/>
      <c r="B157" s="150"/>
      <c r="C157" s="150"/>
      <c r="D157" s="150"/>
      <c r="E157" s="150"/>
      <c r="F157" s="150"/>
      <c r="G157" s="150"/>
      <c r="H157" s="150"/>
      <c r="I157" s="150"/>
      <c r="J157" s="150"/>
      <c r="K157" s="150"/>
      <c r="L157" s="150"/>
      <c r="M157" s="183"/>
      <c r="N157" s="183"/>
      <c r="O157" s="183"/>
      <c r="P157" s="183"/>
      <c r="Q157" s="183"/>
      <c r="R157" s="183"/>
      <c r="S157" s="183"/>
      <c r="T157" s="183"/>
      <c r="U157" s="94"/>
      <c r="V157" s="94"/>
      <c r="W157" s="94"/>
      <c r="X157" s="92"/>
      <c r="Y157" s="92"/>
      <c r="Z157" s="92"/>
      <c r="AA157" s="92"/>
      <c r="AB157" s="92"/>
      <c r="AC157" s="92"/>
      <c r="AD157" s="92"/>
      <c r="AE157" s="150"/>
      <c r="AF157" s="150"/>
      <c r="AG157" s="187"/>
      <c r="AH157" s="187"/>
      <c r="AI157" s="187"/>
      <c r="AJ157" s="187"/>
      <c r="AK157" s="187"/>
      <c r="AL157" s="92"/>
      <c r="AM157" s="92"/>
      <c r="AN157" s="92"/>
      <c r="AO157" s="92"/>
      <c r="AP157" s="92"/>
      <c r="AQ157" s="92"/>
      <c r="AR157" s="92"/>
    </row>
    <row r="158" spans="1:58" ht="14.25" customHeight="1" thickBot="1" x14ac:dyDescent="0.25">
      <c r="A158" s="182"/>
      <c r="B158" s="158"/>
      <c r="C158" s="158"/>
      <c r="D158" s="158"/>
      <c r="E158" s="158"/>
      <c r="F158" s="158"/>
      <c r="G158" s="158"/>
      <c r="H158" s="158"/>
      <c r="I158" s="158"/>
      <c r="J158" s="158"/>
      <c r="K158" s="158"/>
      <c r="L158" s="158"/>
      <c r="M158" s="183"/>
      <c r="N158" s="183"/>
      <c r="O158" s="183"/>
      <c r="P158" s="183"/>
      <c r="Q158" s="183"/>
      <c r="R158" s="183"/>
      <c r="S158" s="183"/>
      <c r="T158" s="158" t="s">
        <v>92</v>
      </c>
      <c r="U158" s="150"/>
      <c r="V158" s="150"/>
      <c r="W158" s="150"/>
      <c r="X158" s="150"/>
      <c r="Y158" s="150"/>
      <c r="Z158" s="150"/>
      <c r="AA158" s="150"/>
      <c r="AB158" s="150"/>
      <c r="AC158" s="68"/>
      <c r="AD158" s="181"/>
      <c r="AE158" s="157"/>
      <c r="AF158" s="170"/>
      <c r="AG158" s="157"/>
      <c r="AH158" s="68"/>
      <c r="AI158" s="68"/>
      <c r="AJ158" s="68"/>
      <c r="AK158" s="68"/>
      <c r="AL158" s="68"/>
      <c r="AM158" s="68"/>
      <c r="AN158" s="68"/>
      <c r="AO158" s="68"/>
      <c r="AP158" s="68"/>
      <c r="AQ158" s="68"/>
      <c r="AR158" s="68"/>
      <c r="AT158" s="85"/>
      <c r="AU158" s="85"/>
      <c r="AV158" s="85"/>
      <c r="AW158" s="85"/>
      <c r="AX158" s="85"/>
      <c r="AY158" s="85"/>
      <c r="AZ158" s="85"/>
      <c r="BA158" s="85"/>
      <c r="BB158" s="85"/>
      <c r="BC158" s="85"/>
      <c r="BD158" s="85"/>
      <c r="BE158" s="85"/>
      <c r="BF158" s="85"/>
    </row>
    <row r="159" spans="1:58" ht="22.05" customHeight="1" x14ac:dyDescent="0.2">
      <c r="A159" s="184"/>
      <c r="B159" s="464" t="s">
        <v>146</v>
      </c>
      <c r="C159" s="234"/>
      <c r="D159" s="234"/>
      <c r="E159" s="234"/>
      <c r="F159" s="234"/>
      <c r="G159" s="234"/>
      <c r="H159" s="234"/>
      <c r="I159" s="234"/>
      <c r="J159" s="234"/>
      <c r="K159" s="234"/>
      <c r="L159" s="235"/>
      <c r="M159" s="185" t="s">
        <v>9</v>
      </c>
      <c r="N159" s="462">
        <f>N118+N148</f>
        <v>0</v>
      </c>
      <c r="O159" s="462"/>
      <c r="P159" s="462"/>
      <c r="Q159" s="462"/>
      <c r="R159" s="462"/>
      <c r="S159" s="462"/>
      <c r="T159" s="186" t="s">
        <v>10</v>
      </c>
      <c r="U159" s="94"/>
      <c r="V159" s="94"/>
      <c r="W159" s="68"/>
      <c r="X159" s="68"/>
      <c r="Y159" s="94"/>
      <c r="Z159" s="94"/>
      <c r="AA159" s="94"/>
      <c r="AB159" s="94"/>
      <c r="AC159" s="94"/>
      <c r="AD159" s="158"/>
      <c r="AE159" s="68"/>
      <c r="AF159" s="68"/>
      <c r="AG159" s="184"/>
      <c r="AH159" s="184"/>
      <c r="AI159" s="184"/>
      <c r="AJ159" s="184"/>
      <c r="AK159" s="184"/>
      <c r="AL159" s="68"/>
      <c r="AM159" s="94"/>
      <c r="AN159" s="94"/>
      <c r="AO159" s="94"/>
      <c r="AP159" s="94"/>
      <c r="AQ159" s="94"/>
      <c r="AR159" s="158"/>
    </row>
    <row r="160" spans="1:58" ht="16.5" customHeight="1" thickBot="1" x14ac:dyDescent="0.25">
      <c r="A160" s="184"/>
      <c r="B160" s="465"/>
      <c r="C160" s="466"/>
      <c r="D160" s="466"/>
      <c r="E160" s="466"/>
      <c r="F160" s="466"/>
      <c r="G160" s="466"/>
      <c r="H160" s="466"/>
      <c r="I160" s="466"/>
      <c r="J160" s="466"/>
      <c r="K160" s="466"/>
      <c r="L160" s="467"/>
      <c r="M160" s="230">
        <f>M119+M149</f>
        <v>0</v>
      </c>
      <c r="N160" s="231"/>
      <c r="O160" s="231"/>
      <c r="P160" s="231"/>
      <c r="Q160" s="231"/>
      <c r="R160" s="231"/>
      <c r="S160" s="231"/>
      <c r="T160" s="463"/>
      <c r="U160" s="94"/>
      <c r="V160" s="94"/>
      <c r="W160" s="94"/>
      <c r="X160" s="94"/>
      <c r="Y160" s="94"/>
      <c r="Z160" s="94"/>
      <c r="AA160" s="94"/>
      <c r="AB160" s="94"/>
      <c r="AC160" s="94"/>
      <c r="AD160" s="94"/>
      <c r="AE160" s="68"/>
      <c r="AF160" s="68"/>
      <c r="AG160" s="184"/>
      <c r="AH160" s="184"/>
      <c r="AI160" s="184"/>
      <c r="AJ160" s="184"/>
      <c r="AK160" s="184"/>
      <c r="AL160" s="94"/>
      <c r="AM160" s="94"/>
      <c r="AN160" s="94"/>
      <c r="AO160" s="94"/>
      <c r="AP160" s="94"/>
      <c r="AQ160" s="94"/>
      <c r="AR160" s="94"/>
    </row>
    <row r="161" spans="1:44" ht="14.25" customHeight="1" x14ac:dyDescent="0.2">
      <c r="A161" s="68"/>
      <c r="B161" s="68"/>
      <c r="C161" s="68"/>
      <c r="D161" s="68"/>
      <c r="E161" s="68"/>
      <c r="F161" s="68"/>
      <c r="G161" s="68"/>
      <c r="H161" s="68"/>
      <c r="I161" s="68"/>
      <c r="J161" s="68"/>
      <c r="K161" s="68"/>
      <c r="L161" s="68"/>
      <c r="M161" s="68"/>
      <c r="N161" s="68"/>
      <c r="O161" s="68"/>
      <c r="P161" s="68"/>
      <c r="Q161" s="68"/>
      <c r="R161" s="68"/>
      <c r="S161" s="68"/>
      <c r="T161" s="68"/>
      <c r="U161" s="68"/>
      <c r="V161" s="68"/>
      <c r="W161" s="68"/>
      <c r="X161" s="68"/>
      <c r="Y161" s="68"/>
      <c r="Z161" s="68"/>
      <c r="AA161" s="68"/>
      <c r="AB161" s="68"/>
      <c r="AC161" s="68"/>
      <c r="AD161" s="179"/>
      <c r="AE161" s="157"/>
      <c r="AF161" s="170"/>
      <c r="AG161" s="157"/>
      <c r="AH161" s="68"/>
      <c r="AI161" s="68"/>
      <c r="AJ161" s="68"/>
      <c r="AK161" s="68"/>
      <c r="AL161" s="68"/>
      <c r="AM161" s="68"/>
      <c r="AN161" s="68"/>
      <c r="AO161" s="68"/>
      <c r="AP161" s="68"/>
      <c r="AQ161" s="68"/>
      <c r="AR161" s="68"/>
    </row>
    <row r="162" spans="1:44" ht="13.5" customHeight="1" x14ac:dyDescent="0.2">
      <c r="A162" s="184"/>
      <c r="B162" s="150"/>
      <c r="C162" s="150"/>
      <c r="D162" s="150"/>
      <c r="E162" s="150"/>
      <c r="F162" s="150"/>
      <c r="G162" s="150"/>
      <c r="H162" s="150"/>
      <c r="I162" s="150"/>
      <c r="J162" s="150"/>
      <c r="K162" s="150"/>
      <c r="L162" s="150"/>
      <c r="M162" s="183"/>
      <c r="N162" s="183"/>
      <c r="O162" s="183"/>
      <c r="P162" s="183"/>
      <c r="Q162" s="183"/>
      <c r="R162" s="183"/>
      <c r="S162" s="183"/>
      <c r="T162" s="183"/>
      <c r="U162" s="94"/>
      <c r="V162" s="94"/>
      <c r="W162" s="94"/>
      <c r="X162" s="92"/>
      <c r="Y162" s="92"/>
      <c r="Z162" s="92"/>
      <c r="AA162" s="92"/>
      <c r="AB162" s="92"/>
      <c r="AC162" s="92"/>
      <c r="AD162" s="92"/>
      <c r="AE162" s="150"/>
      <c r="AF162" s="150"/>
      <c r="AG162" s="187"/>
      <c r="AH162" s="187"/>
      <c r="AI162" s="187"/>
      <c r="AJ162" s="187"/>
      <c r="AK162" s="187"/>
      <c r="AL162" s="92"/>
      <c r="AM162" s="92"/>
      <c r="AN162" s="92"/>
      <c r="AO162" s="92"/>
      <c r="AP162" s="92"/>
      <c r="AQ162" s="92"/>
      <c r="AR162" s="92"/>
    </row>
    <row r="163" spans="1:44" x14ac:dyDescent="0.2">
      <c r="A163" s="39"/>
      <c r="B163" s="39"/>
      <c r="C163" s="39"/>
      <c r="D163" s="39"/>
      <c r="E163" s="39"/>
      <c r="F163" s="39"/>
      <c r="G163" s="39"/>
      <c r="H163" s="39"/>
      <c r="I163" s="39"/>
      <c r="J163" s="39"/>
      <c r="K163" s="39"/>
      <c r="L163" s="39"/>
      <c r="M163" s="39"/>
      <c r="N163" s="39"/>
      <c r="O163" s="39"/>
      <c r="P163" s="39"/>
      <c r="Q163" s="39"/>
      <c r="R163" s="39"/>
      <c r="S163" s="39"/>
      <c r="T163" s="39"/>
      <c r="U163" s="39"/>
      <c r="V163" s="39"/>
      <c r="W163" s="39"/>
      <c r="X163" s="39"/>
      <c r="Y163" s="39"/>
      <c r="Z163" s="39"/>
      <c r="AA163" s="39"/>
      <c r="AB163" s="39"/>
      <c r="AC163" s="39"/>
      <c r="AD163" s="39"/>
      <c r="AE163" s="39"/>
    </row>
    <row r="164" spans="1:44" x14ac:dyDescent="0.2">
      <c r="A164" s="39"/>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c r="AA164" s="39"/>
      <c r="AB164" s="39"/>
      <c r="AC164" s="39"/>
      <c r="AD164" s="39"/>
      <c r="AE164" s="39"/>
    </row>
    <row r="165" spans="1:44" x14ac:dyDescent="0.2">
      <c r="A165" s="143"/>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c r="AA165" s="143"/>
      <c r="AB165" s="143"/>
      <c r="AC165" s="143"/>
      <c r="AD165" s="143"/>
      <c r="AE165" s="143"/>
      <c r="AF165" s="143"/>
      <c r="AG165" s="143"/>
      <c r="AH165" s="143"/>
      <c r="AI165" s="143"/>
      <c r="AJ165" s="143"/>
      <c r="AK165" s="143"/>
      <c r="AL165" s="143"/>
      <c r="AM165" s="143"/>
      <c r="AN165" s="143"/>
      <c r="AO165" s="143"/>
      <c r="AP165" s="143"/>
      <c r="AQ165" s="143"/>
      <c r="AR165" s="143"/>
    </row>
    <row r="166" spans="1:44" ht="13.05" hidden="1" x14ac:dyDescent="0.2">
      <c r="A166" s="143"/>
      <c r="B166" s="146" t="s">
        <v>83</v>
      </c>
      <c r="C166" s="146"/>
      <c r="D166" s="146"/>
      <c r="E166" s="146"/>
      <c r="F166" s="146"/>
      <c r="G166" s="146"/>
      <c r="H166" s="146"/>
      <c r="I166" s="146"/>
      <c r="J166" s="146"/>
      <c r="K166" s="146"/>
      <c r="L166" s="146"/>
      <c r="M166" s="146"/>
      <c r="N166" s="146"/>
      <c r="O166" s="146"/>
      <c r="P166" s="146"/>
      <c r="Q166" s="146"/>
      <c r="R166" s="146"/>
      <c r="S166" s="146"/>
      <c r="T166" s="146"/>
      <c r="U166" s="146"/>
      <c r="V166" s="146"/>
      <c r="W166" s="146"/>
      <c r="X166" s="146"/>
      <c r="Y166" s="146"/>
      <c r="Z166" s="146"/>
      <c r="AA166" s="144"/>
      <c r="AB166" s="144"/>
      <c r="AC166" s="144"/>
      <c r="AD166" s="144"/>
      <c r="AE166" s="144"/>
      <c r="AF166" s="144"/>
      <c r="AG166" s="143"/>
      <c r="AH166" s="143"/>
      <c r="AI166" s="143"/>
      <c r="AJ166" s="143"/>
      <c r="AK166" s="143"/>
      <c r="AL166" s="143"/>
      <c r="AM166" s="143"/>
      <c r="AN166" s="143"/>
      <c r="AO166" s="143"/>
      <c r="AP166" s="143"/>
      <c r="AQ166" s="143"/>
      <c r="AR166" s="143"/>
    </row>
    <row r="167" spans="1:44" ht="13.05" hidden="1" x14ac:dyDescent="0.2">
      <c r="A167" s="143"/>
      <c r="B167" s="146"/>
      <c r="C167" s="146"/>
      <c r="D167" s="146"/>
      <c r="E167" s="146"/>
      <c r="F167" s="146"/>
      <c r="G167" s="146"/>
      <c r="H167" s="458"/>
      <c r="I167" s="458"/>
      <c r="J167" s="458"/>
      <c r="K167" s="458"/>
      <c r="L167" s="458"/>
      <c r="M167" s="459" t="s">
        <v>90</v>
      </c>
      <c r="N167" s="459"/>
      <c r="O167" s="458" t="s">
        <v>91</v>
      </c>
      <c r="P167" s="458"/>
      <c r="Q167" s="458"/>
      <c r="R167" s="458"/>
      <c r="S167" s="458"/>
      <c r="T167" s="458"/>
      <c r="U167" s="458"/>
      <c r="V167" s="458"/>
      <c r="W167" s="458"/>
      <c r="X167" s="458"/>
      <c r="Y167" s="146"/>
      <c r="Z167" s="146"/>
      <c r="AA167" s="144"/>
      <c r="AB167" s="144"/>
      <c r="AC167" s="144"/>
      <c r="AD167" s="144"/>
      <c r="AE167" s="144"/>
      <c r="AF167" s="144"/>
      <c r="AG167" s="143"/>
      <c r="AH167" s="143"/>
      <c r="AI167" s="143"/>
      <c r="AJ167" s="143"/>
      <c r="AK167" s="143"/>
      <c r="AL167" s="143"/>
      <c r="AM167" s="143"/>
      <c r="AN167" s="143"/>
      <c r="AO167" s="143"/>
      <c r="AP167" s="143"/>
      <c r="AQ167" s="143"/>
      <c r="AR167" s="143"/>
    </row>
    <row r="168" spans="1:44" ht="13.05" hidden="1" x14ac:dyDescent="0.2">
      <c r="A168" s="143"/>
      <c r="B168" s="459" t="s">
        <v>84</v>
      </c>
      <c r="C168" s="459"/>
      <c r="D168" s="459"/>
      <c r="E168" s="459"/>
      <c r="F168" s="459"/>
      <c r="G168" s="146" t="s">
        <v>86</v>
      </c>
      <c r="H168" s="458">
        <f>M35</f>
        <v>0</v>
      </c>
      <c r="I168" s="458"/>
      <c r="J168" s="458"/>
      <c r="K168" s="458"/>
      <c r="L168" s="458"/>
      <c r="M168" s="458">
        <v>0.5</v>
      </c>
      <c r="N168" s="458"/>
      <c r="O168" s="460">
        <f>H168*M168</f>
        <v>0</v>
      </c>
      <c r="P168" s="460"/>
      <c r="Q168" s="460"/>
      <c r="R168" s="460"/>
      <c r="S168" s="460"/>
      <c r="T168" s="458">
        <f>IF($O$171&gt;1400,ROUNDDOWN(1400*$O$168/$O$171,0),ROUNDDOWN($O$168,0))</f>
        <v>0</v>
      </c>
      <c r="U168" s="458"/>
      <c r="V168" s="458"/>
      <c r="W168" s="458"/>
      <c r="X168" s="458"/>
      <c r="Y168" s="146"/>
      <c r="Z168" s="146"/>
      <c r="AA168" s="144"/>
      <c r="AB168" s="144"/>
      <c r="AC168" s="144"/>
      <c r="AD168" s="144"/>
      <c r="AE168" s="144"/>
      <c r="AF168" s="144"/>
      <c r="AG168" s="143"/>
      <c r="AH168" s="143"/>
      <c r="AI168" s="143"/>
      <c r="AJ168" s="143"/>
      <c r="AK168" s="143"/>
      <c r="AL168" s="143"/>
      <c r="AM168" s="143"/>
      <c r="AN168" s="143"/>
      <c r="AO168" s="143"/>
      <c r="AP168" s="143"/>
      <c r="AQ168" s="143"/>
      <c r="AR168" s="143"/>
    </row>
    <row r="169" spans="1:44" ht="13.05" hidden="1" x14ac:dyDescent="0.2">
      <c r="A169" s="143"/>
      <c r="B169" s="459" t="s">
        <v>85</v>
      </c>
      <c r="C169" s="459"/>
      <c r="D169" s="459"/>
      <c r="E169" s="459"/>
      <c r="F169" s="459"/>
      <c r="G169" s="146" t="s">
        <v>87</v>
      </c>
      <c r="H169" s="458">
        <f>AK72</f>
        <v>0</v>
      </c>
      <c r="I169" s="458"/>
      <c r="J169" s="458"/>
      <c r="K169" s="458"/>
      <c r="L169" s="458"/>
      <c r="M169" s="458">
        <v>0.5</v>
      </c>
      <c r="N169" s="458"/>
      <c r="O169" s="460">
        <f>ROUNDDOWN(H169*M169,0)</f>
        <v>0</v>
      </c>
      <c r="P169" s="460"/>
      <c r="Q169" s="460"/>
      <c r="R169" s="460"/>
      <c r="S169" s="460"/>
      <c r="T169" s="458">
        <f>IF($O$171&gt;1400,ROUNDUP(1400*O169/$O$171,0),ROUNDDOWN(O169,0))</f>
        <v>0</v>
      </c>
      <c r="U169" s="458"/>
      <c r="V169" s="458"/>
      <c r="W169" s="458"/>
      <c r="X169" s="458"/>
      <c r="Y169" s="146"/>
      <c r="Z169" s="146"/>
      <c r="AA169" s="144"/>
      <c r="AB169" s="229">
        <f>O169</f>
        <v>0</v>
      </c>
      <c r="AC169" s="229"/>
      <c r="AD169" s="229"/>
      <c r="AE169" s="144"/>
      <c r="AF169" s="144"/>
      <c r="AG169" s="143"/>
      <c r="AH169" s="143"/>
      <c r="AI169" s="227">
        <f>O169*0.5</f>
        <v>0</v>
      </c>
      <c r="AJ169" s="227"/>
      <c r="AK169" s="227"/>
      <c r="AL169" s="227"/>
      <c r="AM169" s="143"/>
      <c r="AN169" s="143"/>
      <c r="AO169" s="143"/>
      <c r="AP169" s="143"/>
      <c r="AQ169" s="143"/>
      <c r="AR169" s="143"/>
    </row>
    <row r="170" spans="1:44" ht="13.05" hidden="1" x14ac:dyDescent="0.2">
      <c r="A170" s="143"/>
      <c r="B170" s="459" t="s">
        <v>88</v>
      </c>
      <c r="C170" s="459"/>
      <c r="D170" s="459"/>
      <c r="E170" s="459"/>
      <c r="F170" s="459"/>
      <c r="G170" s="146" t="s">
        <v>89</v>
      </c>
      <c r="H170" s="458">
        <f>AL76</f>
        <v>0</v>
      </c>
      <c r="I170" s="458"/>
      <c r="J170" s="458"/>
      <c r="K170" s="458"/>
      <c r="L170" s="458"/>
      <c r="M170" s="461">
        <v>0.04</v>
      </c>
      <c r="N170" s="461"/>
      <c r="O170" s="460">
        <f>MIN(1400,ROUNDDOWN(H170*M170,0))</f>
        <v>0</v>
      </c>
      <c r="P170" s="460"/>
      <c r="Q170" s="460"/>
      <c r="R170" s="460"/>
      <c r="S170" s="460"/>
      <c r="T170" s="458">
        <f>IF($O$171&gt;1400,ROUNDUP(1400*O170/$O$171,0),ROUNDDOWN(O170,0))</f>
        <v>0</v>
      </c>
      <c r="U170" s="458"/>
      <c r="V170" s="458"/>
      <c r="W170" s="458"/>
      <c r="X170" s="458"/>
      <c r="Y170" s="146"/>
      <c r="Z170" s="146"/>
      <c r="AA170" s="144"/>
      <c r="AB170" s="228">
        <f>O170</f>
        <v>0</v>
      </c>
      <c r="AC170" s="228"/>
      <c r="AD170" s="228"/>
      <c r="AE170" s="144"/>
      <c r="AF170" s="144"/>
      <c r="AG170" s="143"/>
      <c r="AH170" s="143"/>
      <c r="AI170" s="228">
        <f>O170*0.5</f>
        <v>0</v>
      </c>
      <c r="AJ170" s="228"/>
      <c r="AK170" s="228"/>
      <c r="AL170" s="228"/>
      <c r="AM170" s="143"/>
      <c r="AN170" s="143"/>
      <c r="AO170" s="143"/>
      <c r="AP170" s="143"/>
      <c r="AQ170" s="143"/>
      <c r="AR170" s="143"/>
    </row>
    <row r="171" spans="1:44" ht="13.05" hidden="1" x14ac:dyDescent="0.2">
      <c r="A171" s="143"/>
      <c r="B171" s="146"/>
      <c r="C171" s="146"/>
      <c r="D171" s="146"/>
      <c r="E171" s="146"/>
      <c r="F171" s="146"/>
      <c r="G171" s="146"/>
      <c r="H171" s="146"/>
      <c r="I171" s="146"/>
      <c r="J171" s="146"/>
      <c r="K171" s="146"/>
      <c r="L171" s="146"/>
      <c r="M171" s="146"/>
      <c r="N171" s="146"/>
      <c r="O171" s="460">
        <f>SUM(O168:S170)</f>
        <v>0</v>
      </c>
      <c r="P171" s="460"/>
      <c r="Q171" s="460"/>
      <c r="R171" s="460"/>
      <c r="S171" s="460"/>
      <c r="T171" s="146"/>
      <c r="U171" s="146"/>
      <c r="V171" s="146"/>
      <c r="W171" s="146"/>
      <c r="X171" s="146"/>
      <c r="Y171" s="146"/>
      <c r="Z171" s="146"/>
      <c r="AA171" s="144"/>
      <c r="AB171" s="144"/>
      <c r="AC171" s="144"/>
      <c r="AD171" s="144"/>
      <c r="AE171" s="144"/>
      <c r="AF171" s="144"/>
      <c r="AG171" s="143"/>
      <c r="AH171" s="143"/>
      <c r="AI171" s="143"/>
      <c r="AJ171" s="143"/>
      <c r="AK171" s="143"/>
      <c r="AL171" s="143"/>
      <c r="AM171" s="143"/>
      <c r="AN171" s="143"/>
      <c r="AO171" s="143"/>
      <c r="AP171" s="143"/>
      <c r="AQ171" s="143"/>
      <c r="AR171" s="143"/>
    </row>
    <row r="172" spans="1:44" x14ac:dyDescent="0.2">
      <c r="A172" s="143"/>
      <c r="B172" s="146"/>
      <c r="C172" s="146"/>
      <c r="D172" s="146"/>
      <c r="E172" s="146"/>
      <c r="F172" s="146"/>
      <c r="G172" s="146"/>
      <c r="H172" s="146"/>
      <c r="I172" s="146"/>
      <c r="J172" s="146"/>
      <c r="K172" s="146"/>
      <c r="L172" s="146"/>
      <c r="M172" s="146"/>
      <c r="N172" s="146"/>
      <c r="O172" s="146"/>
      <c r="P172" s="146"/>
      <c r="Q172" s="146"/>
      <c r="R172" s="146"/>
      <c r="S172" s="146"/>
      <c r="T172" s="146"/>
      <c r="U172" s="146"/>
      <c r="V172" s="146"/>
      <c r="W172" s="146"/>
      <c r="X172" s="146"/>
      <c r="Y172" s="146"/>
      <c r="Z172" s="146"/>
      <c r="AA172" s="144"/>
      <c r="AB172" s="144"/>
      <c r="AC172" s="144"/>
      <c r="AD172" s="144"/>
      <c r="AE172" s="144"/>
      <c r="AF172" s="144"/>
      <c r="AG172" s="143"/>
      <c r="AH172" s="143"/>
      <c r="AI172" s="143"/>
      <c r="AJ172" s="143"/>
      <c r="AK172" s="143"/>
      <c r="AL172" s="143"/>
      <c r="AM172" s="143"/>
      <c r="AN172" s="143"/>
      <c r="AO172" s="143"/>
      <c r="AP172" s="143"/>
      <c r="AQ172" s="143"/>
      <c r="AR172" s="143"/>
    </row>
    <row r="173" spans="1:44" x14ac:dyDescent="0.2">
      <c r="A173" s="143"/>
      <c r="B173" s="146"/>
      <c r="C173" s="146"/>
      <c r="D173" s="146"/>
      <c r="E173" s="146"/>
      <c r="F173" s="146"/>
      <c r="G173" s="146"/>
      <c r="H173" s="146"/>
      <c r="I173" s="146"/>
      <c r="J173" s="146"/>
      <c r="K173" s="146"/>
      <c r="L173" s="146"/>
      <c r="M173" s="146"/>
      <c r="N173" s="146"/>
      <c r="O173" s="146"/>
      <c r="P173" s="146"/>
      <c r="Q173" s="146"/>
      <c r="R173" s="146"/>
      <c r="S173" s="146"/>
      <c r="T173" s="146"/>
      <c r="U173" s="146"/>
      <c r="V173" s="146"/>
      <c r="W173" s="146"/>
      <c r="X173" s="146"/>
      <c r="Y173" s="146"/>
      <c r="Z173" s="146"/>
      <c r="AA173" s="144"/>
      <c r="AB173" s="144"/>
      <c r="AC173" s="144"/>
      <c r="AD173" s="144"/>
      <c r="AE173" s="144"/>
      <c r="AF173" s="144"/>
      <c r="AG173" s="143"/>
      <c r="AH173" s="143"/>
      <c r="AI173" s="143"/>
      <c r="AJ173" s="143"/>
      <c r="AK173" s="143"/>
      <c r="AL173" s="143"/>
      <c r="AM173" s="143"/>
      <c r="AN173" s="143"/>
      <c r="AO173" s="143"/>
      <c r="AP173" s="143"/>
      <c r="AQ173" s="143"/>
      <c r="AR173" s="143"/>
    </row>
    <row r="174" spans="1:44" x14ac:dyDescent="0.2">
      <c r="B174" s="144"/>
      <c r="C174" s="144"/>
      <c r="D174" s="144"/>
      <c r="E174" s="144"/>
      <c r="F174" s="144"/>
      <c r="G174" s="144"/>
      <c r="H174" s="144"/>
      <c r="I174" s="144"/>
      <c r="J174" s="144"/>
      <c r="K174" s="144"/>
      <c r="L174" s="144"/>
      <c r="M174" s="144"/>
      <c r="N174" s="144"/>
      <c r="O174" s="144"/>
      <c r="P174" s="144"/>
      <c r="Q174" s="144"/>
      <c r="R174" s="144"/>
      <c r="S174" s="144"/>
      <c r="T174" s="144"/>
      <c r="U174" s="144"/>
      <c r="V174" s="144"/>
      <c r="W174" s="144"/>
      <c r="X174" s="144"/>
      <c r="Y174" s="144"/>
      <c r="Z174" s="43"/>
      <c r="AA174" s="43"/>
      <c r="AB174" s="43"/>
      <c r="AC174" s="43"/>
      <c r="AD174" s="43"/>
      <c r="AE174" s="43"/>
      <c r="AF174" s="43"/>
    </row>
  </sheetData>
  <sheetProtection formatCells="0" formatColumns="0" formatRows="0" insertColumns="0" insertRows="0" insertHyperlinks="0" deleteColumns="0" deleteRows="0"/>
  <mergeCells count="357">
    <mergeCell ref="N159:S159"/>
    <mergeCell ref="M160:T160"/>
    <mergeCell ref="B159:L160"/>
    <mergeCell ref="B154:L155"/>
    <mergeCell ref="N154:S154"/>
    <mergeCell ref="M155:T155"/>
    <mergeCell ref="AI84:AN85"/>
    <mergeCell ref="AI88:AN89"/>
    <mergeCell ref="Q90:V91"/>
    <mergeCell ref="M109:T109"/>
    <mergeCell ref="B110:L111"/>
    <mergeCell ref="N110:S110"/>
    <mergeCell ref="B88:G89"/>
    <mergeCell ref="B94:AR94"/>
    <mergeCell ref="A95:AR95"/>
    <mergeCell ref="A104:A119"/>
    <mergeCell ref="B104:L105"/>
    <mergeCell ref="M104:AB104"/>
    <mergeCell ref="M105:T105"/>
    <mergeCell ref="U105:AB105"/>
    <mergeCell ref="B84:G85"/>
    <mergeCell ref="H86:M87"/>
    <mergeCell ref="H90:M91"/>
    <mergeCell ref="I84:L85"/>
    <mergeCell ref="O171:S171"/>
    <mergeCell ref="B169:F169"/>
    <mergeCell ref="H169:L169"/>
    <mergeCell ref="M169:N169"/>
    <mergeCell ref="O169:S169"/>
    <mergeCell ref="T169:X169"/>
    <mergeCell ref="B170:F170"/>
    <mergeCell ref="H170:L170"/>
    <mergeCell ref="M170:N170"/>
    <mergeCell ref="O170:S170"/>
    <mergeCell ref="T170:X170"/>
    <mergeCell ref="H167:L167"/>
    <mergeCell ref="M167:N167"/>
    <mergeCell ref="O167:S167"/>
    <mergeCell ref="T167:X167"/>
    <mergeCell ref="B168:F168"/>
    <mergeCell ref="H168:L168"/>
    <mergeCell ref="M168:N168"/>
    <mergeCell ref="O168:S168"/>
    <mergeCell ref="T168:X168"/>
    <mergeCell ref="H88:H89"/>
    <mergeCell ref="I88:L89"/>
    <mergeCell ref="M88:M89"/>
    <mergeCell ref="B106:L107"/>
    <mergeCell ref="N106:S106"/>
    <mergeCell ref="U106:AB107"/>
    <mergeCell ref="M107:T107"/>
    <mergeCell ref="W84:Y91"/>
    <mergeCell ref="Z84:Z85"/>
    <mergeCell ref="AA84:AD85"/>
    <mergeCell ref="Z88:Z89"/>
    <mergeCell ref="AA88:AD89"/>
    <mergeCell ref="Z86:AE87"/>
    <mergeCell ref="Z90:AE91"/>
    <mergeCell ref="Q84:Q85"/>
    <mergeCell ref="R84:U85"/>
    <mergeCell ref="V84:V85"/>
    <mergeCell ref="Q86:V87"/>
    <mergeCell ref="Q88:Q89"/>
    <mergeCell ref="R88:U89"/>
    <mergeCell ref="V88:V89"/>
    <mergeCell ref="AE84:AE85"/>
    <mergeCell ref="AE88:AE89"/>
    <mergeCell ref="B108:L109"/>
    <mergeCell ref="N108:S108"/>
    <mergeCell ref="U108:AB109"/>
    <mergeCell ref="B24:L25"/>
    <mergeCell ref="B26:L27"/>
    <mergeCell ref="B28:L29"/>
    <mergeCell ref="B30:L31"/>
    <mergeCell ref="A43:A70"/>
    <mergeCell ref="B69:L70"/>
    <mergeCell ref="L65:L66"/>
    <mergeCell ref="N84:P87"/>
    <mergeCell ref="N88:P91"/>
    <mergeCell ref="B53:L54"/>
    <mergeCell ref="M46:T46"/>
    <mergeCell ref="M48:T48"/>
    <mergeCell ref="M50:T50"/>
    <mergeCell ref="M35:T35"/>
    <mergeCell ref="A75:E76"/>
    <mergeCell ref="G75:J76"/>
    <mergeCell ref="F67:K68"/>
    <mergeCell ref="N69:S69"/>
    <mergeCell ref="N53:S53"/>
    <mergeCell ref="H84:H85"/>
    <mergeCell ref="M84:M85"/>
    <mergeCell ref="M54:T54"/>
    <mergeCell ref="B86:G87"/>
    <mergeCell ref="B90:G91"/>
    <mergeCell ref="AC54:AJ54"/>
    <mergeCell ref="AC56:AJ56"/>
    <mergeCell ref="AC58:AJ58"/>
    <mergeCell ref="U53:AB54"/>
    <mergeCell ref="U55:AB56"/>
    <mergeCell ref="U57:AB58"/>
    <mergeCell ref="AD53:AI53"/>
    <mergeCell ref="M56:T56"/>
    <mergeCell ref="M58:T58"/>
    <mergeCell ref="B55:L56"/>
    <mergeCell ref="B57:L58"/>
    <mergeCell ref="F59:K60"/>
    <mergeCell ref="F61:K62"/>
    <mergeCell ref="F63:K64"/>
    <mergeCell ref="F65:K66"/>
    <mergeCell ref="N55:S55"/>
    <mergeCell ref="N57:S57"/>
    <mergeCell ref="B59:D60"/>
    <mergeCell ref="B61:D62"/>
    <mergeCell ref="B63:D64"/>
    <mergeCell ref="B65:D66"/>
    <mergeCell ref="A20:A35"/>
    <mergeCell ref="M44:T44"/>
    <mergeCell ref="M29:T29"/>
    <mergeCell ref="M31:T31"/>
    <mergeCell ref="M25:T25"/>
    <mergeCell ref="M27:T27"/>
    <mergeCell ref="M21:T21"/>
    <mergeCell ref="M23:T23"/>
    <mergeCell ref="N22:S22"/>
    <mergeCell ref="N24:S24"/>
    <mergeCell ref="N26:S26"/>
    <mergeCell ref="N28:S28"/>
    <mergeCell ref="N30:S30"/>
    <mergeCell ref="N32:S32"/>
    <mergeCell ref="N34:S34"/>
    <mergeCell ref="B20:L21"/>
    <mergeCell ref="B22:L23"/>
    <mergeCell ref="AC48:AJ48"/>
    <mergeCell ref="AC50:AJ50"/>
    <mergeCell ref="AC52:AJ52"/>
    <mergeCell ref="U47:AB48"/>
    <mergeCell ref="U49:AB50"/>
    <mergeCell ref="B32:L33"/>
    <mergeCell ref="M33:T33"/>
    <mergeCell ref="AC43:AR43"/>
    <mergeCell ref="AK44:AR44"/>
    <mergeCell ref="B34:L35"/>
    <mergeCell ref="U45:AB46"/>
    <mergeCell ref="AK45:AR46"/>
    <mergeCell ref="AK47:AR48"/>
    <mergeCell ref="AK49:AR50"/>
    <mergeCell ref="AK51:AR52"/>
    <mergeCell ref="N45:S45"/>
    <mergeCell ref="N47:S47"/>
    <mergeCell ref="N49:S49"/>
    <mergeCell ref="N51:S51"/>
    <mergeCell ref="M52:T52"/>
    <mergeCell ref="U32:AB33"/>
    <mergeCell ref="U34:AB35"/>
    <mergeCell ref="AK67:AR68"/>
    <mergeCell ref="AK69:AR70"/>
    <mergeCell ref="U44:AB44"/>
    <mergeCell ref="M43:AB43"/>
    <mergeCell ref="E67:E68"/>
    <mergeCell ref="L67:L68"/>
    <mergeCell ref="E61:E62"/>
    <mergeCell ref="L61:L62"/>
    <mergeCell ref="E63:E64"/>
    <mergeCell ref="L63:L64"/>
    <mergeCell ref="B43:L44"/>
    <mergeCell ref="B45:L46"/>
    <mergeCell ref="B47:L48"/>
    <mergeCell ref="B49:L50"/>
    <mergeCell ref="B51:L52"/>
    <mergeCell ref="AC66:AJ66"/>
    <mergeCell ref="AC68:AJ68"/>
    <mergeCell ref="U51:AB52"/>
    <mergeCell ref="AD51:AI51"/>
    <mergeCell ref="AC44:AJ44"/>
    <mergeCell ref="M68:T68"/>
    <mergeCell ref="M64:T64"/>
    <mergeCell ref="M66:T66"/>
    <mergeCell ref="E65:E66"/>
    <mergeCell ref="AK53:AR54"/>
    <mergeCell ref="AK55:AR56"/>
    <mergeCell ref="AK57:AR58"/>
    <mergeCell ref="T75:W76"/>
    <mergeCell ref="AG75:AK76"/>
    <mergeCell ref="AE75:AF76"/>
    <mergeCell ref="AD45:AI45"/>
    <mergeCell ref="AD47:AI47"/>
    <mergeCell ref="AD49:AI49"/>
    <mergeCell ref="AC71:AJ71"/>
    <mergeCell ref="AK59:AR60"/>
    <mergeCell ref="AK61:AR62"/>
    <mergeCell ref="AK63:AR64"/>
    <mergeCell ref="AK65:AR66"/>
    <mergeCell ref="M70:T70"/>
    <mergeCell ref="AC70:AJ70"/>
    <mergeCell ref="AC46:AJ46"/>
    <mergeCell ref="AL71:AQ71"/>
    <mergeCell ref="AK72:AR72"/>
    <mergeCell ref="R75:S76"/>
    <mergeCell ref="AC72:AJ72"/>
    <mergeCell ref="N63:S63"/>
    <mergeCell ref="N65:S65"/>
    <mergeCell ref="N67:S67"/>
    <mergeCell ref="U69:AB70"/>
    <mergeCell ref="B67:D68"/>
    <mergeCell ref="AD59:AI59"/>
    <mergeCell ref="AD61:AI61"/>
    <mergeCell ref="AD63:AI63"/>
    <mergeCell ref="AD65:AI65"/>
    <mergeCell ref="N59:S59"/>
    <mergeCell ref="N61:S61"/>
    <mergeCell ref="U65:AB66"/>
    <mergeCell ref="M60:T60"/>
    <mergeCell ref="M62:T62"/>
    <mergeCell ref="E59:E60"/>
    <mergeCell ref="L59:L60"/>
    <mergeCell ref="AC60:AJ60"/>
    <mergeCell ref="AC62:AJ62"/>
    <mergeCell ref="AC64:AJ64"/>
    <mergeCell ref="U59:AB60"/>
    <mergeCell ref="U61:AB62"/>
    <mergeCell ref="U63:AB64"/>
    <mergeCell ref="U21:AB21"/>
    <mergeCell ref="B1:AR1"/>
    <mergeCell ref="A13:E14"/>
    <mergeCell ref="A15:E16"/>
    <mergeCell ref="F13:AB14"/>
    <mergeCell ref="F15:AB16"/>
    <mergeCell ref="AM75:AQ75"/>
    <mergeCell ref="AL76:AR76"/>
    <mergeCell ref="A2:AR2"/>
    <mergeCell ref="M20:AB20"/>
    <mergeCell ref="U22:AB23"/>
    <mergeCell ref="U24:AB25"/>
    <mergeCell ref="U26:AB27"/>
    <mergeCell ref="U28:AB29"/>
    <mergeCell ref="U30:AB31"/>
    <mergeCell ref="AD67:AI67"/>
    <mergeCell ref="AD69:AI69"/>
    <mergeCell ref="K76:Q76"/>
    <mergeCell ref="L75:P75"/>
    <mergeCell ref="Y75:AC75"/>
    <mergeCell ref="X76:AD76"/>
    <mergeCell ref="AD55:AI55"/>
    <mergeCell ref="AD57:AI57"/>
    <mergeCell ref="U67:AB68"/>
    <mergeCell ref="U110:AB111"/>
    <mergeCell ref="M111:T111"/>
    <mergeCell ref="B112:L113"/>
    <mergeCell ref="N112:S112"/>
    <mergeCell ref="U112:AB113"/>
    <mergeCell ref="M113:T113"/>
    <mergeCell ref="B114:L115"/>
    <mergeCell ref="N114:S114"/>
    <mergeCell ref="U114:AB115"/>
    <mergeCell ref="M115:T115"/>
    <mergeCell ref="AT97:BD99"/>
    <mergeCell ref="AY105:BF105"/>
    <mergeCell ref="AT104:AX104"/>
    <mergeCell ref="AY104:BF104"/>
    <mergeCell ref="AT105:AX105"/>
    <mergeCell ref="B148:L149"/>
    <mergeCell ref="N148:S148"/>
    <mergeCell ref="U148:AB149"/>
    <mergeCell ref="M149:T149"/>
    <mergeCell ref="M143:T143"/>
    <mergeCell ref="B144:L145"/>
    <mergeCell ref="N144:S144"/>
    <mergeCell ref="U144:AB145"/>
    <mergeCell ref="M145:T145"/>
    <mergeCell ref="B146:L147"/>
    <mergeCell ref="N146:S146"/>
    <mergeCell ref="U146:AB147"/>
    <mergeCell ref="M147:T147"/>
    <mergeCell ref="B142:L143"/>
    <mergeCell ref="N142:S142"/>
    <mergeCell ref="U142:AB143"/>
    <mergeCell ref="B118:L119"/>
    <mergeCell ref="N118:S118"/>
    <mergeCell ref="U118:AB119"/>
    <mergeCell ref="AG77:AR78"/>
    <mergeCell ref="G77:Q77"/>
    <mergeCell ref="A124:A149"/>
    <mergeCell ref="AT140:BF149"/>
    <mergeCell ref="A96:AR98"/>
    <mergeCell ref="AX106:AX116"/>
    <mergeCell ref="AX117:AX120"/>
    <mergeCell ref="AY108:BF113"/>
    <mergeCell ref="AY106:BF106"/>
    <mergeCell ref="AY107:BF107"/>
    <mergeCell ref="AY114:BF114"/>
    <mergeCell ref="AY120:BF120"/>
    <mergeCell ref="AY119:BF119"/>
    <mergeCell ref="AY118:BF118"/>
    <mergeCell ref="AY117:BF117"/>
    <mergeCell ref="AY116:BF116"/>
    <mergeCell ref="AY115:BF115"/>
    <mergeCell ref="AY121:BF125"/>
    <mergeCell ref="AT121:AX125"/>
    <mergeCell ref="AY130:BF130"/>
    <mergeCell ref="AY131:BF131"/>
    <mergeCell ref="AY136:BF137"/>
    <mergeCell ref="AT130:AX137"/>
    <mergeCell ref="AT111:AU111"/>
    <mergeCell ref="H82:M83"/>
    <mergeCell ref="N82:P83"/>
    <mergeCell ref="Q82:V83"/>
    <mergeCell ref="W82:Y83"/>
    <mergeCell ref="Z82:AE83"/>
    <mergeCell ref="AI80:AN81"/>
    <mergeCell ref="AI169:AL169"/>
    <mergeCell ref="AI170:AL170"/>
    <mergeCell ref="AB169:AD169"/>
    <mergeCell ref="AB170:AD170"/>
    <mergeCell ref="M119:T119"/>
    <mergeCell ref="B124:L125"/>
    <mergeCell ref="B116:L117"/>
    <mergeCell ref="N116:S116"/>
    <mergeCell ref="U116:AB117"/>
    <mergeCell ref="M117:T117"/>
    <mergeCell ref="B140:L141"/>
    <mergeCell ref="N140:S140"/>
    <mergeCell ref="U140:AB141"/>
    <mergeCell ref="M141:T141"/>
    <mergeCell ref="M124:AB124"/>
    <mergeCell ref="M125:T125"/>
    <mergeCell ref="U125:AB125"/>
    <mergeCell ref="B128:L129"/>
    <mergeCell ref="N138:S138"/>
    <mergeCell ref="M139:T139"/>
    <mergeCell ref="B138:L139"/>
    <mergeCell ref="U126:AB127"/>
    <mergeCell ref="N126:S126"/>
    <mergeCell ref="M127:T127"/>
    <mergeCell ref="B126:L127"/>
    <mergeCell ref="N128:S128"/>
    <mergeCell ref="M129:T129"/>
    <mergeCell ref="U128:AB129"/>
    <mergeCell ref="B130:L131"/>
    <mergeCell ref="B132:L133"/>
    <mergeCell ref="N132:S132"/>
    <mergeCell ref="U132:AB133"/>
    <mergeCell ref="N130:S130"/>
    <mergeCell ref="U130:AB131"/>
    <mergeCell ref="M131:T131"/>
    <mergeCell ref="B136:L137"/>
    <mergeCell ref="N136:S136"/>
    <mergeCell ref="U136:AB137"/>
    <mergeCell ref="M137:T137"/>
    <mergeCell ref="AY132:BF132"/>
    <mergeCell ref="M133:T133"/>
    <mergeCell ref="AY133:BF133"/>
    <mergeCell ref="B134:L135"/>
    <mergeCell ref="N134:S134"/>
    <mergeCell ref="U134:AB135"/>
    <mergeCell ref="AY134:BF134"/>
    <mergeCell ref="M135:T135"/>
    <mergeCell ref="AY135:BF135"/>
  </mergeCells>
  <phoneticPr fontId="1"/>
  <conditionalFormatting sqref="A6">
    <cfRule type="expression" dxfId="422" priority="263">
      <formula>AND($A$6="□",$A$7="□")</formula>
    </cfRule>
    <cfRule type="expression" dxfId="421" priority="264">
      <formula>AND($A$6="■",$A$7="■")</formula>
    </cfRule>
  </conditionalFormatting>
  <conditionalFormatting sqref="A7">
    <cfRule type="expression" dxfId="420" priority="262">
      <formula>AND($A$7="■",$A$6="■")</formula>
    </cfRule>
    <cfRule type="expression" dxfId="419" priority="261">
      <formula>AND($A$7="□",$A$6="□")</formula>
    </cfRule>
  </conditionalFormatting>
  <conditionalFormatting sqref="A39:A41">
    <cfRule type="expression" dxfId="418" priority="258">
      <formula>OR(AND($A$39="■",$A$40="■"),AND($A$39="■",$A$41="■"),AND($A$40="■",$A$41="■"))</formula>
    </cfRule>
    <cfRule type="expression" dxfId="417" priority="254">
      <formula>AND($A$39="□",$A$40="□",$A$41="□")</formula>
    </cfRule>
  </conditionalFormatting>
  <conditionalFormatting sqref="A94:AR162">
    <cfRule type="expression" dxfId="416" priority="1">
      <formula>$A$41="■"</formula>
    </cfRule>
    <cfRule type="expression" dxfId="415" priority="2">
      <formula>$A$40="□"</formula>
    </cfRule>
    <cfRule type="expression" dxfId="414" priority="3">
      <formula>$A$39="□"</formula>
    </cfRule>
  </conditionalFormatting>
  <conditionalFormatting sqref="B11 H11">
    <cfRule type="duplicateValues" dxfId="413" priority="16"/>
  </conditionalFormatting>
  <conditionalFormatting sqref="B43:AR44 B45:L70">
    <cfRule type="expression" dxfId="412" priority="318">
      <formula>$A$41="■"</formula>
    </cfRule>
  </conditionalFormatting>
  <conditionalFormatting sqref="F13:AB14">
    <cfRule type="expression" dxfId="411" priority="317">
      <formula>$F$13=""</formula>
    </cfRule>
  </conditionalFormatting>
  <conditionalFormatting sqref="F15:AB16">
    <cfRule type="expression" dxfId="410" priority="316">
      <formula>$F$15=""</formula>
    </cfRule>
  </conditionalFormatting>
  <conditionalFormatting sqref="G75:Q76">
    <cfRule type="expression" dxfId="409" priority="22">
      <formula>$A$41="■"</formula>
    </cfRule>
    <cfRule type="expression" dxfId="408" priority="209">
      <formula>$A$39="■"</formula>
    </cfRule>
    <cfRule type="expression" dxfId="407" priority="206">
      <formula>$A$40="■"</formula>
    </cfRule>
  </conditionalFormatting>
  <conditionalFormatting sqref="G75:AR76">
    <cfRule type="expression" dxfId="406" priority="319">
      <formula>$A$41="■"</formula>
    </cfRule>
  </conditionalFormatting>
  <conditionalFormatting sqref="I84:L85">
    <cfRule type="expression" dxfId="405" priority="198">
      <formula>AND($A$7="■",$I$84="")</formula>
    </cfRule>
  </conditionalFormatting>
  <conditionalFormatting sqref="I88:L89">
    <cfRule type="expression" dxfId="404" priority="195">
      <formula>AND($A$7="■",$I$88="")</formula>
    </cfRule>
  </conditionalFormatting>
  <conditionalFormatting sqref="K76:Q76">
    <cfRule type="expression" dxfId="403" priority="20">
      <formula>AND($A$41="■",$K$76="")</formula>
    </cfRule>
  </conditionalFormatting>
  <conditionalFormatting sqref="L75:P75">
    <cfRule type="expression" dxfId="402" priority="21">
      <formula>AND($A$7="■",$A$41="■",$L$75="")</formula>
    </cfRule>
  </conditionalFormatting>
  <conditionalFormatting sqref="M45">
    <cfRule type="expression" dxfId="401" priority="190">
      <formula>$A$39="■"</formula>
    </cfRule>
    <cfRule type="expression" dxfId="400" priority="189">
      <formula>$A$40="■"</formula>
    </cfRule>
  </conditionalFormatting>
  <conditionalFormatting sqref="M47">
    <cfRule type="expression" dxfId="399" priority="187">
      <formula>$A$40="■"</formula>
    </cfRule>
    <cfRule type="expression" dxfId="398" priority="188">
      <formula>$A$39="■"</formula>
    </cfRule>
  </conditionalFormatting>
  <conditionalFormatting sqref="M49">
    <cfRule type="expression" dxfId="397" priority="186">
      <formula>$A$39="■"</formula>
    </cfRule>
    <cfRule type="expression" dxfId="396" priority="185">
      <formula>$A$40="■"</formula>
    </cfRule>
  </conditionalFormatting>
  <conditionalFormatting sqref="M51">
    <cfRule type="expression" dxfId="395" priority="184">
      <formula>$A$39="■"</formula>
    </cfRule>
    <cfRule type="expression" dxfId="394" priority="183">
      <formula>$A$40="■"</formula>
    </cfRule>
  </conditionalFormatting>
  <conditionalFormatting sqref="M53">
    <cfRule type="expression" dxfId="393" priority="182">
      <formula>$A$39="■"</formula>
    </cfRule>
    <cfRule type="expression" dxfId="392" priority="181">
      <formula>$A$40="■"</formula>
    </cfRule>
  </conditionalFormatting>
  <conditionalFormatting sqref="M55">
    <cfRule type="expression" dxfId="391" priority="179">
      <formula>$A$40="■"</formula>
    </cfRule>
    <cfRule type="expression" dxfId="390" priority="180">
      <formula>$A$39="■"</formula>
    </cfRule>
  </conditionalFormatting>
  <conditionalFormatting sqref="M57">
    <cfRule type="expression" dxfId="389" priority="177">
      <formula>$A$40="■"</formula>
    </cfRule>
    <cfRule type="expression" dxfId="388" priority="178">
      <formula>$A$39="■"</formula>
    </cfRule>
  </conditionalFormatting>
  <conditionalFormatting sqref="M23:T23">
    <cfRule type="expression" dxfId="387" priority="315">
      <formula>AND($B$22&lt;&gt;"",$M$23="")</formula>
    </cfRule>
  </conditionalFormatting>
  <conditionalFormatting sqref="M25:T25">
    <cfRule type="expression" dxfId="386" priority="313">
      <formula>AND($B$24&lt;&gt;"",$M$25="")</formula>
    </cfRule>
  </conditionalFormatting>
  <conditionalFormatting sqref="M27:T27">
    <cfRule type="expression" dxfId="385" priority="310">
      <formula>AND($B$26&lt;&gt;"",$M$27="")</formula>
    </cfRule>
  </conditionalFormatting>
  <conditionalFormatting sqref="M29:T29">
    <cfRule type="expression" dxfId="384" priority="308">
      <formula>AND($B$28&lt;&gt;"",$M$29="")</formula>
    </cfRule>
  </conditionalFormatting>
  <conditionalFormatting sqref="M31:T31">
    <cfRule type="expression" dxfId="383" priority="306">
      <formula>AND($B$30&lt;&gt;"",$M$31="")</formula>
    </cfRule>
  </conditionalFormatting>
  <conditionalFormatting sqref="M33:T33">
    <cfRule type="expression" dxfId="382" priority="304">
      <formula>AND($B$32&lt;&gt;"",$M$33="")</formula>
    </cfRule>
  </conditionalFormatting>
  <conditionalFormatting sqref="M46:T46">
    <cfRule type="expression" dxfId="381" priority="277">
      <formula>OR(AND($A$39="■",$M$46=""),AND($A$40="■",$M$46=""))</formula>
    </cfRule>
  </conditionalFormatting>
  <conditionalFormatting sqref="M48:T48">
    <cfRule type="expression" dxfId="380" priority="291">
      <formula>OR(AND($A$39="■",$M$48=""),AND($A$40="■",$M$48=""))</formula>
    </cfRule>
  </conditionalFormatting>
  <conditionalFormatting sqref="M50:T50">
    <cfRule type="expression" dxfId="379" priority="290">
      <formula>OR(AND($A$39="■",$M$50=""),AND($A$40="■",$M$50=""))</formula>
    </cfRule>
  </conditionalFormatting>
  <conditionalFormatting sqref="M52:T52">
    <cfRule type="expression" dxfId="378" priority="289">
      <formula>OR(AND($A$39="■",$M$52=""),AND($A$40="■",$M$52=""))</formula>
    </cfRule>
  </conditionalFormatting>
  <conditionalFormatting sqref="M54:T54">
    <cfRule type="expression" dxfId="377" priority="288">
      <formula>OR(AND($A$39="■",$M$54=""),AND($A$40="■",$M$54=""))</formula>
    </cfRule>
  </conditionalFormatting>
  <conditionalFormatting sqref="M56:T56">
    <cfRule type="expression" dxfId="376" priority="287">
      <formula>OR(AND($A$39="■",$M$56=""),AND($A$40="■",$M$56=""))</formula>
    </cfRule>
  </conditionalFormatting>
  <conditionalFormatting sqref="M58:T58">
    <cfRule type="expression" dxfId="375" priority="286">
      <formula>OR(AND($A$39="■",$M$58=""),AND($A$40="■",$M$58=""))</formula>
    </cfRule>
  </conditionalFormatting>
  <conditionalFormatting sqref="M60:T60">
    <cfRule type="expression" dxfId="374" priority="285">
      <formula>OR(AND($A$39="■",$F$59&lt;&gt;"",$M$60=""),AND($A$40="■",$F$59&lt;&gt;"",$M$60=""))</formula>
    </cfRule>
  </conditionalFormatting>
  <conditionalFormatting sqref="M62:T62">
    <cfRule type="expression" dxfId="373" priority="284">
      <formula>OR(AND($A$39="■",$F$61&lt;&gt;"",$M$62=""),AND($A$40="■",$F$61&lt;&gt;"",$M$62=""))</formula>
    </cfRule>
  </conditionalFormatting>
  <conditionalFormatting sqref="M64:T64">
    <cfRule type="expression" dxfId="372" priority="283">
      <formula>OR(AND($A$39="■",$F$63&lt;&gt;"",$M$64=""),AND($A$40="■",$F$63&lt;&gt;"",$M$64=""))</formula>
    </cfRule>
  </conditionalFormatting>
  <conditionalFormatting sqref="M66:T66">
    <cfRule type="expression" dxfId="371" priority="282">
      <formula>OR(AND($A$39="■",$F$65&lt;&gt;"",$M$66=""),AND($A$40="■",$F$65&lt;&gt;"",$M$66=""))</formula>
    </cfRule>
  </conditionalFormatting>
  <conditionalFormatting sqref="M68:T68">
    <cfRule type="expression" dxfId="370" priority="281">
      <formula>OR(AND($A$39="■",$F$67&lt;&gt;"",$M$68=""),AND($A$40="■",$F$67&lt;&gt;"",$M$68=""))</formula>
    </cfRule>
  </conditionalFormatting>
  <conditionalFormatting sqref="M107:T107">
    <cfRule type="expression" dxfId="369" priority="166">
      <formula>AND($B$22&lt;&gt;"",$M$23="")</formula>
    </cfRule>
  </conditionalFormatting>
  <conditionalFormatting sqref="M109:T109">
    <cfRule type="expression" dxfId="368" priority="165">
      <formula>AND($B$24&lt;&gt;"",$M$25="")</formula>
    </cfRule>
  </conditionalFormatting>
  <conditionalFormatting sqref="M111:T111">
    <cfRule type="expression" dxfId="367" priority="162">
      <formula>AND($B$26&lt;&gt;"",$M$27="")</formula>
    </cfRule>
  </conditionalFormatting>
  <conditionalFormatting sqref="M113:T113">
    <cfRule type="expression" dxfId="366" priority="160">
      <formula>AND($B$28&lt;&gt;"",$M$29="")</formula>
    </cfRule>
  </conditionalFormatting>
  <conditionalFormatting sqref="M115:T115">
    <cfRule type="expression" dxfId="365" priority="158">
      <formula>AND($B$30&lt;&gt;"",$M$31="")</formula>
    </cfRule>
  </conditionalFormatting>
  <conditionalFormatting sqref="M117:T117">
    <cfRule type="expression" dxfId="364" priority="156">
      <formula>AND($B$32&lt;&gt;"",$M$33="")</formula>
    </cfRule>
  </conditionalFormatting>
  <conditionalFormatting sqref="M127:T129 M131:T131">
    <cfRule type="expression" dxfId="363" priority="53">
      <formula>AND($B$22&lt;&gt;"",$M$23="")</formula>
    </cfRule>
  </conditionalFormatting>
  <conditionalFormatting sqref="M133:T133 M135:T135">
    <cfRule type="expression" dxfId="362" priority="5">
      <formula>AND($B$22&lt;&gt;"",$M$23="")</formula>
    </cfRule>
  </conditionalFormatting>
  <conditionalFormatting sqref="M137:T139">
    <cfRule type="expression" dxfId="361" priority="52">
      <formula>AND($B$24&lt;&gt;"",$M$25="")</formula>
    </cfRule>
  </conditionalFormatting>
  <conditionalFormatting sqref="M141:T141">
    <cfRule type="expression" dxfId="360" priority="49">
      <formula>AND($B$26&lt;&gt;"",$M$27="")</formula>
    </cfRule>
  </conditionalFormatting>
  <conditionalFormatting sqref="M143:T143">
    <cfRule type="expression" dxfId="359" priority="47">
      <formula>AND($B$28&lt;&gt;"",$M$29="")</formula>
    </cfRule>
  </conditionalFormatting>
  <conditionalFormatting sqref="M145:T145">
    <cfRule type="expression" dxfId="358" priority="45">
      <formula>AND($B$30&lt;&gt;"",$M$31="")</formula>
    </cfRule>
  </conditionalFormatting>
  <conditionalFormatting sqref="M147:T147">
    <cfRule type="expression" dxfId="357" priority="43">
      <formula>AND($B$32&lt;&gt;"",$M$33="")</formula>
    </cfRule>
  </conditionalFormatting>
  <conditionalFormatting sqref="M45:AB70 AC45:AR56 AC69:AR72">
    <cfRule type="expression" dxfId="356" priority="320">
      <formula>$A$39="■"</formula>
    </cfRule>
  </conditionalFormatting>
  <conditionalFormatting sqref="M48:AB48 M50:AB50 M52:AB52 M54:AB54 M56:AB56 M58:AB70 M46:AB46 N47:AB47 N49:AB49 N51:AB51 N53:AB53 N55:AB55 N57:AB57 N45:AB45 AC69:AJ70 AC71:AL71 AR71 AC72:AK72">
    <cfRule type="expression" dxfId="355" priority="294">
      <formula>$A$40="■"</formula>
    </cfRule>
  </conditionalFormatting>
  <conditionalFormatting sqref="N112 N142 N28">
    <cfRule type="expression" dxfId="354" priority="191">
      <formula>AND($A$7="■",$B$28&lt;&gt;"",$N$28="")</formula>
    </cfRule>
  </conditionalFormatting>
  <conditionalFormatting sqref="N45:S45">
    <cfRule type="expression" dxfId="353" priority="174">
      <formula>OR(AND($A$7="■",$A$39="■",$N$45=""),AND($A$7="■",$A$40="■",$N$45=""))</formula>
    </cfRule>
  </conditionalFormatting>
  <conditionalFormatting sqref="N47:S47">
    <cfRule type="expression" dxfId="352" priority="276">
      <formula>OR(AND($A$7="■",$A$39="■",$N$47=""),AND($A$7="■",$A$40="■",$N$47=""))</formula>
    </cfRule>
  </conditionalFormatting>
  <conditionalFormatting sqref="N49:S49">
    <cfRule type="expression" dxfId="351" priority="275">
      <formula>OR(AND($A$7="■",$A$39="■",$N$49=""),AND($A$7="■",$A$40="■",$N$49=""))</formula>
    </cfRule>
  </conditionalFormatting>
  <conditionalFormatting sqref="N51:S51">
    <cfRule type="expression" dxfId="350" priority="274">
      <formula>OR(AND($A$7="■",$A$39="■",$N$51=""),AND($A$7="■",$A$40="■",$N$51=""))</formula>
    </cfRule>
  </conditionalFormatting>
  <conditionalFormatting sqref="N53:S53">
    <cfRule type="expression" dxfId="349" priority="273">
      <formula>OR(AND($A$7="■",$A$39="■",$N$53=""),AND($A$7="■",$A$40="■",$N$53=""))</formula>
    </cfRule>
  </conditionalFormatting>
  <conditionalFormatting sqref="N55:S55">
    <cfRule type="expression" dxfId="348" priority="272">
      <formula>OR(AND($A$7="■",$A$39="■",$N$55=""),AND($A$7="■",$A$40="■",$N$55=""))</formula>
    </cfRule>
  </conditionalFormatting>
  <conditionalFormatting sqref="N57:S57">
    <cfRule type="expression" dxfId="347" priority="271">
      <formula>OR(AND($A$7="■",$A$39="■",$N$57=""),AND($A$7="■",$A$40="■",$N$57=""))</formula>
    </cfRule>
  </conditionalFormatting>
  <conditionalFormatting sqref="N59:S59">
    <cfRule type="expression" dxfId="346" priority="269">
      <formula>OR(AND($A$7="■",$A$39="■",$F$59&lt;&gt;"",$N$59=""),AND($A$7="■",$A$40="■",$F$59&lt;&gt;"",$N$59=""))</formula>
    </cfRule>
  </conditionalFormatting>
  <conditionalFormatting sqref="N61:S61">
    <cfRule type="expression" dxfId="345" priority="268">
      <formula>OR(AND($A$7="■",$A$39="■",$F$61&lt;&gt;"",$N$61=""),AND($A$7="■",$A$40="■",$F$61&lt;&gt;"",$N$61=""))</formula>
    </cfRule>
  </conditionalFormatting>
  <conditionalFormatting sqref="N63:S63">
    <cfRule type="expression" dxfId="344" priority="267">
      <formula>OR(AND($A$7="■",$A$39="■",$F$63&lt;&gt;"",$N$63=""),AND($A$7="■",$A$40="■",$F$63&lt;&gt;"",$N$63=""))</formula>
    </cfRule>
  </conditionalFormatting>
  <conditionalFormatting sqref="N65:S65">
    <cfRule type="expression" dxfId="343" priority="266">
      <formula>OR(AND($A$7="■",$A$39="■",$F$65&lt;&gt;"",$N$65=""),AND($A$7="■",$A$40="■",$F$65&lt;&gt;"",$N$65=""))</formula>
    </cfRule>
  </conditionalFormatting>
  <conditionalFormatting sqref="N67:S67">
    <cfRule type="expression" dxfId="342" priority="265">
      <formula>OR(AND($A$7="■",$A$39="■",$F$67&lt;&gt;"",$N$67=""),AND($A$7="■",$A$40="■",$F$67&lt;&gt;"",$N$67=""))</formula>
    </cfRule>
  </conditionalFormatting>
  <conditionalFormatting sqref="N106:S106 N126:S126 N128:S128 N130:S130 N22:S22">
    <cfRule type="expression" dxfId="341" priority="300">
      <formula>AND($A$7="■",$B$22&lt;&gt;"",$N$22="")</formula>
    </cfRule>
  </conditionalFormatting>
  <conditionalFormatting sqref="N108:S108 N136:S136 N138:S138 N24:S24">
    <cfRule type="expression" dxfId="340" priority="299">
      <formula>AND($A$7="■",$B$24&lt;&gt;"",$N$24="")</formula>
    </cfRule>
  </conditionalFormatting>
  <conditionalFormatting sqref="N110:S110 N140:S140 N26:S26">
    <cfRule type="expression" dxfId="339" priority="192">
      <formula>AND($A$7="■",$B$26&lt;&gt;"",$N$26="")</formula>
    </cfRule>
  </conditionalFormatting>
  <conditionalFormatting sqref="N114:S114 N144:S144 N30:S30">
    <cfRule type="expression" dxfId="338" priority="176">
      <formula>AND($A$7="■",$B$30&lt;&gt;"",$N$30="")</formula>
    </cfRule>
  </conditionalFormatting>
  <conditionalFormatting sqref="N116:S116 N146:S146 N32:S32">
    <cfRule type="expression" dxfId="337" priority="175">
      <formula>AND($A$7="■",$B$32&lt;&gt;"",$N$32="")</formula>
    </cfRule>
  </conditionalFormatting>
  <conditionalFormatting sqref="N132:S132 N134:S134">
    <cfRule type="expression" dxfId="336" priority="6">
      <formula>AND($A$7="■",$B$22&lt;&gt;"",$N$22="")</formula>
    </cfRule>
  </conditionalFormatting>
  <conditionalFormatting sqref="Q90:V91">
    <cfRule type="expression" dxfId="335" priority="8">
      <formula>"'=IF($H$11=""■"",AI158,AB158)"</formula>
    </cfRule>
  </conditionalFormatting>
  <conditionalFormatting sqref="R84:U85">
    <cfRule type="expression" dxfId="334" priority="197">
      <formula>AND($A$7="■",$R$84="")</formula>
    </cfRule>
  </conditionalFormatting>
  <conditionalFormatting sqref="R88:U89">
    <cfRule type="expression" dxfId="333" priority="194">
      <formula>AND($A$7="■",$R$88="")</formula>
    </cfRule>
  </conditionalFormatting>
  <conditionalFormatting sqref="U22:AB23">
    <cfRule type="expression" dxfId="332" priority="312">
      <formula>AND($B$22&lt;&gt;"",$U$22="")</formula>
    </cfRule>
  </conditionalFormatting>
  <conditionalFormatting sqref="U24:AB25">
    <cfRule type="expression" dxfId="331" priority="311">
      <formula>AND($B$24&lt;&gt;"",$U$24="")</formula>
    </cfRule>
  </conditionalFormatting>
  <conditionalFormatting sqref="U26:AB27">
    <cfRule type="expression" dxfId="330" priority="309">
      <formula>AND($B$26&lt;&gt;"",$U$26="")</formula>
    </cfRule>
  </conditionalFormatting>
  <conditionalFormatting sqref="U28:AB29">
    <cfRule type="expression" dxfId="329" priority="307">
      <formula>AND($B$28&lt;&gt;"",$U$28="")</formula>
    </cfRule>
  </conditionalFormatting>
  <conditionalFormatting sqref="U30:AB31">
    <cfRule type="expression" dxfId="328" priority="305">
      <formula>AND($B$30&lt;&gt;"",$U$30="")</formula>
    </cfRule>
  </conditionalFormatting>
  <conditionalFormatting sqref="U32:AB33">
    <cfRule type="expression" dxfId="327" priority="303">
      <formula>AND($B$32&lt;&gt;"",$U$32="")</formula>
    </cfRule>
  </conditionalFormatting>
  <conditionalFormatting sqref="U45:AB46">
    <cfRule type="expression" dxfId="326" priority="240">
      <formula>OR(AND($A$39="■",$M$46&lt;&gt;"",$M$46&lt;&gt;0,$U$45=""),AND($A$40="■",$M$46&lt;&gt;"",$M$46&lt;&gt;0,$U$45=""))</formula>
    </cfRule>
  </conditionalFormatting>
  <conditionalFormatting sqref="U47:AB48">
    <cfRule type="expression" dxfId="325" priority="239">
      <formula>OR(AND($A$39="■",$M$48&lt;&gt;"",$M$48&lt;&gt;0,$U$47=""),AND($A$40="■",$M$48&lt;&gt;"",$M$48&lt;&gt;0,$U$47=""))</formula>
    </cfRule>
  </conditionalFormatting>
  <conditionalFormatting sqref="U49:AB50">
    <cfRule type="expression" dxfId="324" priority="238">
      <formula>OR(AND($A$39="■",$M$50&lt;&gt;"",$M$50&lt;&gt;0,$U$49=""),AND($A$40="■",$M$50&lt;&gt;"",$M$50&lt;&gt;0,$U$49=""))</formula>
    </cfRule>
  </conditionalFormatting>
  <conditionalFormatting sqref="U51:AB52">
    <cfRule type="expression" dxfId="323" priority="237">
      <formula>OR(AND($A$39="■",$M$52&lt;&gt;"",$M$52&lt;&gt;0,$U$51=""),AND($A$40="■",$M$52&lt;&gt;"",$M$52&lt;&gt;0,$U$51=""))</formula>
    </cfRule>
  </conditionalFormatting>
  <conditionalFormatting sqref="U53:AB54">
    <cfRule type="expression" dxfId="322" priority="236">
      <formula>OR(AND($A$39="■",$M$54&lt;&gt;"",$M$54&lt;&gt;0,$U$53=""),AND($A$40="■",$M$54&lt;&gt;"",$M$54&lt;&gt;0,$U$53=""))</formula>
    </cfRule>
  </conditionalFormatting>
  <conditionalFormatting sqref="U55:AB56">
    <cfRule type="expression" dxfId="321" priority="235">
      <formula>OR(AND($A$39="■",$M$56&lt;&gt;"",$M$56&lt;&gt;0,$U$55=""),AND($A$40="■",$M$56&lt;&gt;"",$M$56&lt;&gt;0,$U$55=""))</formula>
    </cfRule>
  </conditionalFormatting>
  <conditionalFormatting sqref="U57:AB58">
    <cfRule type="expression" dxfId="320" priority="234">
      <formula>OR(AND($A$39="■",$M$58&lt;&gt;"",$M$58&lt;&gt;0,$U$57=""),AND($A$40="■",$M$58&lt;&gt;"",$M$58&lt;&gt;0,$U$57=""))</formula>
    </cfRule>
  </conditionalFormatting>
  <conditionalFormatting sqref="U59:AB60">
    <cfRule type="expression" dxfId="319" priority="233">
      <formula>OR(AND($A$39="■",$F$59&lt;&gt;"",$U$59=""),AND($A$40="■",$F$59&lt;&gt;"",$U$59=""))</formula>
    </cfRule>
  </conditionalFormatting>
  <conditionalFormatting sqref="U61:AB62">
    <cfRule type="expression" dxfId="318" priority="232">
      <formula>OR(AND($A$39="■",$F$61&lt;&gt;"",$U$61=""),AND($A$40="■",$F$61&lt;&gt;"",$U$61=""))</formula>
    </cfRule>
  </conditionalFormatting>
  <conditionalFormatting sqref="U63:AB64">
    <cfRule type="expression" dxfId="317" priority="231">
      <formula>OR(AND($A$39="■",$F$63&lt;&gt;"",$U$63=""),AND($A$40="■",$F$63&lt;&gt;"",$U$63=""))</formula>
    </cfRule>
  </conditionalFormatting>
  <conditionalFormatting sqref="U65:AB66">
    <cfRule type="expression" dxfId="316" priority="230">
      <formula>OR(AND($A$39="■",$F$65&lt;&gt;"",$U$65=""),AND($A$40="■",$F$65&lt;&gt;"",$U$65=""))</formula>
    </cfRule>
  </conditionalFormatting>
  <conditionalFormatting sqref="U67:AB68">
    <cfRule type="expression" dxfId="315" priority="229">
      <formula>OR(AND($A$39="■",$F$67&lt;&gt;"",$U$67=""),AND($A$40="■",$F$67&lt;&gt;"",$U$67=""))</formula>
    </cfRule>
  </conditionalFormatting>
  <conditionalFormatting sqref="U106:AB107">
    <cfRule type="expression" dxfId="314" priority="164">
      <formula>AND($B$22&lt;&gt;"",$U$22="")</formula>
    </cfRule>
  </conditionalFormatting>
  <conditionalFormatting sqref="U108:AB109">
    <cfRule type="expression" dxfId="313" priority="163">
      <formula>AND($B$24&lt;&gt;"",$U$24="")</formula>
    </cfRule>
  </conditionalFormatting>
  <conditionalFormatting sqref="U110:AB111">
    <cfRule type="expression" dxfId="312" priority="161">
      <formula>AND($B$26&lt;&gt;"",$U$26="")</formula>
    </cfRule>
  </conditionalFormatting>
  <conditionalFormatting sqref="U112:AB113">
    <cfRule type="expression" dxfId="311" priority="159">
      <formula>AND($B$28&lt;&gt;"",$U$28="")</formula>
    </cfRule>
  </conditionalFormatting>
  <conditionalFormatting sqref="U114:AB115">
    <cfRule type="expression" dxfId="310" priority="157">
      <formula>AND($B$30&lt;&gt;"",$U$30="")</formula>
    </cfRule>
  </conditionalFormatting>
  <conditionalFormatting sqref="U116:AB117">
    <cfRule type="expression" dxfId="309" priority="155">
      <formula>AND($B$32&lt;&gt;"",$U$32="")</formula>
    </cfRule>
  </conditionalFormatting>
  <conditionalFormatting sqref="U126:AB135">
    <cfRule type="expression" dxfId="308" priority="4">
      <formula>AND($B$22&lt;&gt;"",$U$22="")</formula>
    </cfRule>
  </conditionalFormatting>
  <conditionalFormatting sqref="U136:AB139">
    <cfRule type="expression" dxfId="307" priority="50">
      <formula>AND($B$24&lt;&gt;"",$U$24="")</formula>
    </cfRule>
  </conditionalFormatting>
  <conditionalFormatting sqref="U140:AB141">
    <cfRule type="expression" dxfId="306" priority="48">
      <formula>AND($B$26&lt;&gt;"",$U$26="")</formula>
    </cfRule>
  </conditionalFormatting>
  <conditionalFormatting sqref="U142:AB143">
    <cfRule type="expression" dxfId="305" priority="46">
      <formula>AND($B$28&lt;&gt;"",$U$28="")</formula>
    </cfRule>
  </conditionalFormatting>
  <conditionalFormatting sqref="U144:AB145">
    <cfRule type="expression" dxfId="304" priority="44">
      <formula>AND($B$30&lt;&gt;"",$U$30="")</formula>
    </cfRule>
  </conditionalFormatting>
  <conditionalFormatting sqref="U146:AB147">
    <cfRule type="expression" dxfId="303" priority="42">
      <formula>AND($B$32&lt;&gt;"",$U$32="")</formula>
    </cfRule>
  </conditionalFormatting>
  <conditionalFormatting sqref="W82 W84">
    <cfRule type="expression" dxfId="302" priority="321">
      <formula>$H$11="□"</formula>
    </cfRule>
  </conditionalFormatting>
  <conditionalFormatting sqref="X76:AD76">
    <cfRule type="expression" dxfId="301" priority="208">
      <formula>AND($A$41="■",$X$76="")</formula>
    </cfRule>
  </conditionalFormatting>
  <conditionalFormatting sqref="Y75:AC75">
    <cfRule type="expression" dxfId="300" priority="205">
      <formula>AND($A$7="■",$A$41="■",$Y$75="")</formula>
    </cfRule>
  </conditionalFormatting>
  <conditionalFormatting sqref="AC46:AJ46">
    <cfRule type="expression" dxfId="299" priority="253">
      <formula>AND($A$39="■",$AC$46="")</formula>
    </cfRule>
  </conditionalFormatting>
  <conditionalFormatting sqref="AC48:AJ48">
    <cfRule type="expression" dxfId="298" priority="252">
      <formula>AND($A$39="■",$AC$48="")</formula>
    </cfRule>
  </conditionalFormatting>
  <conditionalFormatting sqref="AC50:AJ50">
    <cfRule type="expression" dxfId="297" priority="251">
      <formula>AND($A$39="■",$AC$50="")</formula>
    </cfRule>
  </conditionalFormatting>
  <conditionalFormatting sqref="AC52:AJ52">
    <cfRule type="expression" dxfId="296" priority="250">
      <formula>AND($A$39="■",$AC$52="")</formula>
    </cfRule>
  </conditionalFormatting>
  <conditionalFormatting sqref="AC54:AJ54">
    <cfRule type="expression" dxfId="295" priority="249">
      <formula>AND($A$39="■",$AC$54="")</formula>
    </cfRule>
  </conditionalFormatting>
  <conditionalFormatting sqref="AC56:AJ56">
    <cfRule type="expression" dxfId="294" priority="248">
      <formula>AND($A$39="■",$AC$56="")</formula>
    </cfRule>
  </conditionalFormatting>
  <conditionalFormatting sqref="AD45:AI45">
    <cfRule type="expression" dxfId="293" priority="216">
      <formula>AND($A$7="■",$A$39="■",$AD$45="")</formula>
    </cfRule>
  </conditionalFormatting>
  <conditionalFormatting sqref="AD47:AI47">
    <cfRule type="expression" dxfId="292" priority="215">
      <formula>AND($A$7="■",$A$39="■",$AD$47="")</formula>
    </cfRule>
  </conditionalFormatting>
  <conditionalFormatting sqref="AD49:AI49">
    <cfRule type="expression" dxfId="291" priority="214">
      <formula>AND($A$7="■",$A$39="■",$AD$49="")</formula>
    </cfRule>
  </conditionalFormatting>
  <conditionalFormatting sqref="AD51:AI51">
    <cfRule type="expression" dxfId="290" priority="213">
      <formula>AND($A$7="■",$A$39="■",$AD$51="")</formula>
    </cfRule>
  </conditionalFormatting>
  <conditionalFormatting sqref="AD53:AI53">
    <cfRule type="expression" dxfId="289" priority="212">
      <formula>AND($A$7="■",$A$39="■",$AD$53="")</formula>
    </cfRule>
  </conditionalFormatting>
  <conditionalFormatting sqref="AD55:AI55">
    <cfRule type="expression" dxfId="288" priority="211">
      <formula>AND($A$7="■",$A$39="■",$AD$55="")</formula>
    </cfRule>
  </conditionalFormatting>
  <conditionalFormatting sqref="AD69:AI69">
    <cfRule type="expression" dxfId="287" priority="173">
      <formula>AND($A$39="■",$AD$69="",$A$7="■")</formula>
    </cfRule>
    <cfRule type="expression" dxfId="286" priority="172">
      <formula>AND($A$40="■",$AD$69="",$A$7="■")</formula>
    </cfRule>
  </conditionalFormatting>
  <conditionalFormatting sqref="AI170:AL170">
    <cfRule type="expression" dxfId="285" priority="13">
      <formula>"'=$H$11""■""=AB159*0.5"</formula>
    </cfRule>
  </conditionalFormatting>
  <conditionalFormatting sqref="AK173">
    <cfRule type="expression" priority="11">
      <formula>"'=$H$11""■""=AI159"</formula>
    </cfRule>
  </conditionalFormatting>
  <conditionalFormatting sqref="AK45:AR46">
    <cfRule type="expression" dxfId="284" priority="228">
      <formula>AND($A$39="■",$AC$46&lt;&gt;"",$AC$46&lt;&gt;0,$AK$45="")</formula>
    </cfRule>
  </conditionalFormatting>
  <conditionalFormatting sqref="AK47:AR48">
    <cfRule type="expression" dxfId="283" priority="227">
      <formula>AND($A$39="■",$AC$48&lt;&gt;"",$AC$48&lt;&gt;0,$AK$47="")</formula>
    </cfRule>
  </conditionalFormatting>
  <conditionalFormatting sqref="AK49:AR50">
    <cfRule type="expression" dxfId="282" priority="226">
      <formula>AND($A$39="■",$AC$50&lt;&gt;"",$AC$50&lt;&gt;0,$AK$49="")</formula>
    </cfRule>
  </conditionalFormatting>
  <conditionalFormatting sqref="AK51:AR52">
    <cfRule type="expression" dxfId="281" priority="225">
      <formula>AND($A$39="■",$AC$52&lt;&gt;"",$AC$52&lt;&gt;0,$AK$51="")</formula>
    </cfRule>
  </conditionalFormatting>
  <conditionalFormatting sqref="AK53:AR54">
    <cfRule type="expression" dxfId="280" priority="224">
      <formula>AND($A$39="■",$AC$54&lt;&gt;"",$AC$54&lt;&gt;0,$AK$53="")</formula>
    </cfRule>
  </conditionalFormatting>
  <conditionalFormatting sqref="AK55:AR56">
    <cfRule type="expression" dxfId="279" priority="223">
      <formula>AND($A$39="■",$AC$56&lt;&gt;"",$AC$56&lt;&gt;0,$AK$55="")</formula>
    </cfRule>
  </conditionalFormatting>
  <conditionalFormatting sqref="AK57:AR58">
    <cfRule type="expression" dxfId="278" priority="222">
      <formula>AND($A$39="■",$AC$58&lt;&gt;"",$AC$58&lt;&gt;0,$AK$57="")</formula>
    </cfRule>
  </conditionalFormatting>
  <conditionalFormatting sqref="AK59:AR60">
    <cfRule type="expression" dxfId="277" priority="221">
      <formula>AND($A$39="■",$F$60&lt;&gt;"",$AC$60&lt;&gt;0,$AK$59="")</formula>
    </cfRule>
  </conditionalFormatting>
  <conditionalFormatting sqref="AK61:AR62">
    <cfRule type="expression" dxfId="276" priority="220">
      <formula>AND($A$39="■",$F$62&lt;&gt;"",$AC$62&lt;&gt;0,$AK$61="")</formula>
    </cfRule>
  </conditionalFormatting>
  <conditionalFormatting sqref="AK63:AR64">
    <cfRule type="expression" dxfId="275" priority="219">
      <formula>AND($A$39="■",$F$64&lt;&gt;"",$AC$64&lt;&gt;0,$AK$63="")</formula>
    </cfRule>
  </conditionalFormatting>
  <conditionalFormatting sqref="AK65:AR66">
    <cfRule type="expression" dxfId="274" priority="218">
      <formula>AND($A$39="■",$F$66&lt;&gt;"",$AC$66&lt;&gt;0,$AK$65="")</formula>
    </cfRule>
  </conditionalFormatting>
  <conditionalFormatting sqref="AK67:AR68">
    <cfRule type="expression" dxfId="273" priority="217">
      <formula>AND($A$39="■",$F$68&lt;&gt;"",$AC$68&lt;&gt;0,$AK$67="")</formula>
    </cfRule>
  </conditionalFormatting>
  <conditionalFormatting sqref="AL76:AR76">
    <cfRule type="expression" dxfId="272" priority="204">
      <formula>AND($A$41="■",$AL$76="")</formula>
    </cfRule>
  </conditionalFormatting>
  <conditionalFormatting sqref="AM75:AQ75">
    <cfRule type="expression" dxfId="271" priority="203">
      <formula>AND($A$7="■",$A$41="■",$AM$75="")</formula>
    </cfRule>
  </conditionalFormatting>
  <dataValidations xWindow="352" yWindow="503" count="49">
    <dataValidation type="list" allowBlank="1" showInputMessage="1" showErrorMessage="1" sqref="A39:A41 A6:A7 A99:A100 B11 H11" xr:uid="{0B425B1E-6364-44E2-B974-E6147EF4439F}">
      <formula1>"□,■"</formula1>
    </dataValidation>
    <dataValidation type="custom" allowBlank="1" showInputMessage="1" showErrorMessage="1" sqref="N114:S114" xr:uid="{F13BCE97-6DDD-4763-89A9-21AD42DBB176}">
      <formula1>A100="■"</formula1>
    </dataValidation>
    <dataValidation type="custom" allowBlank="1" showInputMessage="1" showErrorMessage="1" sqref="N116:S116" xr:uid="{3C122DBE-4638-4686-9C34-9050EAD64702}">
      <formula1>A100="■"</formula1>
    </dataValidation>
    <dataValidation type="custom" allowBlank="1" showInputMessage="1" showErrorMessage="1" sqref="N28:S28" xr:uid="{D663978F-1721-492F-A525-944EC8BB4ACB}">
      <formula1>A7="■"</formula1>
    </dataValidation>
    <dataValidation type="custom" allowBlank="1" showInputMessage="1" showErrorMessage="1" sqref="N32:S32" xr:uid="{FB4E0D93-F375-412D-BADF-1777790137B8}">
      <formula1>A7="■"</formula1>
    </dataValidation>
    <dataValidation type="custom" allowBlank="1" showInputMessage="1" showErrorMessage="1" sqref="N26:S26" xr:uid="{E7DA90C3-1755-42AA-A7CA-8C3096200B3D}">
      <formula1>A7="■"</formula1>
    </dataValidation>
    <dataValidation type="custom" allowBlank="1" showInputMessage="1" showErrorMessage="1" sqref="N30:S30" xr:uid="{F1A759AA-E4BC-4636-B32B-D639A0A6282B}">
      <formula1>A7="■"</formula1>
    </dataValidation>
    <dataValidation type="custom" allowBlank="1" showInputMessage="1" showErrorMessage="1" sqref="N45:S45" xr:uid="{CA4DBE9E-132C-4087-9E42-97356B395AFF}">
      <formula1>A7="■"</formula1>
    </dataValidation>
    <dataValidation type="custom" allowBlank="1" showInputMessage="1" showErrorMessage="1" sqref="N47:S47" xr:uid="{978FF8F2-589A-4E10-9DA7-2E42993EA69C}">
      <formula1>A7="■"</formula1>
    </dataValidation>
    <dataValidation type="custom" allowBlank="1" showInputMessage="1" showErrorMessage="1" sqref="N49:S49" xr:uid="{8756AEB6-8A19-4F7C-B0B7-C310D3AA7DA5}">
      <formula1>A7="■"</formula1>
    </dataValidation>
    <dataValidation type="custom" allowBlank="1" showInputMessage="1" showErrorMessage="1" sqref="N51:S51" xr:uid="{8821884A-7FEE-4CC6-B5AE-DD7E7395E3CA}">
      <formula1>A7="■"</formula1>
    </dataValidation>
    <dataValidation type="custom" allowBlank="1" showInputMessage="1" showErrorMessage="1" sqref="N53:S53" xr:uid="{AE692916-7FF2-440A-B851-3DB53146C653}">
      <formula1>A7="■"</formula1>
    </dataValidation>
    <dataValidation type="custom" allowBlank="1" showInputMessage="1" showErrorMessage="1" sqref="N55:S55" xr:uid="{AA7B72FE-2980-4210-A8B5-54BA2EC86713}">
      <formula1>A7="■"</formula1>
    </dataValidation>
    <dataValidation type="custom" allowBlank="1" showInputMessage="1" showErrorMessage="1" sqref="N57:S57" xr:uid="{BBD9DB81-7A7A-4CF9-9FE2-8F60D68428D7}">
      <formula1>A7="■"</formula1>
    </dataValidation>
    <dataValidation type="custom" allowBlank="1" showInputMessage="1" showErrorMessage="1" sqref="N59:S59" xr:uid="{E22C4216-3095-4E4A-8A9C-FADD29ADA882}">
      <formula1>A7="■"</formula1>
    </dataValidation>
    <dataValidation type="custom" allowBlank="1" showInputMessage="1" showErrorMessage="1" sqref="N61:S61" xr:uid="{2DCB3DE0-446B-4837-9775-574F1E39AE1E}">
      <formula1>A7="■"</formula1>
    </dataValidation>
    <dataValidation type="custom" allowBlank="1" showInputMessage="1" showErrorMessage="1" sqref="N63:S63" xr:uid="{0208A40C-268D-400B-821B-ED8002A0CA10}">
      <formula1>A7="■"</formula1>
    </dataValidation>
    <dataValidation type="custom" allowBlank="1" showInputMessage="1" showErrorMessage="1" sqref="N65:S65" xr:uid="{BED48CA7-7CB8-4AB2-BA32-7EF1E3436E59}">
      <formula1>A7="■"</formula1>
    </dataValidation>
    <dataValidation type="custom" allowBlank="1" showInputMessage="1" showErrorMessage="1" sqref="N67:S67" xr:uid="{D4D2EE4D-21D7-403C-A745-EB04BF9D9C79}">
      <formula1>A7="■"</formula1>
    </dataValidation>
    <dataValidation type="custom" allowBlank="1" showInputMessage="1" showErrorMessage="1" sqref="AD45:AI45" xr:uid="{FF3A6A9D-030C-4932-B3E4-F03466B265F2}">
      <formula1>A7="■"</formula1>
    </dataValidation>
    <dataValidation type="custom" allowBlank="1" showInputMessage="1" showErrorMessage="1" sqref="AD47:AI47" xr:uid="{46776BCB-7DC6-4129-B54C-6D47CA541CA5}">
      <formula1>A7="■"</formula1>
    </dataValidation>
    <dataValidation type="custom" allowBlank="1" showInputMessage="1" showErrorMessage="1" sqref="AD49:AI49" xr:uid="{6ED7B48D-A043-4F5C-ACBD-6FE366EDA0A2}">
      <formula1>A7="■"</formula1>
    </dataValidation>
    <dataValidation type="custom" allowBlank="1" showInputMessage="1" showErrorMessage="1" sqref="AD51:AI51" xr:uid="{CEDF1962-E7CE-4F90-8DFB-F12F8F66EB0C}">
      <formula1>A7="■"</formula1>
    </dataValidation>
    <dataValidation type="custom" allowBlank="1" showInputMessage="1" showErrorMessage="1" sqref="AD53:AI53" xr:uid="{AD56B25D-A72B-4E09-B4BC-7961E98F8E3C}">
      <formula1>A7="■"</formula1>
    </dataValidation>
    <dataValidation type="custom" allowBlank="1" showInputMessage="1" showErrorMessage="1" sqref="AD55:AI55" xr:uid="{2F8C9DAD-82FC-40C2-817A-C5075CBC9AA0}">
      <formula1>A7="■"</formula1>
    </dataValidation>
    <dataValidation type="custom" allowBlank="1" showInputMessage="1" showErrorMessage="1" sqref="AL71:AQ71" xr:uid="{1EC22D3B-6674-474C-B989-230BD3D2147E}">
      <formula1>A7="■"</formula1>
    </dataValidation>
    <dataValidation type="custom" allowBlank="1" showInputMessage="1" showErrorMessage="1" sqref="L75:P75" xr:uid="{15BACED5-8DEB-44E9-BD3B-0C7D8C6415CD}">
      <formula1>A7="■"</formula1>
    </dataValidation>
    <dataValidation type="custom" allowBlank="1" showInputMessage="1" showErrorMessage="1" sqref="Y75:AC75" xr:uid="{7B5E909B-B1E2-4B26-8190-9479201DD861}">
      <formula1>A7="■"</formula1>
    </dataValidation>
    <dataValidation type="custom" allowBlank="1" showInputMessage="1" showErrorMessage="1" sqref="AM75:AQ75" xr:uid="{80978133-6A09-43A3-8A8E-921F11BFDAE5}">
      <formula1>A7="■"</formula1>
    </dataValidation>
    <dataValidation type="custom" allowBlank="1" showInputMessage="1" showErrorMessage="1" sqref="I84:L85" xr:uid="{A07791D3-8997-491D-8476-27F7358EBA81}">
      <formula1>A7="■"</formula1>
    </dataValidation>
    <dataValidation type="custom" allowBlank="1" showInputMessage="1" showErrorMessage="1" sqref="R84:U85" xr:uid="{08620D83-27A5-4E60-9731-5230FD52D5C4}">
      <formula1>A7="■"</formula1>
    </dataValidation>
    <dataValidation type="custom" allowBlank="1" showInputMessage="1" showErrorMessage="1" sqref="I88:L89" xr:uid="{A4D94B5B-BFAC-481A-8802-849F86895918}">
      <formula1>A7="■"</formula1>
    </dataValidation>
    <dataValidation type="custom" allowBlank="1" showInputMessage="1" showErrorMessage="1" sqref="R88:U89" xr:uid="{D51107C8-4FD3-4D59-B81C-93D1036DC99A}">
      <formula1>A7="■"</formula1>
    </dataValidation>
    <dataValidation type="decimal" operator="greaterThanOrEqual" allowBlank="1" showInputMessage="1" showErrorMessage="1" sqref="F15:AB16" xr:uid="{BE7EEA85-A2B7-4C56-BDEE-31ED620FD3C6}">
      <formula1>0</formula1>
    </dataValidation>
    <dataValidation type="custom" allowBlank="1" showInputMessage="1" showErrorMessage="1" sqref="N106:S106" xr:uid="{C3DDD219-ABFD-4E98-85A9-1178487B756D}">
      <formula1>A100="■"</formula1>
    </dataValidation>
    <dataValidation type="custom" allowBlank="1" showInputMessage="1" showErrorMessage="1" sqref="N108:S108" xr:uid="{3A4AD59E-E39C-45DB-9600-7CD3568525C7}">
      <formula1>A100="■"</formula1>
    </dataValidation>
    <dataValidation type="custom" allowBlank="1" showInputMessage="1" showErrorMessage="1" sqref="N110:S110" xr:uid="{9B3130F8-DD1E-4A03-89E2-D4475E30243C}">
      <formula1>A100="■"</formula1>
    </dataValidation>
    <dataValidation type="custom" allowBlank="1" showInputMessage="1" showErrorMessage="1" sqref="N112:S112" xr:uid="{530F29CF-9726-447E-8626-C0B97A7F1AC8}">
      <formula1>A100="■"</formula1>
    </dataValidation>
    <dataValidation type="custom" allowBlank="1" showInputMessage="1" showErrorMessage="1" sqref="N130:S130 N144:S144 N146:S146 N142:S142 N140:S140 N136:S136 N126:S126 N132:S132 N134:S134" xr:uid="{FC484C5E-2E23-47FF-8B9B-FEC675DF33FF}">
      <formula1>#REF!="■"</formula1>
    </dataValidation>
    <dataValidation type="custom" allowBlank="1" showInputMessage="1" showErrorMessage="1" sqref="U154:V154" xr:uid="{63424699-56BF-4657-A53A-894078B41D35}">
      <formula1>O74="■"</formula1>
    </dataValidation>
    <dataValidation type="custom" allowBlank="1" showInputMessage="1" showErrorMessage="1" sqref="Y154:AC154" xr:uid="{9FC994D5-F220-4041-B333-9FFB63275FB4}">
      <formula1>A74="■"</formula1>
    </dataValidation>
    <dataValidation type="custom" allowBlank="1" showInputMessage="1" showErrorMessage="1" sqref="AM154:AQ154" xr:uid="{52F63D77-E06C-4F3A-AFA3-11059E5950A1}">
      <formula1>A74="■"</formula1>
    </dataValidation>
    <dataValidation type="custom" allowBlank="1" showInputMessage="1" showErrorMessage="1" sqref="U159:V159" xr:uid="{33A73D04-BFA0-4CAC-9600-B2F55A37A66E}">
      <formula1>O77="■"</formula1>
    </dataValidation>
    <dataValidation type="custom" allowBlank="1" showInputMessage="1" showErrorMessage="1" sqref="Y159:AC159" xr:uid="{A31871D4-7B0D-455A-8EAB-FE6AE2AA457E}">
      <formula1>A77="■"</formula1>
    </dataValidation>
    <dataValidation type="custom" allowBlank="1" showInputMessage="1" showErrorMessage="1" sqref="AM159:AQ159" xr:uid="{E94B9BC3-EE8D-4322-BBE0-FF445197F8BD}">
      <formula1>A77="■"</formula1>
    </dataValidation>
    <dataValidation type="custom" allowBlank="1" showInputMessage="1" showErrorMessage="1" sqref="N22:S22" xr:uid="{AC851812-F274-469D-AEF7-6BDE0CB929CA}">
      <formula1>A7="■"</formula1>
    </dataValidation>
    <dataValidation type="custom" allowBlank="1" showInputMessage="1" showErrorMessage="1" sqref="N24:S24" xr:uid="{830505DF-8EE8-464E-B04D-CD1F6A5B3310}">
      <formula1>A7="■"</formula1>
    </dataValidation>
    <dataValidation type="custom" allowBlank="1" showInputMessage="1" showErrorMessage="1" sqref="Z86" xr:uid="{77518F11-0143-449E-B9CF-4E8C8F928791}">
      <formula1>C7="■"</formula1>
    </dataValidation>
    <dataValidation allowBlank="1" showInputMessage="1" showErrorMessage="1" promptTitle="自動転記されます" prompt="工事契約額、支払額確認シートより入力をしてください。" sqref="K76:Q76" xr:uid="{45D34BC4-1C55-4D58-AD67-41DD81A19F67}"/>
  </dataValidations>
  <pageMargins left="0.70866141732283472" right="0.70866141732283472" top="0.74803149606299213" bottom="0.74803149606299213" header="0.31496062992125984" footer="0.31496062992125984"/>
  <pageSetup paperSize="9" scale="62" fitToHeight="0" orientation="portrait" r:id="rId1"/>
  <rowBreaks count="1" manualBreakCount="1">
    <brk id="93" max="43" man="1"/>
  </rowBreaks>
  <ignoredErrors>
    <ignoredError sqref="AL71 AM75 AL76" unlockedFormula="1"/>
  </ignoredError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959D7B-411C-4303-A6BA-349C6F0E9A51}">
  <dimension ref="B2:AF25"/>
  <sheetViews>
    <sheetView showGridLines="0" view="pageBreakPreview" topLeftCell="A2" zoomScale="130" zoomScaleNormal="100" zoomScaleSheetLayoutView="130" workbookViewId="0">
      <selection activeCell="K6" sqref="K6:P6"/>
    </sheetView>
  </sheetViews>
  <sheetFormatPr defaultColWidth="2.77734375" defaultRowHeight="16.5" customHeight="1" x14ac:dyDescent="0.2"/>
  <cols>
    <col min="2" max="2" width="3" bestFit="1" customWidth="1"/>
  </cols>
  <sheetData>
    <row r="2" spans="2:32" ht="16.5" customHeight="1" x14ac:dyDescent="0.2">
      <c r="B2" s="97" t="s">
        <v>154</v>
      </c>
      <c r="C2" s="98"/>
      <c r="D2" s="98"/>
      <c r="E2" s="98"/>
      <c r="F2" s="98"/>
      <c r="G2" s="98"/>
      <c r="H2" s="98"/>
      <c r="I2" s="98"/>
      <c r="J2" s="98"/>
      <c r="K2" s="98"/>
      <c r="L2" s="98"/>
      <c r="M2" s="98"/>
      <c r="N2" s="99"/>
      <c r="O2" s="100"/>
      <c r="P2" s="100"/>
      <c r="Q2" s="100"/>
      <c r="R2" s="100"/>
      <c r="S2" s="100"/>
      <c r="T2" s="100"/>
      <c r="U2" s="100"/>
      <c r="V2" s="100"/>
      <c r="W2" s="100"/>
      <c r="X2" s="99"/>
      <c r="Y2" s="99"/>
      <c r="Z2" s="126"/>
      <c r="AA2" s="126"/>
      <c r="AB2" s="126"/>
      <c r="AC2" s="126"/>
      <c r="AD2" s="126"/>
      <c r="AE2" s="98"/>
      <c r="AF2" s="98"/>
    </row>
    <row r="3" spans="2:32" ht="16.5" customHeight="1" x14ac:dyDescent="0.2">
      <c r="B3" s="97"/>
      <c r="C3" s="98"/>
      <c r="D3" s="98"/>
      <c r="E3" s="98"/>
      <c r="F3" s="98"/>
      <c r="G3" s="98"/>
      <c r="H3" s="98"/>
      <c r="I3" s="98"/>
      <c r="J3" s="98"/>
      <c r="K3" s="98"/>
      <c r="L3" s="98"/>
      <c r="M3" s="98"/>
      <c r="N3" s="99"/>
      <c r="O3" s="100"/>
      <c r="P3" s="100"/>
      <c r="Q3" s="100"/>
      <c r="R3" s="100"/>
      <c r="S3" s="100"/>
      <c r="T3" s="100"/>
      <c r="U3" s="100"/>
      <c r="V3" s="100"/>
      <c r="W3" s="100"/>
      <c r="X3" s="99"/>
      <c r="Y3" s="99"/>
      <c r="Z3" s="126"/>
      <c r="AA3" s="126"/>
      <c r="AB3" s="126"/>
      <c r="AC3" s="126"/>
      <c r="AD3" s="485" t="s">
        <v>167</v>
      </c>
      <c r="AE3" s="485"/>
      <c r="AF3" s="98"/>
    </row>
    <row r="4" spans="2:32" ht="16.5" customHeight="1" x14ac:dyDescent="0.2">
      <c r="B4" s="97"/>
      <c r="C4" s="98"/>
      <c r="D4" s="98"/>
      <c r="E4" s="98"/>
      <c r="F4" s="98"/>
      <c r="G4" s="98"/>
      <c r="H4" s="98"/>
      <c r="I4" s="98"/>
      <c r="J4" s="98"/>
      <c r="K4" s="98"/>
      <c r="L4" s="98"/>
      <c r="M4" s="98"/>
      <c r="N4" s="99"/>
      <c r="O4" s="513" t="s">
        <v>166</v>
      </c>
      <c r="P4" s="513"/>
      <c r="Q4" s="100"/>
      <c r="R4" s="100"/>
      <c r="S4" s="100"/>
      <c r="T4" s="100"/>
      <c r="U4" s="486" t="s">
        <v>151</v>
      </c>
      <c r="V4" s="487"/>
      <c r="W4" s="487"/>
      <c r="X4" s="487"/>
      <c r="Y4" s="487"/>
      <c r="Z4" s="487"/>
      <c r="AA4" s="487"/>
      <c r="AB4" s="487"/>
      <c r="AC4" s="488"/>
      <c r="AD4" s="489" t="s">
        <v>173</v>
      </c>
      <c r="AE4" s="491" t="s">
        <v>174</v>
      </c>
      <c r="AF4" s="98"/>
    </row>
    <row r="5" spans="2:32" ht="16.5" customHeight="1" x14ac:dyDescent="0.2">
      <c r="B5" s="98"/>
      <c r="C5" s="523" t="s">
        <v>150</v>
      </c>
      <c r="D5" s="523"/>
      <c r="E5" s="523"/>
      <c r="F5" s="524"/>
      <c r="G5" s="494"/>
      <c r="H5" s="494"/>
      <c r="I5" s="494"/>
      <c r="J5" s="525"/>
      <c r="K5" s="524" t="s">
        <v>176</v>
      </c>
      <c r="L5" s="494"/>
      <c r="M5" s="494"/>
      <c r="N5" s="494"/>
      <c r="O5" s="494"/>
      <c r="P5" s="525"/>
      <c r="Q5" s="98"/>
      <c r="R5" s="98"/>
      <c r="S5" s="98"/>
      <c r="T5" s="98"/>
      <c r="U5" s="526" t="s">
        <v>150</v>
      </c>
      <c r="V5" s="527"/>
      <c r="W5" s="528"/>
      <c r="X5" s="512" t="s">
        <v>151</v>
      </c>
      <c r="Y5" s="512"/>
      <c r="Z5" s="512"/>
      <c r="AA5" s="512"/>
      <c r="AB5" s="512"/>
      <c r="AC5" s="512"/>
      <c r="AD5" s="490"/>
      <c r="AE5" s="492"/>
      <c r="AF5" s="98"/>
    </row>
    <row r="6" spans="2:32" ht="16.5" customHeight="1" x14ac:dyDescent="0.2">
      <c r="B6" s="98">
        <v>1</v>
      </c>
      <c r="C6" s="506"/>
      <c r="D6" s="507"/>
      <c r="E6" s="508"/>
      <c r="F6" s="101" t="s">
        <v>155</v>
      </c>
      <c r="G6" s="102"/>
      <c r="H6" s="102"/>
      <c r="I6" s="102"/>
      <c r="J6" s="103"/>
      <c r="K6" s="509"/>
      <c r="L6" s="510"/>
      <c r="M6" s="510"/>
      <c r="N6" s="510"/>
      <c r="O6" s="510"/>
      <c r="P6" s="511"/>
      <c r="Q6" s="118"/>
      <c r="R6" s="118"/>
      <c r="S6" s="118"/>
      <c r="T6" s="98"/>
      <c r="U6" s="506"/>
      <c r="V6" s="519"/>
      <c r="W6" s="520"/>
      <c r="X6" s="521"/>
      <c r="Y6" s="521"/>
      <c r="Z6" s="521"/>
      <c r="AA6" s="521"/>
      <c r="AB6" s="522"/>
      <c r="AC6" s="522"/>
      <c r="AD6" s="107"/>
      <c r="AE6" s="127"/>
      <c r="AF6" s="98"/>
    </row>
    <row r="7" spans="2:32" ht="16.5" customHeight="1" x14ac:dyDescent="0.2">
      <c r="B7" s="98">
        <v>2</v>
      </c>
      <c r="C7" s="514"/>
      <c r="D7" s="515"/>
      <c r="E7" s="516"/>
      <c r="F7" s="104" t="s">
        <v>152</v>
      </c>
      <c r="G7" s="105"/>
      <c r="H7" s="105"/>
      <c r="I7" s="105"/>
      <c r="J7" s="106"/>
      <c r="K7" s="502"/>
      <c r="L7" s="517"/>
      <c r="M7" s="517"/>
      <c r="N7" s="517"/>
      <c r="O7" s="517"/>
      <c r="P7" s="518"/>
      <c r="Q7" s="118"/>
      <c r="R7" s="118"/>
      <c r="S7" s="118"/>
      <c r="T7" s="98"/>
      <c r="U7" s="503"/>
      <c r="V7" s="504"/>
      <c r="W7" s="505"/>
      <c r="X7" s="501"/>
      <c r="Y7" s="501"/>
      <c r="Z7" s="501"/>
      <c r="AA7" s="501"/>
      <c r="AB7" s="502"/>
      <c r="AC7" s="502"/>
      <c r="AD7" s="108"/>
      <c r="AE7" s="128"/>
      <c r="AF7" s="98"/>
    </row>
    <row r="8" spans="2:32" ht="16.5" customHeight="1" x14ac:dyDescent="0.2">
      <c r="B8" s="98">
        <v>3</v>
      </c>
      <c r="C8" s="503"/>
      <c r="D8" s="504"/>
      <c r="E8" s="505"/>
      <c r="F8" s="104" t="s">
        <v>152</v>
      </c>
      <c r="G8" s="105"/>
      <c r="H8" s="105"/>
      <c r="I8" s="105"/>
      <c r="J8" s="106"/>
      <c r="K8" s="502"/>
      <c r="L8" s="517"/>
      <c r="M8" s="517"/>
      <c r="N8" s="517"/>
      <c r="O8" s="517"/>
      <c r="P8" s="518"/>
      <c r="Q8" s="118"/>
      <c r="R8" s="118"/>
      <c r="S8" s="118"/>
      <c r="T8" s="98"/>
      <c r="U8" s="503"/>
      <c r="V8" s="504"/>
      <c r="W8" s="505"/>
      <c r="X8" s="501"/>
      <c r="Y8" s="501"/>
      <c r="Z8" s="501"/>
      <c r="AA8" s="501"/>
      <c r="AB8" s="502"/>
      <c r="AC8" s="502"/>
      <c r="AD8" s="108"/>
      <c r="AE8" s="128"/>
      <c r="AF8" s="98"/>
    </row>
    <row r="9" spans="2:32" ht="16.5" customHeight="1" x14ac:dyDescent="0.2">
      <c r="B9" s="98">
        <v>4</v>
      </c>
      <c r="C9" s="503"/>
      <c r="D9" s="504"/>
      <c r="E9" s="505"/>
      <c r="F9" s="104" t="s">
        <v>152</v>
      </c>
      <c r="G9" s="105"/>
      <c r="H9" s="105"/>
      <c r="I9" s="105"/>
      <c r="J9" s="106"/>
      <c r="K9" s="502"/>
      <c r="L9" s="517"/>
      <c r="M9" s="517"/>
      <c r="N9" s="517"/>
      <c r="O9" s="517"/>
      <c r="P9" s="518"/>
      <c r="Q9" s="118"/>
      <c r="R9" s="118"/>
      <c r="S9" s="118"/>
      <c r="T9" s="98"/>
      <c r="U9" s="503"/>
      <c r="V9" s="504"/>
      <c r="W9" s="505"/>
      <c r="X9" s="501"/>
      <c r="Y9" s="501"/>
      <c r="Z9" s="501"/>
      <c r="AA9" s="501"/>
      <c r="AB9" s="502"/>
      <c r="AC9" s="502"/>
      <c r="AD9" s="108"/>
      <c r="AE9" s="128"/>
      <c r="AF9" s="98"/>
    </row>
    <row r="10" spans="2:32" ht="16.5" customHeight="1" x14ac:dyDescent="0.2">
      <c r="B10" s="98">
        <v>5</v>
      </c>
      <c r="C10" s="503"/>
      <c r="D10" s="504"/>
      <c r="E10" s="505"/>
      <c r="F10" s="104" t="s">
        <v>152</v>
      </c>
      <c r="G10" s="105"/>
      <c r="H10" s="105"/>
      <c r="I10" s="105"/>
      <c r="J10" s="106"/>
      <c r="K10" s="502"/>
      <c r="L10" s="517"/>
      <c r="M10" s="517"/>
      <c r="N10" s="517"/>
      <c r="O10" s="517"/>
      <c r="P10" s="518"/>
      <c r="Q10" s="118"/>
      <c r="R10" s="118"/>
      <c r="S10" s="118"/>
      <c r="T10" s="98"/>
      <c r="U10" s="503"/>
      <c r="V10" s="504"/>
      <c r="W10" s="505"/>
      <c r="X10" s="501"/>
      <c r="Y10" s="501"/>
      <c r="Z10" s="501"/>
      <c r="AA10" s="501"/>
      <c r="AB10" s="502"/>
      <c r="AC10" s="502"/>
      <c r="AD10" s="108"/>
      <c r="AE10" s="128"/>
      <c r="AF10" s="98"/>
    </row>
    <row r="11" spans="2:32" ht="16.5" customHeight="1" x14ac:dyDescent="0.2">
      <c r="B11" s="98">
        <v>6</v>
      </c>
      <c r="C11" s="503"/>
      <c r="D11" s="504"/>
      <c r="E11" s="505"/>
      <c r="F11" s="104" t="s">
        <v>152</v>
      </c>
      <c r="G11" s="105"/>
      <c r="H11" s="105"/>
      <c r="I11" s="105"/>
      <c r="J11" s="106"/>
      <c r="K11" s="502"/>
      <c r="L11" s="517"/>
      <c r="M11" s="517"/>
      <c r="N11" s="517"/>
      <c r="O11" s="517"/>
      <c r="P11" s="518"/>
      <c r="Q11" s="118"/>
      <c r="R11" s="118"/>
      <c r="S11" s="118"/>
      <c r="T11" s="98"/>
      <c r="U11" s="503"/>
      <c r="V11" s="504"/>
      <c r="W11" s="505"/>
      <c r="X11" s="501"/>
      <c r="Y11" s="501"/>
      <c r="Z11" s="501"/>
      <c r="AA11" s="501"/>
      <c r="AB11" s="502"/>
      <c r="AC11" s="502"/>
      <c r="AD11" s="108"/>
      <c r="AE11" s="128"/>
      <c r="AF11" s="98"/>
    </row>
    <row r="12" spans="2:32" ht="16.5" customHeight="1" x14ac:dyDescent="0.2">
      <c r="B12" s="98">
        <v>7</v>
      </c>
      <c r="C12" s="503"/>
      <c r="D12" s="504"/>
      <c r="E12" s="505"/>
      <c r="F12" s="104" t="s">
        <v>152</v>
      </c>
      <c r="G12" s="105"/>
      <c r="H12" s="105"/>
      <c r="I12" s="105"/>
      <c r="J12" s="106"/>
      <c r="K12" s="502"/>
      <c r="L12" s="517"/>
      <c r="M12" s="517"/>
      <c r="N12" s="517"/>
      <c r="O12" s="517"/>
      <c r="P12" s="518"/>
      <c r="Q12" s="118"/>
      <c r="R12" s="118"/>
      <c r="S12" s="118"/>
      <c r="T12" s="98"/>
      <c r="U12" s="503"/>
      <c r="V12" s="504"/>
      <c r="W12" s="505"/>
      <c r="X12" s="501"/>
      <c r="Y12" s="501"/>
      <c r="Z12" s="501"/>
      <c r="AA12" s="501"/>
      <c r="AB12" s="502"/>
      <c r="AC12" s="502"/>
      <c r="AD12" s="108"/>
      <c r="AE12" s="128"/>
      <c r="AF12" s="98"/>
    </row>
    <row r="13" spans="2:32" ht="16.5" customHeight="1" x14ac:dyDescent="0.2">
      <c r="B13" s="98">
        <v>8</v>
      </c>
      <c r="C13" s="503"/>
      <c r="D13" s="504"/>
      <c r="E13" s="505"/>
      <c r="F13" s="104" t="s">
        <v>152</v>
      </c>
      <c r="G13" s="105"/>
      <c r="H13" s="105"/>
      <c r="I13" s="105"/>
      <c r="J13" s="106"/>
      <c r="K13" s="502"/>
      <c r="L13" s="517"/>
      <c r="M13" s="517"/>
      <c r="N13" s="517"/>
      <c r="O13" s="517"/>
      <c r="P13" s="518"/>
      <c r="Q13" s="118"/>
      <c r="R13" s="118"/>
      <c r="S13" s="118"/>
      <c r="T13" s="98"/>
      <c r="U13" s="535"/>
      <c r="V13" s="536"/>
      <c r="W13" s="537"/>
      <c r="X13" s="538"/>
      <c r="Y13" s="538"/>
      <c r="Z13" s="538"/>
      <c r="AA13" s="538"/>
      <c r="AB13" s="539"/>
      <c r="AC13" s="539"/>
      <c r="AD13" s="108"/>
      <c r="AE13" s="128"/>
      <c r="AF13" s="98"/>
    </row>
    <row r="14" spans="2:32" ht="16.5" customHeight="1" x14ac:dyDescent="0.2">
      <c r="B14" s="98">
        <v>9</v>
      </c>
      <c r="C14" s="529"/>
      <c r="D14" s="530"/>
      <c r="E14" s="531"/>
      <c r="F14" s="109" t="s">
        <v>156</v>
      </c>
      <c r="G14" s="110"/>
      <c r="H14" s="110"/>
      <c r="I14" s="110"/>
      <c r="J14" s="111"/>
      <c r="K14" s="532"/>
      <c r="L14" s="533"/>
      <c r="M14" s="533"/>
      <c r="N14" s="533"/>
      <c r="O14" s="533"/>
      <c r="P14" s="534"/>
      <c r="Q14" s="118"/>
      <c r="R14" s="118"/>
      <c r="S14" s="118"/>
      <c r="T14" s="98"/>
      <c r="U14" s="535"/>
      <c r="V14" s="536"/>
      <c r="W14" s="537"/>
      <c r="X14" s="538"/>
      <c r="Y14" s="538"/>
      <c r="Z14" s="538"/>
      <c r="AA14" s="538"/>
      <c r="AB14" s="539"/>
      <c r="AC14" s="539"/>
      <c r="AD14" s="108"/>
      <c r="AE14" s="128"/>
      <c r="AF14" s="98"/>
    </row>
    <row r="15" spans="2:32" ht="16.5" customHeight="1" x14ac:dyDescent="0.2">
      <c r="B15" s="98"/>
      <c r="C15" s="112"/>
      <c r="D15" s="112"/>
      <c r="E15" s="98"/>
      <c r="F15" s="113" t="s">
        <v>153</v>
      </c>
      <c r="G15" s="114"/>
      <c r="H15" s="114"/>
      <c r="I15" s="114"/>
      <c r="J15" s="115"/>
      <c r="K15" s="496">
        <f>SUM(K6:P14)</f>
        <v>0</v>
      </c>
      <c r="L15" s="497"/>
      <c r="M15" s="497"/>
      <c r="N15" s="497"/>
      <c r="O15" s="497"/>
      <c r="P15" s="498"/>
      <c r="Q15" s="118"/>
      <c r="R15" s="118"/>
      <c r="S15" s="118"/>
      <c r="T15" s="98"/>
      <c r="U15" s="499" t="s">
        <v>153</v>
      </c>
      <c r="V15" s="495"/>
      <c r="W15" s="500"/>
      <c r="X15" s="493">
        <f>SUM(X6:AC13)</f>
        <v>0</v>
      </c>
      <c r="Y15" s="494"/>
      <c r="Z15" s="494"/>
      <c r="AA15" s="494"/>
      <c r="AB15" s="494"/>
      <c r="AC15" s="495"/>
      <c r="AD15" s="116"/>
      <c r="AE15" s="117"/>
      <c r="AF15" s="98"/>
    </row>
    <row r="16" spans="2:32" ht="16.5" customHeight="1" thickBot="1" x14ac:dyDescent="0.25">
      <c r="B16" s="98"/>
      <c r="C16" s="112"/>
      <c r="D16" s="112"/>
      <c r="E16" s="98"/>
      <c r="F16" s="98"/>
      <c r="G16" s="98"/>
      <c r="H16" s="98"/>
      <c r="I16" s="98"/>
      <c r="J16" s="98"/>
      <c r="K16" s="118"/>
      <c r="L16" s="118"/>
      <c r="M16" s="118"/>
      <c r="N16" s="118"/>
      <c r="O16" s="118"/>
      <c r="P16" s="118"/>
      <c r="Q16" s="118"/>
      <c r="R16" s="118"/>
      <c r="S16" s="118"/>
      <c r="T16" s="98"/>
      <c r="U16" s="112"/>
      <c r="V16" s="112"/>
      <c r="W16" s="112"/>
      <c r="X16" s="123"/>
      <c r="Y16" s="112"/>
      <c r="Z16" s="112"/>
      <c r="AA16" s="112"/>
      <c r="AB16" s="112"/>
      <c r="AC16" s="112"/>
      <c r="AD16" s="98"/>
      <c r="AE16" s="98"/>
      <c r="AF16" s="98"/>
    </row>
    <row r="17" spans="2:32" ht="16.5" customHeight="1" thickBot="1" x14ac:dyDescent="0.25">
      <c r="B17" s="98"/>
      <c r="C17" s="98"/>
      <c r="D17" s="98"/>
      <c r="E17" s="98"/>
      <c r="F17" s="480" t="s">
        <v>171</v>
      </c>
      <c r="G17" s="481"/>
      <c r="H17" s="481"/>
      <c r="I17" s="481"/>
      <c r="J17" s="481"/>
      <c r="K17" s="482">
        <f>$K$15/1.1</f>
        <v>0</v>
      </c>
      <c r="L17" s="483"/>
      <c r="M17" s="483"/>
      <c r="N17" s="483"/>
      <c r="O17" s="483"/>
      <c r="P17" s="484"/>
      <c r="Q17" s="98"/>
      <c r="R17" s="98"/>
      <c r="S17" s="98"/>
      <c r="T17" s="98"/>
      <c r="U17" s="98"/>
      <c r="V17" s="98"/>
      <c r="W17" s="98"/>
      <c r="X17" s="98"/>
      <c r="Y17" s="98"/>
      <c r="Z17" s="98"/>
      <c r="AA17" s="98"/>
      <c r="AB17" s="98"/>
      <c r="AC17" s="98"/>
      <c r="AD17" s="125"/>
      <c r="AE17" s="124"/>
      <c r="AF17" s="98"/>
    </row>
    <row r="18" spans="2:32" ht="16.5" customHeight="1" x14ac:dyDescent="0.2">
      <c r="B18" s="98"/>
      <c r="C18" s="120"/>
      <c r="D18" s="120"/>
      <c r="E18" s="120"/>
      <c r="F18" s="121"/>
      <c r="G18" s="98"/>
      <c r="H18" s="98"/>
      <c r="I18" s="98"/>
      <c r="J18" s="98"/>
      <c r="K18" s="119"/>
      <c r="L18" s="119"/>
      <c r="M18" s="119"/>
      <c r="N18" s="119"/>
      <c r="O18" s="119"/>
      <c r="P18" s="119"/>
      <c r="Q18" s="119"/>
      <c r="R18" s="119"/>
      <c r="S18" s="119"/>
      <c r="T18" s="98"/>
      <c r="AF18" s="98"/>
    </row>
    <row r="19" spans="2:32" ht="16.5" customHeight="1" x14ac:dyDescent="0.2">
      <c r="B19" s="98"/>
      <c r="C19" s="120"/>
      <c r="D19" s="120"/>
      <c r="E19" s="120"/>
      <c r="F19" s="98"/>
      <c r="G19" s="98"/>
      <c r="H19" s="98"/>
      <c r="I19" s="98"/>
      <c r="J19" s="98"/>
      <c r="K19" s="119"/>
      <c r="L19" s="119"/>
      <c r="M19" s="119"/>
      <c r="N19" s="119"/>
      <c r="O19" s="119"/>
      <c r="P19" s="119"/>
      <c r="Q19" s="119"/>
      <c r="R19" s="119"/>
      <c r="S19" s="119"/>
      <c r="T19" s="98"/>
      <c r="AF19" s="98"/>
    </row>
    <row r="20" spans="2:32" ht="16.5" customHeight="1" x14ac:dyDescent="0.2">
      <c r="B20" s="98"/>
      <c r="C20" s="120"/>
      <c r="D20" s="120"/>
      <c r="E20" s="120"/>
      <c r="F20" s="120"/>
      <c r="G20" s="122"/>
      <c r="H20" s="98"/>
      <c r="I20" s="98"/>
      <c r="J20" s="98"/>
      <c r="K20" s="98"/>
      <c r="L20" s="98"/>
      <c r="M20" s="98"/>
      <c r="N20" s="98"/>
      <c r="O20" s="98"/>
      <c r="P20" s="98"/>
      <c r="Q20" s="98"/>
      <c r="R20" s="98"/>
      <c r="S20" s="98"/>
      <c r="T20" s="98"/>
      <c r="AF20" s="98"/>
    </row>
    <row r="21" spans="2:32" ht="16.5" customHeight="1" x14ac:dyDescent="0.2">
      <c r="B21" s="98"/>
      <c r="C21" s="120"/>
      <c r="D21" s="120"/>
      <c r="E21" s="120"/>
      <c r="F21" s="120"/>
      <c r="G21" s="122"/>
      <c r="H21" s="98"/>
      <c r="I21" s="98"/>
      <c r="J21" s="98"/>
      <c r="K21" s="98"/>
      <c r="L21" s="98"/>
      <c r="M21" s="98"/>
      <c r="N21" s="98"/>
      <c r="O21" s="98"/>
      <c r="P21" s="98"/>
      <c r="Q21" s="98"/>
      <c r="R21" s="98"/>
      <c r="S21" s="98"/>
      <c r="T21" s="98"/>
      <c r="AF21" s="98"/>
    </row>
    <row r="22" spans="2:32" ht="16.5" customHeight="1" x14ac:dyDescent="0.2">
      <c r="B22" s="98"/>
      <c r="C22" s="120"/>
      <c r="D22" s="120"/>
      <c r="E22" s="120"/>
      <c r="F22" s="98"/>
      <c r="G22" s="98"/>
      <c r="H22" s="98"/>
      <c r="I22" s="98"/>
      <c r="J22" s="98"/>
      <c r="K22" s="119"/>
      <c r="L22" s="119"/>
      <c r="M22" s="119"/>
      <c r="N22" s="119"/>
      <c r="O22" s="119"/>
      <c r="P22" s="119"/>
      <c r="Q22" s="119"/>
      <c r="R22" s="119"/>
      <c r="S22" s="119"/>
      <c r="T22" s="98"/>
      <c r="AF22" s="98"/>
    </row>
    <row r="23" spans="2:32" ht="16.5" customHeight="1" x14ac:dyDescent="0.2">
      <c r="B23" s="98"/>
      <c r="C23" s="120"/>
      <c r="D23" s="120"/>
      <c r="E23" s="120"/>
      <c r="F23" s="98"/>
      <c r="G23" s="98"/>
      <c r="H23" s="98"/>
      <c r="I23" s="98"/>
      <c r="J23" s="98"/>
      <c r="K23" s="119"/>
      <c r="L23" s="119"/>
      <c r="M23" s="119"/>
      <c r="N23" s="119"/>
      <c r="O23" s="119"/>
      <c r="P23" s="119"/>
      <c r="Q23" s="119"/>
      <c r="R23" s="119"/>
      <c r="S23" s="119"/>
      <c r="T23" s="98"/>
      <c r="AF23" s="98"/>
    </row>
    <row r="24" spans="2:32" ht="16.5" customHeight="1" x14ac:dyDescent="0.2">
      <c r="B24" s="98"/>
      <c r="C24" s="112"/>
      <c r="D24" s="112"/>
      <c r="E24" s="98"/>
      <c r="F24" s="98"/>
      <c r="G24" s="98"/>
      <c r="H24" s="98"/>
      <c r="I24" s="98"/>
      <c r="J24" s="98"/>
      <c r="K24" s="119"/>
      <c r="L24" s="119"/>
      <c r="M24" s="119"/>
      <c r="N24" s="119"/>
      <c r="O24" s="119"/>
      <c r="P24" s="119"/>
      <c r="Q24" s="119"/>
      <c r="R24" s="119"/>
      <c r="S24" s="119"/>
      <c r="T24" s="98"/>
      <c r="AF24" s="98"/>
    </row>
    <row r="25" spans="2:32" ht="16.5" customHeight="1" x14ac:dyDescent="0.2">
      <c r="B25" s="98"/>
      <c r="C25" s="112"/>
      <c r="D25" s="112"/>
      <c r="E25" s="98"/>
      <c r="F25" s="98"/>
      <c r="G25" s="98"/>
      <c r="H25" s="98"/>
      <c r="I25" s="98"/>
      <c r="J25" s="98"/>
      <c r="K25" s="98"/>
      <c r="L25" s="98"/>
      <c r="M25" s="98"/>
      <c r="N25" s="98"/>
      <c r="O25" s="98"/>
      <c r="P25" s="98"/>
      <c r="Q25" s="98"/>
      <c r="R25" s="98"/>
      <c r="S25" s="98"/>
      <c r="T25" s="98"/>
      <c r="AF25" s="98"/>
    </row>
  </sheetData>
  <mergeCells count="51">
    <mergeCell ref="C9:E9"/>
    <mergeCell ref="K9:P9"/>
    <mergeCell ref="U8:W8"/>
    <mergeCell ref="C8:E8"/>
    <mergeCell ref="K8:P8"/>
    <mergeCell ref="C13:E13"/>
    <mergeCell ref="K13:P13"/>
    <mergeCell ref="U12:W12"/>
    <mergeCell ref="X12:AC12"/>
    <mergeCell ref="C14:E14"/>
    <mergeCell ref="K14:P14"/>
    <mergeCell ref="U13:W13"/>
    <mergeCell ref="X13:AC13"/>
    <mergeCell ref="U14:W14"/>
    <mergeCell ref="X14:AC14"/>
    <mergeCell ref="C11:E11"/>
    <mergeCell ref="K11:P11"/>
    <mergeCell ref="U10:W10"/>
    <mergeCell ref="X10:AC10"/>
    <mergeCell ref="C12:E12"/>
    <mergeCell ref="K12:P12"/>
    <mergeCell ref="U11:W11"/>
    <mergeCell ref="X11:AC11"/>
    <mergeCell ref="C10:E10"/>
    <mergeCell ref="K10:P10"/>
    <mergeCell ref="C6:E6"/>
    <mergeCell ref="K6:P6"/>
    <mergeCell ref="X5:AC5"/>
    <mergeCell ref="O4:P4"/>
    <mergeCell ref="C7:E7"/>
    <mergeCell ref="K7:P7"/>
    <mergeCell ref="U6:W6"/>
    <mergeCell ref="X6:AC6"/>
    <mergeCell ref="C5:E5"/>
    <mergeCell ref="X7:AC7"/>
    <mergeCell ref="F5:J5"/>
    <mergeCell ref="K5:P5"/>
    <mergeCell ref="U7:W7"/>
    <mergeCell ref="U5:W5"/>
    <mergeCell ref="F17:J17"/>
    <mergeCell ref="K17:P17"/>
    <mergeCell ref="AD3:AE3"/>
    <mergeCell ref="U4:AC4"/>
    <mergeCell ref="AD4:AD5"/>
    <mergeCell ref="AE4:AE5"/>
    <mergeCell ref="X15:AC15"/>
    <mergeCell ref="K15:P15"/>
    <mergeCell ref="U15:W15"/>
    <mergeCell ref="X8:AC8"/>
    <mergeCell ref="U9:W9"/>
    <mergeCell ref="X9:AC9"/>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29</xdr:col>
                    <xdr:colOff>0</xdr:colOff>
                    <xdr:row>4</xdr:row>
                    <xdr:rowOff>182880</xdr:rowOff>
                  </from>
                  <to>
                    <xdr:col>30</xdr:col>
                    <xdr:colOff>30480</xdr:colOff>
                    <xdr:row>6</xdr:row>
                    <xdr:rowOff>22860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29</xdr:col>
                    <xdr:colOff>0</xdr:colOff>
                    <xdr:row>5</xdr:row>
                    <xdr:rowOff>182880</xdr:rowOff>
                  </from>
                  <to>
                    <xdr:col>30</xdr:col>
                    <xdr:colOff>30480</xdr:colOff>
                    <xdr:row>7</xdr:row>
                    <xdr:rowOff>22860</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29</xdr:col>
                    <xdr:colOff>0</xdr:colOff>
                    <xdr:row>9</xdr:row>
                    <xdr:rowOff>182880</xdr:rowOff>
                  </from>
                  <to>
                    <xdr:col>30</xdr:col>
                    <xdr:colOff>30480</xdr:colOff>
                    <xdr:row>11</xdr:row>
                    <xdr:rowOff>22860</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29</xdr:col>
                    <xdr:colOff>0</xdr:colOff>
                    <xdr:row>10</xdr:row>
                    <xdr:rowOff>182880</xdr:rowOff>
                  </from>
                  <to>
                    <xdr:col>30</xdr:col>
                    <xdr:colOff>30480</xdr:colOff>
                    <xdr:row>12</xdr:row>
                    <xdr:rowOff>22860</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29</xdr:col>
                    <xdr:colOff>0</xdr:colOff>
                    <xdr:row>11</xdr:row>
                    <xdr:rowOff>182880</xdr:rowOff>
                  </from>
                  <to>
                    <xdr:col>30</xdr:col>
                    <xdr:colOff>30480</xdr:colOff>
                    <xdr:row>13</xdr:row>
                    <xdr:rowOff>22860</xdr:rowOff>
                  </to>
                </anchor>
              </controlPr>
            </control>
          </mc:Choice>
        </mc:AlternateContent>
        <mc:AlternateContent xmlns:mc="http://schemas.openxmlformats.org/markup-compatibility/2006">
          <mc:Choice Requires="x14">
            <control shapeId="6150" r:id="rId9" name="Check Box 6">
              <controlPr defaultSize="0" autoFill="0" autoLine="0" autoPict="0">
                <anchor moveWithCells="1">
                  <from>
                    <xdr:col>30</xdr:col>
                    <xdr:colOff>0</xdr:colOff>
                    <xdr:row>4</xdr:row>
                    <xdr:rowOff>182880</xdr:rowOff>
                  </from>
                  <to>
                    <xdr:col>31</xdr:col>
                    <xdr:colOff>30480</xdr:colOff>
                    <xdr:row>6</xdr:row>
                    <xdr:rowOff>22860</xdr:rowOff>
                  </to>
                </anchor>
              </controlPr>
            </control>
          </mc:Choice>
        </mc:AlternateContent>
        <mc:AlternateContent xmlns:mc="http://schemas.openxmlformats.org/markup-compatibility/2006">
          <mc:Choice Requires="x14">
            <control shapeId="6151" r:id="rId10" name="Check Box 7">
              <controlPr defaultSize="0" autoFill="0" autoLine="0" autoPict="0">
                <anchor moveWithCells="1">
                  <from>
                    <xdr:col>30</xdr:col>
                    <xdr:colOff>0</xdr:colOff>
                    <xdr:row>5</xdr:row>
                    <xdr:rowOff>182880</xdr:rowOff>
                  </from>
                  <to>
                    <xdr:col>31</xdr:col>
                    <xdr:colOff>30480</xdr:colOff>
                    <xdr:row>7</xdr:row>
                    <xdr:rowOff>22860</xdr:rowOff>
                  </to>
                </anchor>
              </controlPr>
            </control>
          </mc:Choice>
        </mc:AlternateContent>
        <mc:AlternateContent xmlns:mc="http://schemas.openxmlformats.org/markup-compatibility/2006">
          <mc:Choice Requires="x14">
            <control shapeId="6152" r:id="rId11" name="Check Box 8">
              <controlPr defaultSize="0" autoFill="0" autoLine="0" autoPict="0">
                <anchor moveWithCells="1">
                  <from>
                    <xdr:col>30</xdr:col>
                    <xdr:colOff>0</xdr:colOff>
                    <xdr:row>9</xdr:row>
                    <xdr:rowOff>182880</xdr:rowOff>
                  </from>
                  <to>
                    <xdr:col>31</xdr:col>
                    <xdr:colOff>30480</xdr:colOff>
                    <xdr:row>11</xdr:row>
                    <xdr:rowOff>22860</xdr:rowOff>
                  </to>
                </anchor>
              </controlPr>
            </control>
          </mc:Choice>
        </mc:AlternateContent>
        <mc:AlternateContent xmlns:mc="http://schemas.openxmlformats.org/markup-compatibility/2006">
          <mc:Choice Requires="x14">
            <control shapeId="6153" r:id="rId12" name="Check Box 9">
              <controlPr defaultSize="0" autoFill="0" autoLine="0" autoPict="0">
                <anchor moveWithCells="1">
                  <from>
                    <xdr:col>30</xdr:col>
                    <xdr:colOff>0</xdr:colOff>
                    <xdr:row>10</xdr:row>
                    <xdr:rowOff>182880</xdr:rowOff>
                  </from>
                  <to>
                    <xdr:col>31</xdr:col>
                    <xdr:colOff>30480</xdr:colOff>
                    <xdr:row>12</xdr:row>
                    <xdr:rowOff>22860</xdr:rowOff>
                  </to>
                </anchor>
              </controlPr>
            </control>
          </mc:Choice>
        </mc:AlternateContent>
        <mc:AlternateContent xmlns:mc="http://schemas.openxmlformats.org/markup-compatibility/2006">
          <mc:Choice Requires="x14">
            <control shapeId="6154" r:id="rId13" name="Check Box 10">
              <controlPr defaultSize="0" autoFill="0" autoLine="0" autoPict="0">
                <anchor moveWithCells="1">
                  <from>
                    <xdr:col>30</xdr:col>
                    <xdr:colOff>0</xdr:colOff>
                    <xdr:row>11</xdr:row>
                    <xdr:rowOff>182880</xdr:rowOff>
                  </from>
                  <to>
                    <xdr:col>31</xdr:col>
                    <xdr:colOff>30480</xdr:colOff>
                    <xdr:row>13</xdr:row>
                    <xdr:rowOff>22860</xdr:rowOff>
                  </to>
                </anchor>
              </controlPr>
            </control>
          </mc:Choice>
        </mc:AlternateContent>
        <mc:AlternateContent xmlns:mc="http://schemas.openxmlformats.org/markup-compatibility/2006">
          <mc:Choice Requires="x14">
            <control shapeId="6165" r:id="rId14" name="Check Box 21">
              <controlPr defaultSize="0" autoFill="0" autoLine="0" autoPict="0">
                <anchor moveWithCells="1">
                  <from>
                    <xdr:col>29</xdr:col>
                    <xdr:colOff>0</xdr:colOff>
                    <xdr:row>6</xdr:row>
                    <xdr:rowOff>182880</xdr:rowOff>
                  </from>
                  <to>
                    <xdr:col>30</xdr:col>
                    <xdr:colOff>30480</xdr:colOff>
                    <xdr:row>8</xdr:row>
                    <xdr:rowOff>22860</xdr:rowOff>
                  </to>
                </anchor>
              </controlPr>
            </control>
          </mc:Choice>
        </mc:AlternateContent>
        <mc:AlternateContent xmlns:mc="http://schemas.openxmlformats.org/markup-compatibility/2006">
          <mc:Choice Requires="x14">
            <control shapeId="6166" r:id="rId15" name="Check Box 22">
              <controlPr defaultSize="0" autoFill="0" autoLine="0" autoPict="0">
                <anchor moveWithCells="1">
                  <from>
                    <xdr:col>29</xdr:col>
                    <xdr:colOff>0</xdr:colOff>
                    <xdr:row>7</xdr:row>
                    <xdr:rowOff>182880</xdr:rowOff>
                  </from>
                  <to>
                    <xdr:col>30</xdr:col>
                    <xdr:colOff>30480</xdr:colOff>
                    <xdr:row>9</xdr:row>
                    <xdr:rowOff>22860</xdr:rowOff>
                  </to>
                </anchor>
              </controlPr>
            </control>
          </mc:Choice>
        </mc:AlternateContent>
        <mc:AlternateContent xmlns:mc="http://schemas.openxmlformats.org/markup-compatibility/2006">
          <mc:Choice Requires="x14">
            <control shapeId="6167" r:id="rId16" name="Check Box 23">
              <controlPr defaultSize="0" autoFill="0" autoLine="0" autoPict="0">
                <anchor moveWithCells="1">
                  <from>
                    <xdr:col>30</xdr:col>
                    <xdr:colOff>0</xdr:colOff>
                    <xdr:row>6</xdr:row>
                    <xdr:rowOff>182880</xdr:rowOff>
                  </from>
                  <to>
                    <xdr:col>31</xdr:col>
                    <xdr:colOff>30480</xdr:colOff>
                    <xdr:row>8</xdr:row>
                    <xdr:rowOff>22860</xdr:rowOff>
                  </to>
                </anchor>
              </controlPr>
            </control>
          </mc:Choice>
        </mc:AlternateContent>
        <mc:AlternateContent xmlns:mc="http://schemas.openxmlformats.org/markup-compatibility/2006">
          <mc:Choice Requires="x14">
            <control shapeId="6168" r:id="rId17" name="Check Box 24">
              <controlPr defaultSize="0" autoFill="0" autoLine="0" autoPict="0">
                <anchor moveWithCells="1">
                  <from>
                    <xdr:col>30</xdr:col>
                    <xdr:colOff>0</xdr:colOff>
                    <xdr:row>7</xdr:row>
                    <xdr:rowOff>182880</xdr:rowOff>
                  </from>
                  <to>
                    <xdr:col>31</xdr:col>
                    <xdr:colOff>30480</xdr:colOff>
                    <xdr:row>9</xdr:row>
                    <xdr:rowOff>22860</xdr:rowOff>
                  </to>
                </anchor>
              </controlPr>
            </control>
          </mc:Choice>
        </mc:AlternateContent>
        <mc:AlternateContent xmlns:mc="http://schemas.openxmlformats.org/markup-compatibility/2006">
          <mc:Choice Requires="x14">
            <control shapeId="6169" r:id="rId18" name="Check Box 25">
              <controlPr defaultSize="0" autoFill="0" autoLine="0" autoPict="0">
                <anchor moveWithCells="1">
                  <from>
                    <xdr:col>29</xdr:col>
                    <xdr:colOff>0</xdr:colOff>
                    <xdr:row>8</xdr:row>
                    <xdr:rowOff>182880</xdr:rowOff>
                  </from>
                  <to>
                    <xdr:col>30</xdr:col>
                    <xdr:colOff>30480</xdr:colOff>
                    <xdr:row>10</xdr:row>
                    <xdr:rowOff>22860</xdr:rowOff>
                  </to>
                </anchor>
              </controlPr>
            </control>
          </mc:Choice>
        </mc:AlternateContent>
        <mc:AlternateContent xmlns:mc="http://schemas.openxmlformats.org/markup-compatibility/2006">
          <mc:Choice Requires="x14">
            <control shapeId="6170" r:id="rId19" name="Check Box 26">
              <controlPr defaultSize="0" autoFill="0" autoLine="0" autoPict="0">
                <anchor moveWithCells="1">
                  <from>
                    <xdr:col>30</xdr:col>
                    <xdr:colOff>0</xdr:colOff>
                    <xdr:row>8</xdr:row>
                    <xdr:rowOff>182880</xdr:rowOff>
                  </from>
                  <to>
                    <xdr:col>31</xdr:col>
                    <xdr:colOff>30480</xdr:colOff>
                    <xdr:row>10</xdr:row>
                    <xdr:rowOff>22860</xdr:rowOff>
                  </to>
                </anchor>
              </controlPr>
            </control>
          </mc:Choice>
        </mc:AlternateContent>
        <mc:AlternateContent xmlns:mc="http://schemas.openxmlformats.org/markup-compatibility/2006">
          <mc:Choice Requires="x14">
            <control shapeId="6173" r:id="rId20" name="Check Box 29">
              <controlPr defaultSize="0" autoFill="0" autoLine="0" autoPict="0">
                <anchor moveWithCells="1">
                  <from>
                    <xdr:col>29</xdr:col>
                    <xdr:colOff>0</xdr:colOff>
                    <xdr:row>12</xdr:row>
                    <xdr:rowOff>182880</xdr:rowOff>
                  </from>
                  <to>
                    <xdr:col>30</xdr:col>
                    <xdr:colOff>30480</xdr:colOff>
                    <xdr:row>14</xdr:row>
                    <xdr:rowOff>22860</xdr:rowOff>
                  </to>
                </anchor>
              </controlPr>
            </control>
          </mc:Choice>
        </mc:AlternateContent>
        <mc:AlternateContent xmlns:mc="http://schemas.openxmlformats.org/markup-compatibility/2006">
          <mc:Choice Requires="x14">
            <control shapeId="6174" r:id="rId21" name="Check Box 30">
              <controlPr defaultSize="0" autoFill="0" autoLine="0" autoPict="0">
                <anchor moveWithCells="1">
                  <from>
                    <xdr:col>30</xdr:col>
                    <xdr:colOff>0</xdr:colOff>
                    <xdr:row>12</xdr:row>
                    <xdr:rowOff>182880</xdr:rowOff>
                  </from>
                  <to>
                    <xdr:col>31</xdr:col>
                    <xdr:colOff>30480</xdr:colOff>
                    <xdr:row>14</xdr:row>
                    <xdr:rowOff>22860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AB04F-1EF9-415D-BA9F-253D66B71CFF}">
  <sheetPr>
    <tabColor rgb="FFFFFF00"/>
  </sheetPr>
  <dimension ref="A1:AR181"/>
  <sheetViews>
    <sheetView showGridLines="0" view="pageBreakPreview" topLeftCell="A143" zoomScale="115" zoomScaleNormal="80" zoomScaleSheetLayoutView="115" workbookViewId="0">
      <selection activeCell="AV21" sqref="AV20:AV21"/>
    </sheetView>
  </sheetViews>
  <sheetFormatPr defaultColWidth="8.77734375" defaultRowHeight="13.2" x14ac:dyDescent="0.2"/>
  <cols>
    <col min="1" max="1" width="4.44140625" style="2" customWidth="1"/>
    <col min="2" max="44" width="2.88671875" style="2" customWidth="1"/>
    <col min="45" max="16384" width="8.77734375" style="2"/>
  </cols>
  <sheetData>
    <row r="1" spans="1:44" x14ac:dyDescent="0.2">
      <c r="B1" s="296" t="s">
        <v>16</v>
      </c>
      <c r="C1" s="296"/>
      <c r="D1" s="296"/>
      <c r="E1" s="296"/>
      <c r="F1" s="296"/>
      <c r="G1" s="296"/>
      <c r="H1" s="296"/>
      <c r="I1" s="296"/>
      <c r="J1" s="296"/>
      <c r="K1" s="296"/>
      <c r="L1" s="296"/>
      <c r="M1" s="296"/>
      <c r="N1" s="296"/>
      <c r="O1" s="296"/>
      <c r="P1" s="296"/>
      <c r="Q1" s="296"/>
      <c r="R1" s="296"/>
      <c r="S1" s="296"/>
      <c r="T1" s="296"/>
      <c r="U1" s="296"/>
      <c r="V1" s="296"/>
      <c r="W1" s="296"/>
      <c r="X1" s="296"/>
      <c r="Y1" s="296"/>
      <c r="Z1" s="296"/>
      <c r="AA1" s="296"/>
      <c r="AB1" s="296"/>
      <c r="AC1" s="296"/>
      <c r="AD1" s="296"/>
      <c r="AE1" s="296"/>
      <c r="AF1" s="296"/>
      <c r="AG1" s="296"/>
      <c r="AH1" s="296"/>
      <c r="AI1" s="296"/>
      <c r="AJ1" s="296"/>
      <c r="AK1" s="296"/>
      <c r="AL1" s="296"/>
      <c r="AM1" s="296"/>
      <c r="AN1" s="296"/>
      <c r="AO1" s="296"/>
      <c r="AP1" s="296"/>
      <c r="AQ1" s="296"/>
      <c r="AR1" s="296"/>
    </row>
    <row r="2" spans="1:44" ht="28.2" x14ac:dyDescent="0.2">
      <c r="A2" s="319" t="s">
        <v>17</v>
      </c>
      <c r="B2" s="319"/>
      <c r="C2" s="319"/>
      <c r="D2" s="319"/>
      <c r="E2" s="319"/>
      <c r="F2" s="319"/>
      <c r="G2" s="319"/>
      <c r="H2" s="319"/>
      <c r="I2" s="319"/>
      <c r="J2" s="319"/>
      <c r="K2" s="319"/>
      <c r="L2" s="319"/>
      <c r="M2" s="319"/>
      <c r="N2" s="319"/>
      <c r="O2" s="319"/>
      <c r="P2" s="319"/>
      <c r="Q2" s="319"/>
      <c r="R2" s="319"/>
      <c r="S2" s="319"/>
      <c r="T2" s="319"/>
      <c r="U2" s="319"/>
      <c r="V2" s="319"/>
      <c r="W2" s="319"/>
      <c r="X2" s="319"/>
      <c r="Y2" s="319"/>
      <c r="Z2" s="319"/>
      <c r="AA2" s="319"/>
      <c r="AB2" s="319"/>
      <c r="AC2" s="319"/>
      <c r="AD2" s="319"/>
      <c r="AE2" s="319"/>
      <c r="AF2" s="319"/>
      <c r="AG2" s="319"/>
      <c r="AH2" s="319"/>
      <c r="AI2" s="319"/>
      <c r="AJ2" s="319"/>
      <c r="AK2" s="319"/>
      <c r="AL2" s="319"/>
      <c r="AM2" s="319"/>
      <c r="AN2" s="319"/>
      <c r="AO2" s="319"/>
      <c r="AP2" s="319"/>
      <c r="AQ2" s="319"/>
      <c r="AR2" s="319"/>
    </row>
    <row r="3" spans="1:44" ht="11.1" customHeight="1" x14ac:dyDescent="0.2">
      <c r="A3" s="36"/>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row>
    <row r="4" spans="1:44" ht="14.1" customHeight="1" x14ac:dyDescent="0.2">
      <c r="A4" s="2" t="s">
        <v>97</v>
      </c>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row>
    <row r="5" spans="1:44" ht="7.05" customHeight="1" x14ac:dyDescent="0.2">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row>
    <row r="6" spans="1:44" ht="14.1" customHeight="1" x14ac:dyDescent="0.2">
      <c r="A6" s="45" t="s">
        <v>11</v>
      </c>
      <c r="B6" s="3" t="s">
        <v>99</v>
      </c>
      <c r="C6" s="36"/>
      <c r="D6" s="36"/>
      <c r="E6" s="36"/>
      <c r="F6" s="36"/>
      <c r="G6" s="36"/>
      <c r="H6" s="36"/>
      <c r="I6" s="36"/>
      <c r="J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36"/>
      <c r="AM6" s="36"/>
      <c r="AN6" s="36"/>
      <c r="AO6" s="36"/>
      <c r="AP6" s="36"/>
      <c r="AQ6" s="36"/>
      <c r="AR6" s="36"/>
    </row>
    <row r="7" spans="1:44" ht="14.1" customHeight="1" x14ac:dyDescent="0.2">
      <c r="A7" s="46" t="s">
        <v>0</v>
      </c>
      <c r="B7" s="3" t="s">
        <v>100</v>
      </c>
      <c r="C7" s="36"/>
      <c r="D7" s="36"/>
      <c r="E7" s="36"/>
      <c r="F7" s="36"/>
      <c r="G7" s="36"/>
      <c r="H7" s="36"/>
      <c r="I7" s="36"/>
      <c r="J7" s="36"/>
      <c r="K7" s="36"/>
      <c r="L7" s="36"/>
      <c r="M7" s="36"/>
      <c r="N7" s="36"/>
      <c r="O7" s="36"/>
      <c r="P7" s="36"/>
      <c r="Q7" s="36"/>
      <c r="R7" s="36"/>
      <c r="S7" s="36"/>
      <c r="T7" s="36"/>
      <c r="U7" s="36"/>
      <c r="V7" s="36"/>
      <c r="W7" s="36"/>
      <c r="X7" s="36"/>
      <c r="Y7" s="36"/>
      <c r="Z7" s="36"/>
      <c r="AA7" s="36"/>
      <c r="AB7" s="36"/>
      <c r="AC7" s="36"/>
      <c r="AD7" s="36"/>
      <c r="AE7" s="36"/>
      <c r="AF7" s="36"/>
      <c r="AG7" s="36"/>
      <c r="AH7" s="36"/>
      <c r="AI7" s="36"/>
      <c r="AJ7" s="36"/>
      <c r="AK7" s="36"/>
      <c r="AL7" s="36"/>
      <c r="AM7" s="36"/>
      <c r="AN7" s="36"/>
      <c r="AO7" s="36"/>
      <c r="AP7" s="36"/>
      <c r="AQ7" s="36"/>
      <c r="AR7" s="36"/>
    </row>
    <row r="8" spans="1:44" ht="14.1" customHeight="1" x14ac:dyDescent="0.2">
      <c r="A8" s="1"/>
    </row>
    <row r="9" spans="1:44" ht="14.1" customHeight="1" x14ac:dyDescent="0.2">
      <c r="A9" s="2" t="s">
        <v>158</v>
      </c>
    </row>
    <row r="10" spans="1:44" ht="14.1" customHeight="1" x14ac:dyDescent="0.2">
      <c r="A10" s="2" t="s">
        <v>170</v>
      </c>
    </row>
    <row r="11" spans="1:44" ht="14.1" customHeight="1" x14ac:dyDescent="0.2">
      <c r="B11" s="139" t="s">
        <v>11</v>
      </c>
      <c r="C11" s="2" t="s">
        <v>159</v>
      </c>
      <c r="H11" s="2" t="s">
        <v>0</v>
      </c>
      <c r="I11" s="2" t="s">
        <v>160</v>
      </c>
    </row>
    <row r="12" spans="1:44" ht="14.1" customHeight="1" x14ac:dyDescent="0.2"/>
    <row r="13" spans="1:44" ht="13.05" customHeight="1" x14ac:dyDescent="0.2">
      <c r="A13" s="297" t="s">
        <v>1</v>
      </c>
      <c r="B13" s="298"/>
      <c r="C13" s="298"/>
      <c r="D13" s="298"/>
      <c r="E13" s="299"/>
      <c r="F13" s="540" t="s">
        <v>101</v>
      </c>
      <c r="G13" s="541"/>
      <c r="H13" s="541"/>
      <c r="I13" s="541"/>
      <c r="J13" s="541"/>
      <c r="K13" s="541"/>
      <c r="L13" s="541"/>
      <c r="M13" s="541"/>
      <c r="N13" s="541"/>
      <c r="O13" s="541"/>
      <c r="P13" s="541"/>
      <c r="Q13" s="541"/>
      <c r="R13" s="541"/>
      <c r="S13" s="541"/>
      <c r="T13" s="541"/>
      <c r="U13" s="541"/>
      <c r="V13" s="541"/>
      <c r="W13" s="541"/>
      <c r="X13" s="541"/>
      <c r="Y13" s="541"/>
      <c r="Z13" s="541"/>
      <c r="AA13" s="541"/>
      <c r="AB13" s="542"/>
      <c r="AD13" s="13" t="s">
        <v>38</v>
      </c>
      <c r="AE13" s="12"/>
      <c r="AF13" s="12"/>
      <c r="AG13" s="12"/>
      <c r="AH13" s="12"/>
    </row>
    <row r="14" spans="1:44" ht="13.05" customHeight="1" x14ac:dyDescent="0.2">
      <c r="A14" s="300"/>
      <c r="B14" s="301"/>
      <c r="C14" s="301"/>
      <c r="D14" s="301"/>
      <c r="E14" s="302"/>
      <c r="F14" s="543"/>
      <c r="G14" s="544"/>
      <c r="H14" s="544"/>
      <c r="I14" s="544"/>
      <c r="J14" s="544"/>
      <c r="K14" s="544"/>
      <c r="L14" s="544"/>
      <c r="M14" s="544"/>
      <c r="N14" s="544"/>
      <c r="O14" s="544"/>
      <c r="P14" s="544"/>
      <c r="Q14" s="544"/>
      <c r="R14" s="544"/>
      <c r="S14" s="544"/>
      <c r="T14" s="544"/>
      <c r="U14" s="544"/>
      <c r="V14" s="544"/>
      <c r="W14" s="544"/>
      <c r="X14" s="544"/>
      <c r="Y14" s="544"/>
      <c r="Z14" s="544"/>
      <c r="AA14" s="544"/>
      <c r="AB14" s="545"/>
      <c r="AD14" s="14" t="s">
        <v>39</v>
      </c>
      <c r="AE14" s="15"/>
      <c r="AF14" s="15" t="s">
        <v>40</v>
      </c>
      <c r="AG14" s="15"/>
      <c r="AH14" s="15"/>
      <c r="AI14" s="16"/>
      <c r="AJ14" s="16"/>
      <c r="AK14" s="16"/>
      <c r="AL14" s="16"/>
      <c r="AM14" s="16"/>
      <c r="AN14" s="16"/>
      <c r="AO14" s="16"/>
      <c r="AP14" s="16"/>
      <c r="AQ14" s="16"/>
      <c r="AR14" s="4"/>
    </row>
    <row r="15" spans="1:44" ht="13.05" customHeight="1" x14ac:dyDescent="0.2">
      <c r="A15" s="297" t="s">
        <v>29</v>
      </c>
      <c r="B15" s="298"/>
      <c r="C15" s="298"/>
      <c r="D15" s="298"/>
      <c r="E15" s="299"/>
      <c r="F15" s="546">
        <v>110</v>
      </c>
      <c r="G15" s="547"/>
      <c r="H15" s="547"/>
      <c r="I15" s="547"/>
      <c r="J15" s="547"/>
      <c r="K15" s="547"/>
      <c r="L15" s="547"/>
      <c r="M15" s="547"/>
      <c r="N15" s="547"/>
      <c r="O15" s="547"/>
      <c r="P15" s="547"/>
      <c r="Q15" s="547"/>
      <c r="R15" s="547"/>
      <c r="S15" s="547"/>
      <c r="T15" s="547"/>
      <c r="U15" s="547"/>
      <c r="V15" s="547"/>
      <c r="W15" s="547"/>
      <c r="X15" s="547"/>
      <c r="Y15" s="547"/>
      <c r="Z15" s="547"/>
      <c r="AA15" s="547"/>
      <c r="AB15" s="548"/>
      <c r="AD15" s="17"/>
      <c r="AE15" s="12"/>
      <c r="AF15" s="12" t="s">
        <v>41</v>
      </c>
      <c r="AG15" s="12"/>
      <c r="AH15" s="12"/>
      <c r="AR15" s="7"/>
    </row>
    <row r="16" spans="1:44" ht="13.05" customHeight="1" x14ac:dyDescent="0.2">
      <c r="A16" s="300"/>
      <c r="B16" s="301"/>
      <c r="C16" s="301"/>
      <c r="D16" s="301"/>
      <c r="E16" s="302"/>
      <c r="F16" s="549"/>
      <c r="G16" s="550"/>
      <c r="H16" s="550"/>
      <c r="I16" s="550"/>
      <c r="J16" s="550"/>
      <c r="K16" s="550"/>
      <c r="L16" s="550"/>
      <c r="M16" s="550"/>
      <c r="N16" s="550"/>
      <c r="O16" s="550"/>
      <c r="P16" s="550"/>
      <c r="Q16" s="550"/>
      <c r="R16" s="550"/>
      <c r="S16" s="550"/>
      <c r="T16" s="550"/>
      <c r="U16" s="550"/>
      <c r="V16" s="550"/>
      <c r="W16" s="550"/>
      <c r="X16" s="550"/>
      <c r="Y16" s="550"/>
      <c r="Z16" s="550"/>
      <c r="AA16" s="550"/>
      <c r="AB16" s="551"/>
      <c r="AD16" s="17"/>
      <c r="AE16" s="12"/>
      <c r="AF16" s="18" t="s">
        <v>42</v>
      </c>
      <c r="AG16" s="12"/>
      <c r="AH16" s="12"/>
      <c r="AR16" s="7"/>
    </row>
    <row r="17" spans="1:44" ht="14.1" customHeight="1" x14ac:dyDescent="0.2">
      <c r="A17" s="1"/>
      <c r="AD17" s="17"/>
      <c r="AE17" s="12"/>
      <c r="AF17" s="12" t="s">
        <v>43</v>
      </c>
      <c r="AG17" s="12"/>
      <c r="AH17" s="12"/>
      <c r="AR17" s="7"/>
    </row>
    <row r="18" spans="1:44" ht="13.05" customHeight="1" x14ac:dyDescent="0.2">
      <c r="A18" s="3" t="s">
        <v>30</v>
      </c>
      <c r="AD18" s="19" t="s">
        <v>44</v>
      </c>
      <c r="AE18" s="12"/>
      <c r="AF18" s="12" t="s">
        <v>45</v>
      </c>
      <c r="AG18" s="12"/>
      <c r="AH18" s="12"/>
      <c r="AR18" s="7"/>
    </row>
    <row r="19" spans="1:44" ht="13.05" customHeight="1" thickBot="1" x14ac:dyDescent="0.25">
      <c r="AB19" s="26" t="s">
        <v>92</v>
      </c>
      <c r="AD19" s="19"/>
      <c r="AE19" s="12"/>
      <c r="AF19" s="12" t="s">
        <v>46</v>
      </c>
      <c r="AG19" s="12"/>
      <c r="AH19" s="12"/>
      <c r="AR19" s="7"/>
    </row>
    <row r="20" spans="1:44" x14ac:dyDescent="0.2">
      <c r="A20" s="423" t="s">
        <v>20</v>
      </c>
      <c r="B20" s="320" t="s">
        <v>2</v>
      </c>
      <c r="C20" s="321"/>
      <c r="D20" s="321"/>
      <c r="E20" s="321"/>
      <c r="F20" s="321"/>
      <c r="G20" s="321"/>
      <c r="H20" s="321"/>
      <c r="I20" s="321"/>
      <c r="J20" s="321"/>
      <c r="K20" s="321"/>
      <c r="L20" s="398"/>
      <c r="M20" s="320" t="s">
        <v>19</v>
      </c>
      <c r="N20" s="321"/>
      <c r="O20" s="321"/>
      <c r="P20" s="321"/>
      <c r="Q20" s="321"/>
      <c r="R20" s="321"/>
      <c r="S20" s="321"/>
      <c r="T20" s="321"/>
      <c r="U20" s="321"/>
      <c r="V20" s="321"/>
      <c r="W20" s="321"/>
      <c r="X20" s="321"/>
      <c r="Y20" s="321"/>
      <c r="Z20" s="321"/>
      <c r="AA20" s="321"/>
      <c r="AB20" s="322"/>
      <c r="AD20" s="19" t="s">
        <v>47</v>
      </c>
      <c r="AE20" s="12"/>
      <c r="AF20" s="12" t="s">
        <v>48</v>
      </c>
      <c r="AG20" s="12"/>
      <c r="AH20" s="12"/>
      <c r="AR20" s="7"/>
    </row>
    <row r="21" spans="1:44" x14ac:dyDescent="0.2">
      <c r="A21" s="424"/>
      <c r="B21" s="401"/>
      <c r="C21" s="355"/>
      <c r="D21" s="355"/>
      <c r="E21" s="355"/>
      <c r="F21" s="355"/>
      <c r="G21" s="355"/>
      <c r="H21" s="355"/>
      <c r="I21" s="355"/>
      <c r="J21" s="355"/>
      <c r="K21" s="355"/>
      <c r="L21" s="357"/>
      <c r="M21" s="401"/>
      <c r="N21" s="355"/>
      <c r="O21" s="355"/>
      <c r="P21" s="355"/>
      <c r="Q21" s="355"/>
      <c r="R21" s="355"/>
      <c r="S21" s="355"/>
      <c r="T21" s="355"/>
      <c r="U21" s="47" t="s">
        <v>18</v>
      </c>
      <c r="V21" s="48"/>
      <c r="W21" s="48"/>
      <c r="X21" s="48"/>
      <c r="Y21" s="48"/>
      <c r="Z21" s="48"/>
      <c r="AA21" s="48"/>
      <c r="AB21" s="49"/>
      <c r="AD21" s="19" t="s">
        <v>106</v>
      </c>
      <c r="AE21" s="12"/>
      <c r="AF21" s="12" t="s">
        <v>49</v>
      </c>
      <c r="AG21" s="12"/>
      <c r="AH21" s="12"/>
      <c r="AR21" s="7"/>
    </row>
    <row r="22" spans="1:44" x14ac:dyDescent="0.2">
      <c r="A22" s="424"/>
      <c r="B22" s="552" t="s">
        <v>12</v>
      </c>
      <c r="C22" s="553"/>
      <c r="D22" s="553"/>
      <c r="E22" s="553"/>
      <c r="F22" s="553"/>
      <c r="G22" s="553"/>
      <c r="H22" s="553"/>
      <c r="I22" s="553"/>
      <c r="J22" s="553"/>
      <c r="K22" s="553"/>
      <c r="L22" s="567"/>
      <c r="M22" s="37" t="s">
        <v>9</v>
      </c>
      <c r="N22" s="561"/>
      <c r="O22" s="561"/>
      <c r="P22" s="561"/>
      <c r="Q22" s="561"/>
      <c r="R22" s="561"/>
      <c r="S22" s="561"/>
      <c r="T22" s="38" t="s">
        <v>10</v>
      </c>
      <c r="U22" s="552" t="s">
        <v>79</v>
      </c>
      <c r="V22" s="553"/>
      <c r="W22" s="553"/>
      <c r="X22" s="553"/>
      <c r="Y22" s="553"/>
      <c r="Z22" s="553"/>
      <c r="AA22" s="553"/>
      <c r="AB22" s="554"/>
      <c r="AD22" s="19"/>
      <c r="AE22" s="12"/>
      <c r="AF22" s="12" t="s">
        <v>50</v>
      </c>
      <c r="AG22" s="12"/>
      <c r="AH22" s="12"/>
      <c r="AR22" s="7"/>
    </row>
    <row r="23" spans="1:44" x14ac:dyDescent="0.2">
      <c r="A23" s="424"/>
      <c r="B23" s="555"/>
      <c r="C23" s="556"/>
      <c r="D23" s="556"/>
      <c r="E23" s="556"/>
      <c r="F23" s="556"/>
      <c r="G23" s="556"/>
      <c r="H23" s="556"/>
      <c r="I23" s="556"/>
      <c r="J23" s="556"/>
      <c r="K23" s="556"/>
      <c r="L23" s="568"/>
      <c r="M23" s="558">
        <v>40</v>
      </c>
      <c r="N23" s="559"/>
      <c r="O23" s="559"/>
      <c r="P23" s="559"/>
      <c r="Q23" s="559"/>
      <c r="R23" s="559"/>
      <c r="S23" s="559"/>
      <c r="T23" s="560"/>
      <c r="U23" s="555"/>
      <c r="V23" s="556"/>
      <c r="W23" s="556"/>
      <c r="X23" s="556"/>
      <c r="Y23" s="556"/>
      <c r="Z23" s="556"/>
      <c r="AA23" s="556"/>
      <c r="AB23" s="557"/>
      <c r="AD23" s="19" t="s">
        <v>52</v>
      </c>
      <c r="AE23" s="12"/>
      <c r="AF23" s="12" t="s">
        <v>53</v>
      </c>
      <c r="AG23" s="12"/>
      <c r="AH23" s="12"/>
      <c r="AR23" s="7"/>
    </row>
    <row r="24" spans="1:44" x14ac:dyDescent="0.2">
      <c r="A24" s="424"/>
      <c r="B24" s="552" t="s">
        <v>78</v>
      </c>
      <c r="C24" s="553"/>
      <c r="D24" s="553"/>
      <c r="E24" s="553"/>
      <c r="F24" s="553"/>
      <c r="G24" s="553"/>
      <c r="H24" s="553"/>
      <c r="I24" s="553"/>
      <c r="J24" s="553"/>
      <c r="K24" s="553"/>
      <c r="L24" s="567"/>
      <c r="M24" s="37" t="s">
        <v>9</v>
      </c>
      <c r="N24" s="561"/>
      <c r="O24" s="561"/>
      <c r="P24" s="561"/>
      <c r="Q24" s="561"/>
      <c r="R24" s="561"/>
      <c r="S24" s="561"/>
      <c r="T24" s="38" t="s">
        <v>10</v>
      </c>
      <c r="U24" s="552" t="s">
        <v>79</v>
      </c>
      <c r="V24" s="553"/>
      <c r="W24" s="553"/>
      <c r="X24" s="553"/>
      <c r="Y24" s="553"/>
      <c r="Z24" s="553"/>
      <c r="AA24" s="553"/>
      <c r="AB24" s="554"/>
      <c r="AD24" s="19"/>
      <c r="AE24" s="12"/>
      <c r="AF24" s="12" t="s">
        <v>54</v>
      </c>
      <c r="AG24" s="12"/>
      <c r="AH24" s="12"/>
      <c r="AR24" s="7"/>
    </row>
    <row r="25" spans="1:44" x14ac:dyDescent="0.2">
      <c r="A25" s="424"/>
      <c r="B25" s="555"/>
      <c r="C25" s="556"/>
      <c r="D25" s="556"/>
      <c r="E25" s="556"/>
      <c r="F25" s="556"/>
      <c r="G25" s="556"/>
      <c r="H25" s="556"/>
      <c r="I25" s="556"/>
      <c r="J25" s="556"/>
      <c r="K25" s="556"/>
      <c r="L25" s="568"/>
      <c r="M25" s="558">
        <v>20</v>
      </c>
      <c r="N25" s="559"/>
      <c r="O25" s="559"/>
      <c r="P25" s="559"/>
      <c r="Q25" s="559"/>
      <c r="R25" s="559"/>
      <c r="S25" s="559"/>
      <c r="T25" s="560"/>
      <c r="U25" s="555"/>
      <c r="V25" s="556"/>
      <c r="W25" s="556"/>
      <c r="X25" s="556"/>
      <c r="Y25" s="556"/>
      <c r="Z25" s="556"/>
      <c r="AA25" s="556"/>
      <c r="AB25" s="557"/>
      <c r="AD25" s="20" t="s">
        <v>51</v>
      </c>
      <c r="AE25" s="12"/>
      <c r="AF25" s="44" t="s">
        <v>55</v>
      </c>
      <c r="AG25" s="12"/>
      <c r="AH25" s="12"/>
      <c r="AR25" s="7"/>
    </row>
    <row r="26" spans="1:44" x14ac:dyDescent="0.2">
      <c r="A26" s="424"/>
      <c r="B26" s="447"/>
      <c r="C26" s="354"/>
      <c r="D26" s="354"/>
      <c r="E26" s="354"/>
      <c r="F26" s="354"/>
      <c r="G26" s="354"/>
      <c r="H26" s="354"/>
      <c r="I26" s="354"/>
      <c r="J26" s="354"/>
      <c r="K26" s="354"/>
      <c r="L26" s="356"/>
      <c r="M26" s="37" t="s">
        <v>9</v>
      </c>
      <c r="N26" s="561"/>
      <c r="O26" s="561"/>
      <c r="P26" s="561"/>
      <c r="Q26" s="561"/>
      <c r="R26" s="561"/>
      <c r="S26" s="561"/>
      <c r="T26" s="38" t="s">
        <v>10</v>
      </c>
      <c r="U26" s="447"/>
      <c r="V26" s="354"/>
      <c r="W26" s="354"/>
      <c r="X26" s="354"/>
      <c r="Y26" s="354"/>
      <c r="Z26" s="354"/>
      <c r="AA26" s="354"/>
      <c r="AB26" s="562"/>
      <c r="AD26" s="21"/>
      <c r="AE26" s="12"/>
      <c r="AF26" s="44" t="s">
        <v>57</v>
      </c>
      <c r="AG26" s="12"/>
      <c r="AH26" s="12"/>
      <c r="AR26" s="7"/>
    </row>
    <row r="27" spans="1:44" x14ac:dyDescent="0.2">
      <c r="A27" s="424"/>
      <c r="B27" s="401"/>
      <c r="C27" s="355"/>
      <c r="D27" s="355"/>
      <c r="E27" s="355"/>
      <c r="F27" s="355"/>
      <c r="G27" s="355"/>
      <c r="H27" s="355"/>
      <c r="I27" s="355"/>
      <c r="J27" s="355"/>
      <c r="K27" s="355"/>
      <c r="L27" s="357"/>
      <c r="M27" s="564"/>
      <c r="N27" s="565"/>
      <c r="O27" s="565"/>
      <c r="P27" s="565"/>
      <c r="Q27" s="565"/>
      <c r="R27" s="565"/>
      <c r="S27" s="565"/>
      <c r="T27" s="566"/>
      <c r="U27" s="401"/>
      <c r="V27" s="355"/>
      <c r="W27" s="355"/>
      <c r="X27" s="355"/>
      <c r="Y27" s="355"/>
      <c r="Z27" s="355"/>
      <c r="AA27" s="355"/>
      <c r="AB27" s="563"/>
      <c r="AD27" s="20"/>
      <c r="AE27" s="12"/>
      <c r="AF27" s="44" t="s">
        <v>56</v>
      </c>
      <c r="AG27" s="12"/>
      <c r="AH27" s="12"/>
      <c r="AR27" s="7"/>
    </row>
    <row r="28" spans="1:44" x14ac:dyDescent="0.2">
      <c r="A28" s="424"/>
      <c r="B28" s="447"/>
      <c r="C28" s="354"/>
      <c r="D28" s="354"/>
      <c r="E28" s="354"/>
      <c r="F28" s="354"/>
      <c r="G28" s="354"/>
      <c r="H28" s="354"/>
      <c r="I28" s="354"/>
      <c r="J28" s="354"/>
      <c r="K28" s="354"/>
      <c r="L28" s="356"/>
      <c r="M28" s="37" t="s">
        <v>9</v>
      </c>
      <c r="N28" s="561"/>
      <c r="O28" s="561"/>
      <c r="P28" s="561"/>
      <c r="Q28" s="561"/>
      <c r="R28" s="561"/>
      <c r="S28" s="561"/>
      <c r="T28" s="38" t="s">
        <v>10</v>
      </c>
      <c r="U28" s="447"/>
      <c r="V28" s="354"/>
      <c r="W28" s="354"/>
      <c r="X28" s="354"/>
      <c r="Y28" s="354"/>
      <c r="Z28" s="354"/>
      <c r="AA28" s="354"/>
      <c r="AB28" s="562"/>
      <c r="AD28" s="17"/>
      <c r="AE28" s="12"/>
      <c r="AF28" s="18" t="s">
        <v>58</v>
      </c>
      <c r="AG28" s="12"/>
      <c r="AH28" s="12"/>
      <c r="AR28" s="7"/>
    </row>
    <row r="29" spans="1:44" x14ac:dyDescent="0.2">
      <c r="A29" s="424"/>
      <c r="B29" s="401"/>
      <c r="C29" s="355"/>
      <c r="D29" s="355"/>
      <c r="E29" s="355"/>
      <c r="F29" s="355"/>
      <c r="G29" s="355"/>
      <c r="H29" s="355"/>
      <c r="I29" s="355"/>
      <c r="J29" s="355"/>
      <c r="K29" s="355"/>
      <c r="L29" s="357"/>
      <c r="M29" s="564"/>
      <c r="N29" s="565"/>
      <c r="O29" s="565"/>
      <c r="P29" s="565"/>
      <c r="Q29" s="565"/>
      <c r="R29" s="565"/>
      <c r="S29" s="565"/>
      <c r="T29" s="566"/>
      <c r="U29" s="401"/>
      <c r="V29" s="355"/>
      <c r="W29" s="355"/>
      <c r="X29" s="355"/>
      <c r="Y29" s="355"/>
      <c r="Z29" s="355"/>
      <c r="AA29" s="355"/>
      <c r="AB29" s="563"/>
      <c r="AD29" s="20"/>
      <c r="AE29" s="12"/>
      <c r="AF29" s="44" t="s">
        <v>59</v>
      </c>
      <c r="AG29" s="12"/>
      <c r="AH29" s="12"/>
      <c r="AR29" s="7"/>
    </row>
    <row r="30" spans="1:44" x14ac:dyDescent="0.2">
      <c r="A30" s="424"/>
      <c r="B30" s="447"/>
      <c r="C30" s="354"/>
      <c r="D30" s="354"/>
      <c r="E30" s="354"/>
      <c r="F30" s="354"/>
      <c r="G30" s="354"/>
      <c r="H30" s="354"/>
      <c r="I30" s="354"/>
      <c r="J30" s="354"/>
      <c r="K30" s="354"/>
      <c r="L30" s="356"/>
      <c r="M30" s="37" t="s">
        <v>9</v>
      </c>
      <c r="N30" s="561"/>
      <c r="O30" s="561"/>
      <c r="P30" s="561"/>
      <c r="Q30" s="561"/>
      <c r="R30" s="561"/>
      <c r="S30" s="561"/>
      <c r="T30" s="38" t="s">
        <v>10</v>
      </c>
      <c r="U30" s="447"/>
      <c r="V30" s="354"/>
      <c r="W30" s="354"/>
      <c r="X30" s="354"/>
      <c r="Y30" s="354"/>
      <c r="Z30" s="354"/>
      <c r="AA30" s="354"/>
      <c r="AB30" s="562"/>
      <c r="AD30" s="17"/>
      <c r="AE30" s="12"/>
      <c r="AF30" s="44" t="s">
        <v>60</v>
      </c>
      <c r="AG30" s="12"/>
      <c r="AH30" s="12"/>
      <c r="AR30" s="7"/>
    </row>
    <row r="31" spans="1:44" x14ac:dyDescent="0.2">
      <c r="A31" s="424"/>
      <c r="B31" s="401"/>
      <c r="C31" s="355"/>
      <c r="D31" s="355"/>
      <c r="E31" s="355"/>
      <c r="F31" s="355"/>
      <c r="G31" s="355"/>
      <c r="H31" s="355"/>
      <c r="I31" s="355"/>
      <c r="J31" s="355"/>
      <c r="K31" s="355"/>
      <c r="L31" s="357"/>
      <c r="M31" s="564"/>
      <c r="N31" s="565"/>
      <c r="O31" s="565"/>
      <c r="P31" s="565"/>
      <c r="Q31" s="565"/>
      <c r="R31" s="565"/>
      <c r="S31" s="565"/>
      <c r="T31" s="566"/>
      <c r="U31" s="401"/>
      <c r="V31" s="355"/>
      <c r="W31" s="355"/>
      <c r="X31" s="355"/>
      <c r="Y31" s="355"/>
      <c r="Z31" s="355"/>
      <c r="AA31" s="355"/>
      <c r="AB31" s="563"/>
      <c r="AD31" s="20" t="s">
        <v>61</v>
      </c>
      <c r="AE31" s="12"/>
      <c r="AF31" s="44" t="s">
        <v>62</v>
      </c>
      <c r="AG31" s="12"/>
      <c r="AH31" s="12"/>
      <c r="AR31" s="7"/>
    </row>
    <row r="32" spans="1:44" x14ac:dyDescent="0.2">
      <c r="A32" s="424"/>
      <c r="B32" s="447"/>
      <c r="C32" s="354"/>
      <c r="D32" s="354"/>
      <c r="E32" s="354"/>
      <c r="F32" s="354"/>
      <c r="G32" s="354"/>
      <c r="H32" s="354"/>
      <c r="I32" s="354"/>
      <c r="J32" s="354"/>
      <c r="K32" s="354"/>
      <c r="L32" s="356"/>
      <c r="M32" s="37" t="s">
        <v>9</v>
      </c>
      <c r="N32" s="561"/>
      <c r="O32" s="561"/>
      <c r="P32" s="561"/>
      <c r="Q32" s="561"/>
      <c r="R32" s="561"/>
      <c r="S32" s="561"/>
      <c r="T32" s="38" t="s">
        <v>10</v>
      </c>
      <c r="U32" s="447"/>
      <c r="V32" s="354"/>
      <c r="W32" s="354"/>
      <c r="X32" s="354"/>
      <c r="Y32" s="354"/>
      <c r="Z32" s="354"/>
      <c r="AA32" s="354"/>
      <c r="AB32" s="562"/>
      <c r="AD32" s="17"/>
      <c r="AE32" s="12"/>
      <c r="AF32" s="44" t="s">
        <v>63</v>
      </c>
      <c r="AG32" s="12"/>
      <c r="AH32" s="12"/>
      <c r="AR32" s="7"/>
    </row>
    <row r="33" spans="1:44" ht="13.8" thickBot="1" x14ac:dyDescent="0.25">
      <c r="A33" s="424"/>
      <c r="B33" s="569"/>
      <c r="C33" s="399"/>
      <c r="D33" s="399"/>
      <c r="E33" s="399"/>
      <c r="F33" s="399"/>
      <c r="G33" s="399"/>
      <c r="H33" s="399"/>
      <c r="I33" s="399"/>
      <c r="J33" s="399"/>
      <c r="K33" s="399"/>
      <c r="L33" s="400"/>
      <c r="M33" s="570"/>
      <c r="N33" s="571"/>
      <c r="O33" s="571"/>
      <c r="P33" s="571"/>
      <c r="Q33" s="571"/>
      <c r="R33" s="571"/>
      <c r="S33" s="571"/>
      <c r="T33" s="572"/>
      <c r="U33" s="401"/>
      <c r="V33" s="355"/>
      <c r="W33" s="355"/>
      <c r="X33" s="355"/>
      <c r="Y33" s="355"/>
      <c r="Z33" s="355"/>
      <c r="AA33" s="355"/>
      <c r="AB33" s="563"/>
      <c r="AD33" s="17"/>
      <c r="AE33" s="12"/>
      <c r="AF33" s="44" t="s">
        <v>64</v>
      </c>
      <c r="AG33" s="12"/>
      <c r="AH33" s="12"/>
      <c r="AR33" s="7"/>
    </row>
    <row r="34" spans="1:44" ht="13.8" thickTop="1" x14ac:dyDescent="0.2">
      <c r="A34" s="424"/>
      <c r="B34" s="412" t="s">
        <v>8</v>
      </c>
      <c r="C34" s="296"/>
      <c r="D34" s="296"/>
      <c r="E34" s="296"/>
      <c r="F34" s="296"/>
      <c r="G34" s="296"/>
      <c r="H34" s="296"/>
      <c r="I34" s="296"/>
      <c r="J34" s="296"/>
      <c r="K34" s="296"/>
      <c r="L34" s="413"/>
      <c r="M34" s="50" t="s">
        <v>9</v>
      </c>
      <c r="N34" s="561" t="str">
        <f>IF(A7="□","",SUM(N22,N24,N26,N28,N30,N32))</f>
        <v/>
      </c>
      <c r="O34" s="561"/>
      <c r="P34" s="561"/>
      <c r="Q34" s="561"/>
      <c r="R34" s="561"/>
      <c r="S34" s="561"/>
      <c r="T34" s="51" t="s">
        <v>10</v>
      </c>
      <c r="U34" s="417"/>
      <c r="V34" s="418"/>
      <c r="W34" s="418"/>
      <c r="X34" s="418"/>
      <c r="Y34" s="418"/>
      <c r="Z34" s="418"/>
      <c r="AA34" s="418"/>
      <c r="AB34" s="419"/>
      <c r="AD34" s="22"/>
      <c r="AF34" s="44" t="s">
        <v>65</v>
      </c>
      <c r="AR34" s="7"/>
    </row>
    <row r="35" spans="1:44" ht="13.8" thickBot="1" x14ac:dyDescent="0.25">
      <c r="A35" s="425"/>
      <c r="B35" s="414"/>
      <c r="C35" s="415"/>
      <c r="D35" s="415"/>
      <c r="E35" s="415"/>
      <c r="F35" s="415"/>
      <c r="G35" s="415"/>
      <c r="H35" s="415"/>
      <c r="I35" s="415"/>
      <c r="J35" s="415"/>
      <c r="K35" s="415"/>
      <c r="L35" s="416"/>
      <c r="M35" s="573">
        <f>SUM(M23,M25,M27,M29,M31,M33)</f>
        <v>60</v>
      </c>
      <c r="N35" s="574"/>
      <c r="O35" s="574"/>
      <c r="P35" s="574"/>
      <c r="Q35" s="574"/>
      <c r="R35" s="574"/>
      <c r="S35" s="574"/>
      <c r="T35" s="575"/>
      <c r="U35" s="420"/>
      <c r="V35" s="421"/>
      <c r="W35" s="421"/>
      <c r="X35" s="421"/>
      <c r="Y35" s="421"/>
      <c r="Z35" s="421"/>
      <c r="AA35" s="421"/>
      <c r="AB35" s="422"/>
      <c r="AD35" s="23"/>
      <c r="AE35" s="24"/>
      <c r="AF35" s="24"/>
      <c r="AG35" s="24"/>
      <c r="AH35" s="24"/>
      <c r="AI35" s="24"/>
      <c r="AJ35" s="24"/>
      <c r="AK35" s="24"/>
      <c r="AL35" s="24"/>
      <c r="AM35" s="24"/>
      <c r="AN35" s="24"/>
      <c r="AO35" s="24"/>
      <c r="AP35" s="24"/>
      <c r="AQ35" s="24"/>
      <c r="AR35" s="25"/>
    </row>
    <row r="37" spans="1:44" x14ac:dyDescent="0.2">
      <c r="A37" s="3" t="s">
        <v>98</v>
      </c>
      <c r="B37" s="5"/>
      <c r="C37" s="5"/>
      <c r="D37" s="5"/>
      <c r="E37" s="5"/>
      <c r="F37" s="5"/>
      <c r="G37" s="5"/>
      <c r="H37" s="5"/>
      <c r="I37" s="5"/>
      <c r="J37" s="5"/>
      <c r="K37" s="5"/>
      <c r="L37" s="5"/>
      <c r="M37" s="5"/>
      <c r="AC37" s="5"/>
    </row>
    <row r="38" spans="1:44" ht="7.05" customHeight="1" x14ac:dyDescent="0.2">
      <c r="A38" s="3"/>
      <c r="B38" s="5"/>
      <c r="C38" s="5"/>
      <c r="D38" s="5"/>
      <c r="E38" s="5"/>
      <c r="F38" s="5"/>
      <c r="G38" s="5"/>
      <c r="H38" s="5"/>
      <c r="I38" s="5"/>
      <c r="J38" s="5"/>
      <c r="K38" s="5"/>
      <c r="L38" s="5"/>
      <c r="M38" s="5"/>
      <c r="AC38" s="5"/>
    </row>
    <row r="39" spans="1:44" x14ac:dyDescent="0.2">
      <c r="A39" s="46" t="s">
        <v>0</v>
      </c>
      <c r="B39" s="3" t="s">
        <v>14</v>
      </c>
      <c r="C39" s="3"/>
      <c r="D39" s="3"/>
      <c r="E39" s="3"/>
      <c r="F39" s="3"/>
      <c r="G39" s="3"/>
      <c r="H39" s="3"/>
      <c r="I39" s="3"/>
      <c r="J39" s="3"/>
      <c r="K39" s="3"/>
      <c r="L39" s="3"/>
      <c r="M39" s="3"/>
      <c r="AC39" s="3"/>
    </row>
    <row r="40" spans="1:44" ht="15.6" x14ac:dyDescent="0.2">
      <c r="A40" s="45" t="s">
        <v>11</v>
      </c>
      <c r="B40" s="3" t="s">
        <v>36</v>
      </c>
      <c r="C40" s="3"/>
      <c r="D40" s="3"/>
      <c r="E40" s="3"/>
      <c r="F40" s="3"/>
      <c r="G40" s="3"/>
      <c r="H40" s="3"/>
      <c r="I40" s="3"/>
      <c r="J40" s="3"/>
      <c r="K40" s="3"/>
      <c r="L40" s="3"/>
      <c r="M40" s="3"/>
      <c r="AC40" s="3"/>
    </row>
    <row r="41" spans="1:44" x14ac:dyDescent="0.2">
      <c r="A41" s="46" t="s">
        <v>0</v>
      </c>
      <c r="B41" s="3" t="s">
        <v>15</v>
      </c>
      <c r="C41" s="3"/>
      <c r="D41" s="3"/>
      <c r="E41" s="3"/>
      <c r="F41" s="3"/>
      <c r="G41" s="3"/>
      <c r="H41" s="3"/>
      <c r="I41" s="3"/>
      <c r="J41" s="3"/>
      <c r="K41" s="3"/>
      <c r="L41" s="3"/>
      <c r="M41" s="3"/>
      <c r="AC41" s="3"/>
    </row>
    <row r="42" spans="1:44" ht="12.6" customHeight="1" thickBot="1" x14ac:dyDescent="0.25">
      <c r="AR42" s="26" t="s">
        <v>92</v>
      </c>
    </row>
    <row r="43" spans="1:44" ht="13.05" customHeight="1" x14ac:dyDescent="0.2">
      <c r="A43" s="423" t="s">
        <v>21</v>
      </c>
      <c r="B43" s="320" t="s">
        <v>2</v>
      </c>
      <c r="C43" s="321"/>
      <c r="D43" s="321"/>
      <c r="E43" s="321"/>
      <c r="F43" s="321"/>
      <c r="G43" s="321"/>
      <c r="H43" s="321"/>
      <c r="I43" s="321"/>
      <c r="J43" s="321"/>
      <c r="K43" s="321"/>
      <c r="L43" s="398"/>
      <c r="M43" s="320" t="s">
        <v>22</v>
      </c>
      <c r="N43" s="321"/>
      <c r="O43" s="321"/>
      <c r="P43" s="321"/>
      <c r="Q43" s="321"/>
      <c r="R43" s="321"/>
      <c r="S43" s="321"/>
      <c r="T43" s="321"/>
      <c r="U43" s="321"/>
      <c r="V43" s="321"/>
      <c r="W43" s="321"/>
      <c r="X43" s="321"/>
      <c r="Y43" s="321"/>
      <c r="Z43" s="321"/>
      <c r="AA43" s="321"/>
      <c r="AB43" s="398"/>
      <c r="AC43" s="320" t="s">
        <v>23</v>
      </c>
      <c r="AD43" s="321"/>
      <c r="AE43" s="321"/>
      <c r="AF43" s="321"/>
      <c r="AG43" s="321"/>
      <c r="AH43" s="321"/>
      <c r="AI43" s="321"/>
      <c r="AJ43" s="321"/>
      <c r="AK43" s="321"/>
      <c r="AL43" s="321"/>
      <c r="AM43" s="321"/>
      <c r="AN43" s="321"/>
      <c r="AO43" s="321"/>
      <c r="AP43" s="321"/>
      <c r="AQ43" s="321"/>
      <c r="AR43" s="322"/>
    </row>
    <row r="44" spans="1:44" x14ac:dyDescent="0.2">
      <c r="A44" s="424"/>
      <c r="B44" s="401"/>
      <c r="C44" s="355"/>
      <c r="D44" s="355"/>
      <c r="E44" s="355"/>
      <c r="F44" s="355"/>
      <c r="G44" s="355"/>
      <c r="H44" s="355"/>
      <c r="I44" s="355"/>
      <c r="J44" s="355"/>
      <c r="K44" s="355"/>
      <c r="L44" s="357"/>
      <c r="M44" s="401"/>
      <c r="N44" s="355"/>
      <c r="O44" s="355"/>
      <c r="P44" s="355"/>
      <c r="Q44" s="355"/>
      <c r="R44" s="355"/>
      <c r="S44" s="355"/>
      <c r="T44" s="355"/>
      <c r="U44" s="293" t="s">
        <v>18</v>
      </c>
      <c r="V44" s="294"/>
      <c r="W44" s="294"/>
      <c r="X44" s="294"/>
      <c r="Y44" s="294"/>
      <c r="Z44" s="294"/>
      <c r="AA44" s="294"/>
      <c r="AB44" s="397"/>
      <c r="AC44" s="401"/>
      <c r="AD44" s="355"/>
      <c r="AE44" s="355"/>
      <c r="AF44" s="355"/>
      <c r="AG44" s="355"/>
      <c r="AH44" s="355"/>
      <c r="AI44" s="355"/>
      <c r="AJ44" s="355"/>
      <c r="AK44" s="293" t="s">
        <v>18</v>
      </c>
      <c r="AL44" s="294"/>
      <c r="AM44" s="294"/>
      <c r="AN44" s="294"/>
      <c r="AO44" s="294"/>
      <c r="AP44" s="294"/>
      <c r="AQ44" s="294"/>
      <c r="AR44" s="295"/>
    </row>
    <row r="45" spans="1:44" x14ac:dyDescent="0.2">
      <c r="A45" s="424"/>
      <c r="B45" s="344" t="s">
        <v>3</v>
      </c>
      <c r="C45" s="345"/>
      <c r="D45" s="345"/>
      <c r="E45" s="345"/>
      <c r="F45" s="345"/>
      <c r="G45" s="345"/>
      <c r="H45" s="345"/>
      <c r="I45" s="345"/>
      <c r="J45" s="345"/>
      <c r="K45" s="345"/>
      <c r="L45" s="402"/>
      <c r="M45" s="52" t="s">
        <v>9</v>
      </c>
      <c r="N45" s="323"/>
      <c r="O45" s="323"/>
      <c r="P45" s="323"/>
      <c r="Q45" s="323"/>
      <c r="R45" s="323"/>
      <c r="S45" s="323"/>
      <c r="T45" s="53" t="s">
        <v>10</v>
      </c>
      <c r="U45" s="576" t="s">
        <v>103</v>
      </c>
      <c r="V45" s="577"/>
      <c r="W45" s="577"/>
      <c r="X45" s="577"/>
      <c r="Y45" s="577"/>
      <c r="Z45" s="577"/>
      <c r="AA45" s="577"/>
      <c r="AB45" s="578"/>
      <c r="AC45" s="52" t="s">
        <v>9</v>
      </c>
      <c r="AD45" s="323"/>
      <c r="AE45" s="323"/>
      <c r="AF45" s="323"/>
      <c r="AG45" s="323"/>
      <c r="AH45" s="323"/>
      <c r="AI45" s="323"/>
      <c r="AJ45" s="53" t="s">
        <v>10</v>
      </c>
      <c r="AK45" s="440"/>
      <c r="AL45" s="441"/>
      <c r="AM45" s="441"/>
      <c r="AN45" s="441"/>
      <c r="AO45" s="441"/>
      <c r="AP45" s="441"/>
      <c r="AQ45" s="441"/>
      <c r="AR45" s="582"/>
    </row>
    <row r="46" spans="1:44" x14ac:dyDescent="0.2">
      <c r="A46" s="424"/>
      <c r="B46" s="403"/>
      <c r="C46" s="404"/>
      <c r="D46" s="404"/>
      <c r="E46" s="404"/>
      <c r="F46" s="404"/>
      <c r="G46" s="404"/>
      <c r="H46" s="404"/>
      <c r="I46" s="404"/>
      <c r="J46" s="404"/>
      <c r="K46" s="404"/>
      <c r="L46" s="405"/>
      <c r="M46" s="584">
        <v>800</v>
      </c>
      <c r="N46" s="585"/>
      <c r="O46" s="585"/>
      <c r="P46" s="585"/>
      <c r="Q46" s="585"/>
      <c r="R46" s="585"/>
      <c r="S46" s="585"/>
      <c r="T46" s="586"/>
      <c r="U46" s="579"/>
      <c r="V46" s="580"/>
      <c r="W46" s="580"/>
      <c r="X46" s="580"/>
      <c r="Y46" s="580"/>
      <c r="Z46" s="580"/>
      <c r="AA46" s="580"/>
      <c r="AB46" s="581"/>
      <c r="AC46" s="325"/>
      <c r="AD46" s="326"/>
      <c r="AE46" s="326"/>
      <c r="AF46" s="326"/>
      <c r="AG46" s="326"/>
      <c r="AH46" s="326"/>
      <c r="AI46" s="326"/>
      <c r="AJ46" s="327"/>
      <c r="AK46" s="443"/>
      <c r="AL46" s="444"/>
      <c r="AM46" s="444"/>
      <c r="AN46" s="444"/>
      <c r="AO46" s="444"/>
      <c r="AP46" s="444"/>
      <c r="AQ46" s="444"/>
      <c r="AR46" s="583"/>
    </row>
    <row r="47" spans="1:44" x14ac:dyDescent="0.2">
      <c r="A47" s="424"/>
      <c r="B47" s="344" t="s">
        <v>4</v>
      </c>
      <c r="C47" s="345"/>
      <c r="D47" s="345"/>
      <c r="E47" s="345"/>
      <c r="F47" s="345"/>
      <c r="G47" s="345"/>
      <c r="H47" s="345"/>
      <c r="I47" s="345"/>
      <c r="J47" s="345"/>
      <c r="K47" s="345"/>
      <c r="L47" s="402"/>
      <c r="M47" s="52" t="s">
        <v>9</v>
      </c>
      <c r="N47" s="323"/>
      <c r="O47" s="323"/>
      <c r="P47" s="323"/>
      <c r="Q47" s="323"/>
      <c r="R47" s="323"/>
      <c r="S47" s="323"/>
      <c r="T47" s="53" t="s">
        <v>10</v>
      </c>
      <c r="U47" s="576" t="s">
        <v>80</v>
      </c>
      <c r="V47" s="577"/>
      <c r="W47" s="577"/>
      <c r="X47" s="577"/>
      <c r="Y47" s="577"/>
      <c r="Z47" s="577"/>
      <c r="AA47" s="577"/>
      <c r="AB47" s="578"/>
      <c r="AC47" s="52" t="s">
        <v>9</v>
      </c>
      <c r="AD47" s="323"/>
      <c r="AE47" s="323"/>
      <c r="AF47" s="323"/>
      <c r="AG47" s="323"/>
      <c r="AH47" s="323"/>
      <c r="AI47" s="323"/>
      <c r="AJ47" s="53" t="s">
        <v>10</v>
      </c>
      <c r="AK47" s="440"/>
      <c r="AL47" s="441"/>
      <c r="AM47" s="441"/>
      <c r="AN47" s="441"/>
      <c r="AO47" s="441"/>
      <c r="AP47" s="441"/>
      <c r="AQ47" s="441"/>
      <c r="AR47" s="582"/>
    </row>
    <row r="48" spans="1:44" x14ac:dyDescent="0.2">
      <c r="A48" s="424"/>
      <c r="B48" s="403"/>
      <c r="C48" s="404"/>
      <c r="D48" s="404"/>
      <c r="E48" s="404"/>
      <c r="F48" s="404"/>
      <c r="G48" s="404"/>
      <c r="H48" s="404"/>
      <c r="I48" s="404"/>
      <c r="J48" s="404"/>
      <c r="K48" s="404"/>
      <c r="L48" s="405"/>
      <c r="M48" s="584">
        <v>1000</v>
      </c>
      <c r="N48" s="585"/>
      <c r="O48" s="585"/>
      <c r="P48" s="585"/>
      <c r="Q48" s="585"/>
      <c r="R48" s="585"/>
      <c r="S48" s="585"/>
      <c r="T48" s="586"/>
      <c r="U48" s="579"/>
      <c r="V48" s="580"/>
      <c r="W48" s="580"/>
      <c r="X48" s="580"/>
      <c r="Y48" s="580"/>
      <c r="Z48" s="580"/>
      <c r="AA48" s="580"/>
      <c r="AB48" s="581"/>
      <c r="AC48" s="325"/>
      <c r="AD48" s="326"/>
      <c r="AE48" s="326"/>
      <c r="AF48" s="326"/>
      <c r="AG48" s="326"/>
      <c r="AH48" s="326"/>
      <c r="AI48" s="326"/>
      <c r="AJ48" s="327"/>
      <c r="AK48" s="443"/>
      <c r="AL48" s="444"/>
      <c r="AM48" s="444"/>
      <c r="AN48" s="444"/>
      <c r="AO48" s="444"/>
      <c r="AP48" s="444"/>
      <c r="AQ48" s="444"/>
      <c r="AR48" s="583"/>
    </row>
    <row r="49" spans="1:44" x14ac:dyDescent="0.2">
      <c r="A49" s="424"/>
      <c r="B49" s="344" t="s">
        <v>6</v>
      </c>
      <c r="C49" s="345"/>
      <c r="D49" s="345"/>
      <c r="E49" s="345"/>
      <c r="F49" s="345"/>
      <c r="G49" s="345"/>
      <c r="H49" s="345"/>
      <c r="I49" s="345"/>
      <c r="J49" s="345"/>
      <c r="K49" s="345"/>
      <c r="L49" s="402"/>
      <c r="M49" s="52" t="s">
        <v>9</v>
      </c>
      <c r="N49" s="323"/>
      <c r="O49" s="323"/>
      <c r="P49" s="323"/>
      <c r="Q49" s="323"/>
      <c r="R49" s="323"/>
      <c r="S49" s="323"/>
      <c r="T49" s="53" t="s">
        <v>10</v>
      </c>
      <c r="U49" s="576" t="s">
        <v>81</v>
      </c>
      <c r="V49" s="577"/>
      <c r="W49" s="577"/>
      <c r="X49" s="577"/>
      <c r="Y49" s="577"/>
      <c r="Z49" s="577"/>
      <c r="AA49" s="577"/>
      <c r="AB49" s="578"/>
      <c r="AC49" s="52" t="s">
        <v>9</v>
      </c>
      <c r="AD49" s="323"/>
      <c r="AE49" s="323"/>
      <c r="AF49" s="323"/>
      <c r="AG49" s="323"/>
      <c r="AH49" s="323"/>
      <c r="AI49" s="323"/>
      <c r="AJ49" s="53" t="s">
        <v>10</v>
      </c>
      <c r="AK49" s="440"/>
      <c r="AL49" s="441"/>
      <c r="AM49" s="441"/>
      <c r="AN49" s="441"/>
      <c r="AO49" s="441"/>
      <c r="AP49" s="441"/>
      <c r="AQ49" s="441"/>
      <c r="AR49" s="582"/>
    </row>
    <row r="50" spans="1:44" x14ac:dyDescent="0.2">
      <c r="A50" s="424"/>
      <c r="B50" s="403"/>
      <c r="C50" s="404"/>
      <c r="D50" s="404"/>
      <c r="E50" s="404"/>
      <c r="F50" s="404"/>
      <c r="G50" s="404"/>
      <c r="H50" s="404"/>
      <c r="I50" s="404"/>
      <c r="J50" s="404"/>
      <c r="K50" s="404"/>
      <c r="L50" s="405"/>
      <c r="M50" s="584">
        <v>1400</v>
      </c>
      <c r="N50" s="585"/>
      <c r="O50" s="585"/>
      <c r="P50" s="585"/>
      <c r="Q50" s="585"/>
      <c r="R50" s="585"/>
      <c r="S50" s="585"/>
      <c r="T50" s="586"/>
      <c r="U50" s="579"/>
      <c r="V50" s="580"/>
      <c r="W50" s="580"/>
      <c r="X50" s="580"/>
      <c r="Y50" s="580"/>
      <c r="Z50" s="580"/>
      <c r="AA50" s="580"/>
      <c r="AB50" s="581"/>
      <c r="AC50" s="325"/>
      <c r="AD50" s="326"/>
      <c r="AE50" s="326"/>
      <c r="AF50" s="326"/>
      <c r="AG50" s="326"/>
      <c r="AH50" s="326"/>
      <c r="AI50" s="326"/>
      <c r="AJ50" s="327"/>
      <c r="AK50" s="443"/>
      <c r="AL50" s="444"/>
      <c r="AM50" s="444"/>
      <c r="AN50" s="444"/>
      <c r="AO50" s="444"/>
      <c r="AP50" s="444"/>
      <c r="AQ50" s="444"/>
      <c r="AR50" s="583"/>
    </row>
    <row r="51" spans="1:44" x14ac:dyDescent="0.2">
      <c r="A51" s="424"/>
      <c r="B51" s="344" t="s">
        <v>5</v>
      </c>
      <c r="C51" s="345"/>
      <c r="D51" s="345"/>
      <c r="E51" s="345"/>
      <c r="F51" s="345"/>
      <c r="G51" s="345"/>
      <c r="H51" s="345"/>
      <c r="I51" s="345"/>
      <c r="J51" s="345"/>
      <c r="K51" s="345"/>
      <c r="L51" s="402"/>
      <c r="M51" s="52" t="s">
        <v>9</v>
      </c>
      <c r="N51" s="323"/>
      <c r="O51" s="323"/>
      <c r="P51" s="323"/>
      <c r="Q51" s="323"/>
      <c r="R51" s="323"/>
      <c r="S51" s="323"/>
      <c r="T51" s="53" t="s">
        <v>10</v>
      </c>
      <c r="U51" s="576" t="s">
        <v>82</v>
      </c>
      <c r="V51" s="577"/>
      <c r="W51" s="577"/>
      <c r="X51" s="577"/>
      <c r="Y51" s="577"/>
      <c r="Z51" s="577"/>
      <c r="AA51" s="577"/>
      <c r="AB51" s="578"/>
      <c r="AC51" s="52" t="s">
        <v>9</v>
      </c>
      <c r="AD51" s="323"/>
      <c r="AE51" s="323"/>
      <c r="AF51" s="323"/>
      <c r="AG51" s="323"/>
      <c r="AH51" s="323"/>
      <c r="AI51" s="323"/>
      <c r="AJ51" s="53" t="s">
        <v>10</v>
      </c>
      <c r="AK51" s="440"/>
      <c r="AL51" s="441"/>
      <c r="AM51" s="441"/>
      <c r="AN51" s="441"/>
      <c r="AO51" s="441"/>
      <c r="AP51" s="441"/>
      <c r="AQ51" s="441"/>
      <c r="AR51" s="582"/>
    </row>
    <row r="52" spans="1:44" x14ac:dyDescent="0.2">
      <c r="A52" s="424"/>
      <c r="B52" s="403"/>
      <c r="C52" s="404"/>
      <c r="D52" s="404"/>
      <c r="E52" s="404"/>
      <c r="F52" s="404"/>
      <c r="G52" s="404"/>
      <c r="H52" s="404"/>
      <c r="I52" s="404"/>
      <c r="J52" s="404"/>
      <c r="K52" s="404"/>
      <c r="L52" s="405"/>
      <c r="M52" s="584">
        <v>500</v>
      </c>
      <c r="N52" s="585"/>
      <c r="O52" s="585"/>
      <c r="P52" s="585"/>
      <c r="Q52" s="585"/>
      <c r="R52" s="585"/>
      <c r="S52" s="585"/>
      <c r="T52" s="586"/>
      <c r="U52" s="579"/>
      <c r="V52" s="580"/>
      <c r="W52" s="580"/>
      <c r="X52" s="580"/>
      <c r="Y52" s="580"/>
      <c r="Z52" s="580"/>
      <c r="AA52" s="580"/>
      <c r="AB52" s="581"/>
      <c r="AC52" s="325"/>
      <c r="AD52" s="326"/>
      <c r="AE52" s="326"/>
      <c r="AF52" s="326"/>
      <c r="AG52" s="326"/>
      <c r="AH52" s="326"/>
      <c r="AI52" s="326"/>
      <c r="AJ52" s="327"/>
      <c r="AK52" s="443"/>
      <c r="AL52" s="444"/>
      <c r="AM52" s="444"/>
      <c r="AN52" s="444"/>
      <c r="AO52" s="444"/>
      <c r="AP52" s="444"/>
      <c r="AQ52" s="444"/>
      <c r="AR52" s="583"/>
    </row>
    <row r="53" spans="1:44" x14ac:dyDescent="0.2">
      <c r="A53" s="424"/>
      <c r="B53" s="344" t="s">
        <v>24</v>
      </c>
      <c r="C53" s="345"/>
      <c r="D53" s="345"/>
      <c r="E53" s="345"/>
      <c r="F53" s="345"/>
      <c r="G53" s="345"/>
      <c r="H53" s="345"/>
      <c r="I53" s="345"/>
      <c r="J53" s="345"/>
      <c r="K53" s="345"/>
      <c r="L53" s="402"/>
      <c r="M53" s="52" t="s">
        <v>9</v>
      </c>
      <c r="N53" s="323"/>
      <c r="O53" s="323"/>
      <c r="P53" s="323"/>
      <c r="Q53" s="323"/>
      <c r="R53" s="323"/>
      <c r="S53" s="323"/>
      <c r="T53" s="53" t="s">
        <v>10</v>
      </c>
      <c r="U53" s="576" t="s">
        <v>104</v>
      </c>
      <c r="V53" s="577"/>
      <c r="W53" s="577"/>
      <c r="X53" s="577"/>
      <c r="Y53" s="577"/>
      <c r="Z53" s="577"/>
      <c r="AA53" s="577"/>
      <c r="AB53" s="578"/>
      <c r="AC53" s="52" t="s">
        <v>9</v>
      </c>
      <c r="AD53" s="323"/>
      <c r="AE53" s="323"/>
      <c r="AF53" s="323"/>
      <c r="AG53" s="323"/>
      <c r="AH53" s="323"/>
      <c r="AI53" s="323"/>
      <c r="AJ53" s="53" t="s">
        <v>10</v>
      </c>
      <c r="AK53" s="440"/>
      <c r="AL53" s="441"/>
      <c r="AM53" s="441"/>
      <c r="AN53" s="441"/>
      <c r="AO53" s="441"/>
      <c r="AP53" s="441"/>
      <c r="AQ53" s="441"/>
      <c r="AR53" s="582"/>
    </row>
    <row r="54" spans="1:44" x14ac:dyDescent="0.2">
      <c r="A54" s="424"/>
      <c r="B54" s="403"/>
      <c r="C54" s="404"/>
      <c r="D54" s="404"/>
      <c r="E54" s="404"/>
      <c r="F54" s="404"/>
      <c r="G54" s="404"/>
      <c r="H54" s="404"/>
      <c r="I54" s="404"/>
      <c r="J54" s="404"/>
      <c r="K54" s="404"/>
      <c r="L54" s="405"/>
      <c r="M54" s="584">
        <v>325</v>
      </c>
      <c r="N54" s="585"/>
      <c r="O54" s="585"/>
      <c r="P54" s="585"/>
      <c r="Q54" s="585"/>
      <c r="R54" s="585"/>
      <c r="S54" s="585"/>
      <c r="T54" s="586"/>
      <c r="U54" s="579"/>
      <c r="V54" s="580"/>
      <c r="W54" s="580"/>
      <c r="X54" s="580"/>
      <c r="Y54" s="580"/>
      <c r="Z54" s="580"/>
      <c r="AA54" s="580"/>
      <c r="AB54" s="581"/>
      <c r="AC54" s="325"/>
      <c r="AD54" s="326"/>
      <c r="AE54" s="326"/>
      <c r="AF54" s="326"/>
      <c r="AG54" s="326"/>
      <c r="AH54" s="326"/>
      <c r="AI54" s="326"/>
      <c r="AJ54" s="327"/>
      <c r="AK54" s="443"/>
      <c r="AL54" s="444"/>
      <c r="AM54" s="444"/>
      <c r="AN54" s="444"/>
      <c r="AO54" s="444"/>
      <c r="AP54" s="444"/>
      <c r="AQ54" s="444"/>
      <c r="AR54" s="583"/>
    </row>
    <row r="55" spans="1:44" x14ac:dyDescent="0.2">
      <c r="A55" s="424"/>
      <c r="B55" s="344" t="s">
        <v>25</v>
      </c>
      <c r="C55" s="345"/>
      <c r="D55" s="345"/>
      <c r="E55" s="345"/>
      <c r="F55" s="345"/>
      <c r="G55" s="345"/>
      <c r="H55" s="345"/>
      <c r="I55" s="345"/>
      <c r="J55" s="345"/>
      <c r="K55" s="345"/>
      <c r="L55" s="402"/>
      <c r="M55" s="52" t="s">
        <v>9</v>
      </c>
      <c r="N55" s="323"/>
      <c r="O55" s="323"/>
      <c r="P55" s="323"/>
      <c r="Q55" s="323"/>
      <c r="R55" s="323"/>
      <c r="S55" s="323"/>
      <c r="T55" s="53" t="s">
        <v>10</v>
      </c>
      <c r="U55" s="576"/>
      <c r="V55" s="577"/>
      <c r="W55" s="577"/>
      <c r="X55" s="577"/>
      <c r="Y55" s="577"/>
      <c r="Z55" s="577"/>
      <c r="AA55" s="577"/>
      <c r="AB55" s="578"/>
      <c r="AC55" s="52" t="s">
        <v>9</v>
      </c>
      <c r="AD55" s="323"/>
      <c r="AE55" s="323"/>
      <c r="AF55" s="323"/>
      <c r="AG55" s="323"/>
      <c r="AH55" s="323"/>
      <c r="AI55" s="323"/>
      <c r="AJ55" s="53" t="s">
        <v>10</v>
      </c>
      <c r="AK55" s="440"/>
      <c r="AL55" s="441"/>
      <c r="AM55" s="441"/>
      <c r="AN55" s="441"/>
      <c r="AO55" s="441"/>
      <c r="AP55" s="441"/>
      <c r="AQ55" s="441"/>
      <c r="AR55" s="582"/>
    </row>
    <row r="56" spans="1:44" x14ac:dyDescent="0.2">
      <c r="A56" s="424"/>
      <c r="B56" s="403"/>
      <c r="C56" s="404"/>
      <c r="D56" s="404"/>
      <c r="E56" s="404"/>
      <c r="F56" s="404"/>
      <c r="G56" s="404"/>
      <c r="H56" s="404"/>
      <c r="I56" s="404"/>
      <c r="J56" s="404"/>
      <c r="K56" s="404"/>
      <c r="L56" s="405"/>
      <c r="M56" s="584">
        <v>0</v>
      </c>
      <c r="N56" s="585"/>
      <c r="O56" s="585"/>
      <c r="P56" s="585"/>
      <c r="Q56" s="585"/>
      <c r="R56" s="585"/>
      <c r="S56" s="585"/>
      <c r="T56" s="586"/>
      <c r="U56" s="579"/>
      <c r="V56" s="580"/>
      <c r="W56" s="580"/>
      <c r="X56" s="580"/>
      <c r="Y56" s="580"/>
      <c r="Z56" s="580"/>
      <c r="AA56" s="580"/>
      <c r="AB56" s="581"/>
      <c r="AC56" s="325"/>
      <c r="AD56" s="326"/>
      <c r="AE56" s="326"/>
      <c r="AF56" s="326"/>
      <c r="AG56" s="326"/>
      <c r="AH56" s="326"/>
      <c r="AI56" s="326"/>
      <c r="AJ56" s="327"/>
      <c r="AK56" s="443"/>
      <c r="AL56" s="444"/>
      <c r="AM56" s="444"/>
      <c r="AN56" s="444"/>
      <c r="AO56" s="444"/>
      <c r="AP56" s="444"/>
      <c r="AQ56" s="444"/>
      <c r="AR56" s="583"/>
    </row>
    <row r="57" spans="1:44" x14ac:dyDescent="0.2">
      <c r="A57" s="424"/>
      <c r="B57" s="344" t="s">
        <v>26</v>
      </c>
      <c r="C57" s="345"/>
      <c r="D57" s="345"/>
      <c r="E57" s="345"/>
      <c r="F57" s="345"/>
      <c r="G57" s="345"/>
      <c r="H57" s="345"/>
      <c r="I57" s="345"/>
      <c r="J57" s="345"/>
      <c r="K57" s="345"/>
      <c r="L57" s="402"/>
      <c r="M57" s="52" t="s">
        <v>9</v>
      </c>
      <c r="N57" s="323"/>
      <c r="O57" s="323"/>
      <c r="P57" s="323"/>
      <c r="Q57" s="323"/>
      <c r="R57" s="323"/>
      <c r="S57" s="323"/>
      <c r="T57" s="53" t="s">
        <v>10</v>
      </c>
      <c r="U57" s="576"/>
      <c r="V57" s="577"/>
      <c r="W57" s="577"/>
      <c r="X57" s="577"/>
      <c r="Y57" s="577"/>
      <c r="Z57" s="577"/>
      <c r="AA57" s="577"/>
      <c r="AB57" s="578"/>
      <c r="AC57" s="52"/>
      <c r="AD57" s="323"/>
      <c r="AE57" s="323"/>
      <c r="AF57" s="323"/>
      <c r="AG57" s="323"/>
      <c r="AH57" s="323"/>
      <c r="AI57" s="323"/>
      <c r="AJ57" s="53"/>
      <c r="AK57" s="440"/>
      <c r="AL57" s="441"/>
      <c r="AM57" s="441"/>
      <c r="AN57" s="441"/>
      <c r="AO57" s="441"/>
      <c r="AP57" s="441"/>
      <c r="AQ57" s="441"/>
      <c r="AR57" s="582"/>
    </row>
    <row r="58" spans="1:44" x14ac:dyDescent="0.2">
      <c r="A58" s="424"/>
      <c r="B58" s="403"/>
      <c r="C58" s="404"/>
      <c r="D58" s="404"/>
      <c r="E58" s="404"/>
      <c r="F58" s="404"/>
      <c r="G58" s="404"/>
      <c r="H58" s="404"/>
      <c r="I58" s="404"/>
      <c r="J58" s="404"/>
      <c r="K58" s="404"/>
      <c r="L58" s="405"/>
      <c r="M58" s="584">
        <v>0</v>
      </c>
      <c r="N58" s="585"/>
      <c r="O58" s="585"/>
      <c r="P58" s="585"/>
      <c r="Q58" s="585"/>
      <c r="R58" s="585"/>
      <c r="S58" s="585"/>
      <c r="T58" s="586"/>
      <c r="U58" s="579"/>
      <c r="V58" s="580"/>
      <c r="W58" s="580"/>
      <c r="X58" s="580"/>
      <c r="Y58" s="580"/>
      <c r="Z58" s="580"/>
      <c r="AA58" s="580"/>
      <c r="AB58" s="581"/>
      <c r="AC58" s="325"/>
      <c r="AD58" s="326"/>
      <c r="AE58" s="326"/>
      <c r="AF58" s="326"/>
      <c r="AG58" s="326"/>
      <c r="AH58" s="326"/>
      <c r="AI58" s="326"/>
      <c r="AJ58" s="327"/>
      <c r="AK58" s="443"/>
      <c r="AL58" s="444"/>
      <c r="AM58" s="444"/>
      <c r="AN58" s="444"/>
      <c r="AO58" s="444"/>
      <c r="AP58" s="444"/>
      <c r="AQ58" s="444"/>
      <c r="AR58" s="583"/>
    </row>
    <row r="59" spans="1:44" x14ac:dyDescent="0.2">
      <c r="A59" s="424"/>
      <c r="B59" s="344" t="s">
        <v>7</v>
      </c>
      <c r="C59" s="345"/>
      <c r="D59" s="345"/>
      <c r="E59" s="354" t="s">
        <v>9</v>
      </c>
      <c r="F59" s="553" t="s">
        <v>13</v>
      </c>
      <c r="G59" s="553"/>
      <c r="H59" s="553"/>
      <c r="I59" s="553"/>
      <c r="J59" s="553"/>
      <c r="K59" s="553"/>
      <c r="L59" s="356" t="s">
        <v>10</v>
      </c>
      <c r="M59" s="52" t="s">
        <v>9</v>
      </c>
      <c r="N59" s="323"/>
      <c r="O59" s="323"/>
      <c r="P59" s="323"/>
      <c r="Q59" s="323"/>
      <c r="R59" s="323"/>
      <c r="S59" s="323"/>
      <c r="T59" s="53" t="s">
        <v>10</v>
      </c>
      <c r="U59" s="576" t="s">
        <v>105</v>
      </c>
      <c r="V59" s="577"/>
      <c r="W59" s="577"/>
      <c r="X59" s="577"/>
      <c r="Y59" s="577"/>
      <c r="Z59" s="577"/>
      <c r="AA59" s="577"/>
      <c r="AB59" s="578"/>
      <c r="AC59" s="52"/>
      <c r="AD59" s="323"/>
      <c r="AE59" s="323"/>
      <c r="AF59" s="323"/>
      <c r="AG59" s="323"/>
      <c r="AH59" s="323"/>
      <c r="AI59" s="323"/>
      <c r="AJ59" s="53"/>
      <c r="AK59" s="440"/>
      <c r="AL59" s="441"/>
      <c r="AM59" s="441"/>
      <c r="AN59" s="441"/>
      <c r="AO59" s="441"/>
      <c r="AP59" s="441"/>
      <c r="AQ59" s="441"/>
      <c r="AR59" s="582"/>
    </row>
    <row r="60" spans="1:44" x14ac:dyDescent="0.2">
      <c r="A60" s="424"/>
      <c r="B60" s="403"/>
      <c r="C60" s="404"/>
      <c r="D60" s="404"/>
      <c r="E60" s="355"/>
      <c r="F60" s="556"/>
      <c r="G60" s="556"/>
      <c r="H60" s="556"/>
      <c r="I60" s="556"/>
      <c r="J60" s="556"/>
      <c r="K60" s="556"/>
      <c r="L60" s="357"/>
      <c r="M60" s="584">
        <v>250</v>
      </c>
      <c r="N60" s="585"/>
      <c r="O60" s="585"/>
      <c r="P60" s="585"/>
      <c r="Q60" s="585"/>
      <c r="R60" s="585"/>
      <c r="S60" s="585"/>
      <c r="T60" s="586"/>
      <c r="U60" s="579"/>
      <c r="V60" s="580"/>
      <c r="W60" s="580"/>
      <c r="X60" s="580"/>
      <c r="Y60" s="580"/>
      <c r="Z60" s="580"/>
      <c r="AA60" s="580"/>
      <c r="AB60" s="581"/>
      <c r="AC60" s="325"/>
      <c r="AD60" s="326"/>
      <c r="AE60" s="326"/>
      <c r="AF60" s="326"/>
      <c r="AG60" s="326"/>
      <c r="AH60" s="326"/>
      <c r="AI60" s="326"/>
      <c r="AJ60" s="327"/>
      <c r="AK60" s="443"/>
      <c r="AL60" s="444"/>
      <c r="AM60" s="444"/>
      <c r="AN60" s="444"/>
      <c r="AO60" s="444"/>
      <c r="AP60" s="444"/>
      <c r="AQ60" s="444"/>
      <c r="AR60" s="583"/>
    </row>
    <row r="61" spans="1:44" x14ac:dyDescent="0.2">
      <c r="A61" s="424"/>
      <c r="B61" s="344" t="s">
        <v>7</v>
      </c>
      <c r="C61" s="345"/>
      <c r="D61" s="345"/>
      <c r="E61" s="354" t="s">
        <v>9</v>
      </c>
      <c r="F61" s="553" t="s">
        <v>102</v>
      </c>
      <c r="G61" s="553"/>
      <c r="H61" s="553"/>
      <c r="I61" s="553"/>
      <c r="J61" s="553"/>
      <c r="K61" s="553"/>
      <c r="L61" s="356" t="s">
        <v>10</v>
      </c>
      <c r="M61" s="52" t="s">
        <v>9</v>
      </c>
      <c r="N61" s="323"/>
      <c r="O61" s="323"/>
      <c r="P61" s="323"/>
      <c r="Q61" s="323"/>
      <c r="R61" s="323"/>
      <c r="S61" s="323"/>
      <c r="T61" s="53" t="s">
        <v>10</v>
      </c>
      <c r="U61" s="576" t="s">
        <v>105</v>
      </c>
      <c r="V61" s="577"/>
      <c r="W61" s="577"/>
      <c r="X61" s="577"/>
      <c r="Y61" s="577"/>
      <c r="Z61" s="577"/>
      <c r="AA61" s="577"/>
      <c r="AB61" s="578"/>
      <c r="AC61" s="52"/>
      <c r="AD61" s="323"/>
      <c r="AE61" s="323"/>
      <c r="AF61" s="323"/>
      <c r="AG61" s="323"/>
      <c r="AH61" s="323"/>
      <c r="AI61" s="323"/>
      <c r="AJ61" s="53"/>
      <c r="AK61" s="440"/>
      <c r="AL61" s="441"/>
      <c r="AM61" s="441"/>
      <c r="AN61" s="441"/>
      <c r="AO61" s="441"/>
      <c r="AP61" s="441"/>
      <c r="AQ61" s="441"/>
      <c r="AR61" s="582"/>
    </row>
    <row r="62" spans="1:44" x14ac:dyDescent="0.2">
      <c r="A62" s="424"/>
      <c r="B62" s="403"/>
      <c r="C62" s="404"/>
      <c r="D62" s="404"/>
      <c r="E62" s="355"/>
      <c r="F62" s="556"/>
      <c r="G62" s="556"/>
      <c r="H62" s="556"/>
      <c r="I62" s="556"/>
      <c r="J62" s="556"/>
      <c r="K62" s="556"/>
      <c r="L62" s="357"/>
      <c r="M62" s="584">
        <v>2250</v>
      </c>
      <c r="N62" s="585"/>
      <c r="O62" s="585"/>
      <c r="P62" s="585"/>
      <c r="Q62" s="585"/>
      <c r="R62" s="585"/>
      <c r="S62" s="585"/>
      <c r="T62" s="586"/>
      <c r="U62" s="579"/>
      <c r="V62" s="580"/>
      <c r="W62" s="580"/>
      <c r="X62" s="580"/>
      <c r="Y62" s="580"/>
      <c r="Z62" s="580"/>
      <c r="AA62" s="580"/>
      <c r="AB62" s="581"/>
      <c r="AC62" s="325"/>
      <c r="AD62" s="326"/>
      <c r="AE62" s="326"/>
      <c r="AF62" s="326"/>
      <c r="AG62" s="326"/>
      <c r="AH62" s="326"/>
      <c r="AI62" s="326"/>
      <c r="AJ62" s="327"/>
      <c r="AK62" s="443"/>
      <c r="AL62" s="444"/>
      <c r="AM62" s="444"/>
      <c r="AN62" s="444"/>
      <c r="AO62" s="444"/>
      <c r="AP62" s="444"/>
      <c r="AQ62" s="444"/>
      <c r="AR62" s="583"/>
    </row>
    <row r="63" spans="1:44" x14ac:dyDescent="0.2">
      <c r="A63" s="424"/>
      <c r="B63" s="344" t="s">
        <v>7</v>
      </c>
      <c r="C63" s="345"/>
      <c r="D63" s="345"/>
      <c r="E63" s="354" t="s">
        <v>9</v>
      </c>
      <c r="F63" s="354"/>
      <c r="G63" s="354"/>
      <c r="H63" s="354"/>
      <c r="I63" s="354"/>
      <c r="J63" s="354"/>
      <c r="K63" s="354"/>
      <c r="L63" s="356" t="s">
        <v>10</v>
      </c>
      <c r="M63" s="52" t="s">
        <v>9</v>
      </c>
      <c r="N63" s="323"/>
      <c r="O63" s="323"/>
      <c r="P63" s="323"/>
      <c r="Q63" s="323"/>
      <c r="R63" s="323"/>
      <c r="S63" s="323"/>
      <c r="T63" s="53" t="s">
        <v>10</v>
      </c>
      <c r="U63" s="440"/>
      <c r="V63" s="441"/>
      <c r="W63" s="441"/>
      <c r="X63" s="441"/>
      <c r="Y63" s="441"/>
      <c r="Z63" s="441"/>
      <c r="AA63" s="441"/>
      <c r="AB63" s="442"/>
      <c r="AC63" s="52"/>
      <c r="AD63" s="323"/>
      <c r="AE63" s="323"/>
      <c r="AF63" s="323"/>
      <c r="AG63" s="323"/>
      <c r="AH63" s="323"/>
      <c r="AI63" s="323"/>
      <c r="AJ63" s="53"/>
      <c r="AK63" s="440"/>
      <c r="AL63" s="441"/>
      <c r="AM63" s="441"/>
      <c r="AN63" s="441"/>
      <c r="AO63" s="441"/>
      <c r="AP63" s="441"/>
      <c r="AQ63" s="441"/>
      <c r="AR63" s="582"/>
    </row>
    <row r="64" spans="1:44" x14ac:dyDescent="0.2">
      <c r="A64" s="424"/>
      <c r="B64" s="403"/>
      <c r="C64" s="404"/>
      <c r="D64" s="404"/>
      <c r="E64" s="355"/>
      <c r="F64" s="355"/>
      <c r="G64" s="355"/>
      <c r="H64" s="355"/>
      <c r="I64" s="355"/>
      <c r="J64" s="355"/>
      <c r="K64" s="355"/>
      <c r="L64" s="357"/>
      <c r="M64" s="325"/>
      <c r="N64" s="326"/>
      <c r="O64" s="326"/>
      <c r="P64" s="326"/>
      <c r="Q64" s="326"/>
      <c r="R64" s="326"/>
      <c r="S64" s="326"/>
      <c r="T64" s="327"/>
      <c r="U64" s="443"/>
      <c r="V64" s="444"/>
      <c r="W64" s="444"/>
      <c r="X64" s="444"/>
      <c r="Y64" s="444"/>
      <c r="Z64" s="444"/>
      <c r="AA64" s="444"/>
      <c r="AB64" s="445"/>
      <c r="AC64" s="325"/>
      <c r="AD64" s="326"/>
      <c r="AE64" s="326"/>
      <c r="AF64" s="326"/>
      <c r="AG64" s="326"/>
      <c r="AH64" s="326"/>
      <c r="AI64" s="326"/>
      <c r="AJ64" s="327"/>
      <c r="AK64" s="443"/>
      <c r="AL64" s="444"/>
      <c r="AM64" s="444"/>
      <c r="AN64" s="444"/>
      <c r="AO64" s="444"/>
      <c r="AP64" s="444"/>
      <c r="AQ64" s="444"/>
      <c r="AR64" s="583"/>
    </row>
    <row r="65" spans="1:44" x14ac:dyDescent="0.2">
      <c r="A65" s="424"/>
      <c r="B65" s="344" t="s">
        <v>7</v>
      </c>
      <c r="C65" s="345"/>
      <c r="D65" s="345"/>
      <c r="E65" s="354" t="s">
        <v>9</v>
      </c>
      <c r="F65" s="354"/>
      <c r="G65" s="354"/>
      <c r="H65" s="354"/>
      <c r="I65" s="354"/>
      <c r="J65" s="354"/>
      <c r="K65" s="354"/>
      <c r="L65" s="356" t="s">
        <v>10</v>
      </c>
      <c r="M65" s="52" t="s">
        <v>9</v>
      </c>
      <c r="N65" s="323"/>
      <c r="O65" s="323"/>
      <c r="P65" s="323"/>
      <c r="Q65" s="323"/>
      <c r="R65" s="323"/>
      <c r="S65" s="323"/>
      <c r="T65" s="53" t="s">
        <v>10</v>
      </c>
      <c r="U65" s="440"/>
      <c r="V65" s="441"/>
      <c r="W65" s="441"/>
      <c r="X65" s="441"/>
      <c r="Y65" s="441"/>
      <c r="Z65" s="441"/>
      <c r="AA65" s="441"/>
      <c r="AB65" s="442"/>
      <c r="AC65" s="52"/>
      <c r="AD65" s="323"/>
      <c r="AE65" s="323"/>
      <c r="AF65" s="323"/>
      <c r="AG65" s="323"/>
      <c r="AH65" s="323"/>
      <c r="AI65" s="323"/>
      <c r="AJ65" s="53"/>
      <c r="AK65" s="440"/>
      <c r="AL65" s="441"/>
      <c r="AM65" s="441"/>
      <c r="AN65" s="441"/>
      <c r="AO65" s="441"/>
      <c r="AP65" s="441"/>
      <c r="AQ65" s="441"/>
      <c r="AR65" s="582"/>
    </row>
    <row r="66" spans="1:44" x14ac:dyDescent="0.2">
      <c r="A66" s="424"/>
      <c r="B66" s="403"/>
      <c r="C66" s="404"/>
      <c r="D66" s="404"/>
      <c r="E66" s="355"/>
      <c r="F66" s="355"/>
      <c r="G66" s="355"/>
      <c r="H66" s="355"/>
      <c r="I66" s="355"/>
      <c r="J66" s="355"/>
      <c r="K66" s="355"/>
      <c r="L66" s="357"/>
      <c r="M66" s="325"/>
      <c r="N66" s="326"/>
      <c r="O66" s="326"/>
      <c r="P66" s="326"/>
      <c r="Q66" s="326"/>
      <c r="R66" s="326"/>
      <c r="S66" s="326"/>
      <c r="T66" s="327"/>
      <c r="U66" s="443"/>
      <c r="V66" s="444"/>
      <c r="W66" s="444"/>
      <c r="X66" s="444"/>
      <c r="Y66" s="444"/>
      <c r="Z66" s="444"/>
      <c r="AA66" s="444"/>
      <c r="AB66" s="445"/>
      <c r="AC66" s="325"/>
      <c r="AD66" s="326"/>
      <c r="AE66" s="326"/>
      <c r="AF66" s="326"/>
      <c r="AG66" s="326"/>
      <c r="AH66" s="326"/>
      <c r="AI66" s="326"/>
      <c r="AJ66" s="327"/>
      <c r="AK66" s="443"/>
      <c r="AL66" s="444"/>
      <c r="AM66" s="444"/>
      <c r="AN66" s="444"/>
      <c r="AO66" s="444"/>
      <c r="AP66" s="444"/>
      <c r="AQ66" s="444"/>
      <c r="AR66" s="583"/>
    </row>
    <row r="67" spans="1:44" x14ac:dyDescent="0.2">
      <c r="A67" s="424"/>
      <c r="B67" s="344" t="s">
        <v>7</v>
      </c>
      <c r="C67" s="345"/>
      <c r="D67" s="345"/>
      <c r="E67" s="354" t="s">
        <v>9</v>
      </c>
      <c r="F67" s="354"/>
      <c r="G67" s="354"/>
      <c r="H67" s="354"/>
      <c r="I67" s="354"/>
      <c r="J67" s="354"/>
      <c r="K67" s="354"/>
      <c r="L67" s="356" t="s">
        <v>10</v>
      </c>
      <c r="M67" s="52" t="s">
        <v>9</v>
      </c>
      <c r="N67" s="323"/>
      <c r="O67" s="323"/>
      <c r="P67" s="323"/>
      <c r="Q67" s="323"/>
      <c r="R67" s="323"/>
      <c r="S67" s="323"/>
      <c r="T67" s="53" t="s">
        <v>10</v>
      </c>
      <c r="U67" s="440"/>
      <c r="V67" s="441"/>
      <c r="W67" s="441"/>
      <c r="X67" s="441"/>
      <c r="Y67" s="441"/>
      <c r="Z67" s="441"/>
      <c r="AA67" s="441"/>
      <c r="AB67" s="442"/>
      <c r="AC67" s="52"/>
      <c r="AD67" s="323"/>
      <c r="AE67" s="323"/>
      <c r="AF67" s="323"/>
      <c r="AG67" s="323"/>
      <c r="AH67" s="323"/>
      <c r="AI67" s="323"/>
      <c r="AJ67" s="53"/>
      <c r="AK67" s="440"/>
      <c r="AL67" s="441"/>
      <c r="AM67" s="441"/>
      <c r="AN67" s="441"/>
      <c r="AO67" s="441"/>
      <c r="AP67" s="441"/>
      <c r="AQ67" s="441"/>
      <c r="AR67" s="582"/>
    </row>
    <row r="68" spans="1:44" ht="13.8" thickBot="1" x14ac:dyDescent="0.25">
      <c r="A68" s="424"/>
      <c r="B68" s="346"/>
      <c r="C68" s="347"/>
      <c r="D68" s="347"/>
      <c r="E68" s="399"/>
      <c r="F68" s="399"/>
      <c r="G68" s="399"/>
      <c r="H68" s="399"/>
      <c r="I68" s="399"/>
      <c r="J68" s="399"/>
      <c r="K68" s="399"/>
      <c r="L68" s="400"/>
      <c r="M68" s="406"/>
      <c r="N68" s="407"/>
      <c r="O68" s="407"/>
      <c r="P68" s="407"/>
      <c r="Q68" s="407"/>
      <c r="R68" s="407"/>
      <c r="S68" s="407"/>
      <c r="T68" s="408"/>
      <c r="U68" s="589"/>
      <c r="V68" s="590"/>
      <c r="W68" s="590"/>
      <c r="X68" s="590"/>
      <c r="Y68" s="590"/>
      <c r="Z68" s="590"/>
      <c r="AA68" s="590"/>
      <c r="AB68" s="591"/>
      <c r="AC68" s="406"/>
      <c r="AD68" s="407"/>
      <c r="AE68" s="407"/>
      <c r="AF68" s="407"/>
      <c r="AG68" s="407"/>
      <c r="AH68" s="407"/>
      <c r="AI68" s="407"/>
      <c r="AJ68" s="408"/>
      <c r="AK68" s="589"/>
      <c r="AL68" s="590"/>
      <c r="AM68" s="590"/>
      <c r="AN68" s="590"/>
      <c r="AO68" s="590"/>
      <c r="AP68" s="590"/>
      <c r="AQ68" s="590"/>
      <c r="AR68" s="592"/>
    </row>
    <row r="69" spans="1:44" ht="13.8" thickTop="1" x14ac:dyDescent="0.2">
      <c r="A69" s="424"/>
      <c r="B69" s="412" t="s">
        <v>8</v>
      </c>
      <c r="C69" s="296"/>
      <c r="D69" s="296"/>
      <c r="E69" s="296"/>
      <c r="F69" s="296"/>
      <c r="G69" s="296"/>
      <c r="H69" s="296"/>
      <c r="I69" s="296"/>
      <c r="J69" s="296"/>
      <c r="K69" s="296"/>
      <c r="L69" s="413"/>
      <c r="M69" s="54" t="s">
        <v>9</v>
      </c>
      <c r="N69" s="587" t="str">
        <f>IF(A7="□","",SUM(N45,N47,N49,N51,N53,N55,N57,N59,N61,N63,N65,N67))</f>
        <v/>
      </c>
      <c r="O69" s="587"/>
      <c r="P69" s="587"/>
      <c r="Q69" s="587"/>
      <c r="R69" s="587"/>
      <c r="S69" s="587"/>
      <c r="T69" s="55" t="s">
        <v>10</v>
      </c>
      <c r="U69" s="338"/>
      <c r="V69" s="339"/>
      <c r="W69" s="339"/>
      <c r="X69" s="339"/>
      <c r="Y69" s="339"/>
      <c r="Z69" s="339"/>
      <c r="AA69" s="339"/>
      <c r="AB69" s="340"/>
      <c r="AC69" s="54" t="s">
        <v>9</v>
      </c>
      <c r="AD69" s="587" t="str">
        <f>IF(A7="□","",SUM(AD45,AD47,AD49,AD51,AD53,AD55,AD57,AD59,AD61,AD63,AD65,AD67))</f>
        <v/>
      </c>
      <c r="AE69" s="587"/>
      <c r="AF69" s="587"/>
      <c r="AG69" s="587"/>
      <c r="AH69" s="587"/>
      <c r="AI69" s="587"/>
      <c r="AJ69" s="55" t="s">
        <v>10</v>
      </c>
      <c r="AK69" s="338"/>
      <c r="AL69" s="339"/>
      <c r="AM69" s="339"/>
      <c r="AN69" s="339"/>
      <c r="AO69" s="339"/>
      <c r="AP69" s="339"/>
      <c r="AQ69" s="339"/>
      <c r="AR69" s="395"/>
    </row>
    <row r="70" spans="1:44" ht="13.8" thickBot="1" x14ac:dyDescent="0.25">
      <c r="A70" s="425"/>
      <c r="B70" s="414"/>
      <c r="C70" s="415"/>
      <c r="D70" s="415"/>
      <c r="E70" s="415"/>
      <c r="F70" s="415"/>
      <c r="G70" s="415"/>
      <c r="H70" s="415"/>
      <c r="I70" s="415"/>
      <c r="J70" s="415"/>
      <c r="K70" s="415"/>
      <c r="L70" s="416"/>
      <c r="M70" s="316">
        <f>SUM(M46,M48,M50,M52,M54,M56,M58,M60,M62,M64,M66,M68)</f>
        <v>6525</v>
      </c>
      <c r="N70" s="317"/>
      <c r="O70" s="317"/>
      <c r="P70" s="317"/>
      <c r="Q70" s="317"/>
      <c r="R70" s="317"/>
      <c r="S70" s="317"/>
      <c r="T70" s="588"/>
      <c r="U70" s="341"/>
      <c r="V70" s="342"/>
      <c r="W70" s="342"/>
      <c r="X70" s="342"/>
      <c r="Y70" s="342"/>
      <c r="Z70" s="342"/>
      <c r="AA70" s="342"/>
      <c r="AB70" s="343"/>
      <c r="AC70" s="316">
        <f>IF(A39="■",SUM(AC46,AC48,AC50,AC52,AC54,AC56,AC58,AC60,AC62,AC64,AC66,AC68),IF(A40="■",F15*15,0))</f>
        <v>1650</v>
      </c>
      <c r="AD70" s="317"/>
      <c r="AE70" s="317"/>
      <c r="AF70" s="317"/>
      <c r="AG70" s="317"/>
      <c r="AH70" s="317"/>
      <c r="AI70" s="317"/>
      <c r="AJ70" s="588"/>
      <c r="AK70" s="341"/>
      <c r="AL70" s="342"/>
      <c r="AM70" s="342"/>
      <c r="AN70" s="342"/>
      <c r="AO70" s="342"/>
      <c r="AP70" s="342"/>
      <c r="AQ70" s="342"/>
      <c r="AR70" s="396"/>
    </row>
    <row r="71" spans="1:44" ht="16.5" customHeight="1" x14ac:dyDescent="0.2">
      <c r="AC71" s="380" t="s">
        <v>27</v>
      </c>
      <c r="AD71" s="379"/>
      <c r="AE71" s="379"/>
      <c r="AF71" s="379"/>
      <c r="AG71" s="379"/>
      <c r="AH71" s="379"/>
      <c r="AI71" s="379"/>
      <c r="AJ71" s="381"/>
      <c r="AK71" s="34" t="s">
        <v>70</v>
      </c>
      <c r="AL71" s="385" t="str">
        <f>IF(A7="□","",N69-AD69)</f>
        <v/>
      </c>
      <c r="AM71" s="386"/>
      <c r="AN71" s="386"/>
      <c r="AO71" s="386"/>
      <c r="AP71" s="386"/>
      <c r="AQ71" s="386"/>
      <c r="AR71" s="35" t="s">
        <v>71</v>
      </c>
    </row>
    <row r="72" spans="1:44" ht="16.5" customHeight="1" thickBot="1" x14ac:dyDescent="0.25">
      <c r="AC72" s="390" t="s">
        <v>28</v>
      </c>
      <c r="AD72" s="388"/>
      <c r="AE72" s="388"/>
      <c r="AF72" s="388"/>
      <c r="AG72" s="388"/>
      <c r="AH72" s="388"/>
      <c r="AI72" s="388"/>
      <c r="AJ72" s="391"/>
      <c r="AK72" s="387">
        <f>M70-AC70</f>
        <v>4875</v>
      </c>
      <c r="AL72" s="388"/>
      <c r="AM72" s="388"/>
      <c r="AN72" s="388"/>
      <c r="AO72" s="388"/>
      <c r="AP72" s="388"/>
      <c r="AQ72" s="388"/>
      <c r="AR72" s="389"/>
    </row>
    <row r="73" spans="1:44" ht="8.5500000000000007" customHeight="1" x14ac:dyDescent="0.2"/>
    <row r="74" spans="1:44" ht="7.5" customHeight="1" thickBot="1" x14ac:dyDescent="0.25"/>
    <row r="75" spans="1:44" ht="22.05" customHeight="1" x14ac:dyDescent="0.2">
      <c r="A75" s="434" t="s">
        <v>32</v>
      </c>
      <c r="B75" s="435"/>
      <c r="C75" s="435"/>
      <c r="D75" s="435"/>
      <c r="E75" s="436"/>
      <c r="G75" s="440" t="s">
        <v>33</v>
      </c>
      <c r="H75" s="441"/>
      <c r="I75" s="441"/>
      <c r="J75" s="442"/>
      <c r="K75" s="8" t="s">
        <v>9</v>
      </c>
      <c r="L75" s="323"/>
      <c r="M75" s="323"/>
      <c r="N75" s="323"/>
      <c r="O75" s="323"/>
      <c r="P75" s="323"/>
      <c r="Q75" s="9" t="s">
        <v>10</v>
      </c>
      <c r="R75" s="378" t="s">
        <v>34</v>
      </c>
      <c r="S75" s="379"/>
      <c r="T75" s="366" t="s">
        <v>31</v>
      </c>
      <c r="U75" s="367"/>
      <c r="V75" s="367"/>
      <c r="W75" s="368"/>
      <c r="X75" s="8" t="s">
        <v>9</v>
      </c>
      <c r="Y75" s="323"/>
      <c r="Z75" s="323"/>
      <c r="AA75" s="323"/>
      <c r="AB75" s="323"/>
      <c r="AC75" s="323"/>
      <c r="AD75" s="9" t="s">
        <v>10</v>
      </c>
      <c r="AE75" s="378" t="s">
        <v>35</v>
      </c>
      <c r="AF75" s="379"/>
      <c r="AG75" s="372" t="s">
        <v>37</v>
      </c>
      <c r="AH75" s="373"/>
      <c r="AI75" s="373"/>
      <c r="AJ75" s="373"/>
      <c r="AK75" s="374"/>
      <c r="AL75" s="10" t="s">
        <v>9</v>
      </c>
      <c r="AM75" s="315" t="str">
        <f>IF(A7="□","",L75-Y75)</f>
        <v/>
      </c>
      <c r="AN75" s="315"/>
      <c r="AO75" s="315"/>
      <c r="AP75" s="315"/>
      <c r="AQ75" s="315"/>
      <c r="AR75" s="11" t="s">
        <v>10</v>
      </c>
    </row>
    <row r="76" spans="1:44" ht="16.5" customHeight="1" thickBot="1" x14ac:dyDescent="0.25">
      <c r="A76" s="437"/>
      <c r="B76" s="438"/>
      <c r="C76" s="438"/>
      <c r="D76" s="438"/>
      <c r="E76" s="439"/>
      <c r="G76" s="443"/>
      <c r="H76" s="444"/>
      <c r="I76" s="444"/>
      <c r="J76" s="445"/>
      <c r="K76" s="325">
        <f>$K$170</f>
        <v>26940000</v>
      </c>
      <c r="L76" s="326"/>
      <c r="M76" s="326"/>
      <c r="N76" s="326"/>
      <c r="O76" s="326"/>
      <c r="P76" s="326"/>
      <c r="Q76" s="327"/>
      <c r="R76" s="378"/>
      <c r="S76" s="379"/>
      <c r="T76" s="369"/>
      <c r="U76" s="370"/>
      <c r="V76" s="370"/>
      <c r="W76" s="371"/>
      <c r="X76" s="325">
        <f>$M$149</f>
        <v>0</v>
      </c>
      <c r="Y76" s="326"/>
      <c r="Z76" s="326"/>
      <c r="AA76" s="326"/>
      <c r="AB76" s="326"/>
      <c r="AC76" s="326"/>
      <c r="AD76" s="327"/>
      <c r="AE76" s="378"/>
      <c r="AF76" s="379"/>
      <c r="AG76" s="375"/>
      <c r="AH76" s="376"/>
      <c r="AI76" s="376"/>
      <c r="AJ76" s="376"/>
      <c r="AK76" s="377"/>
      <c r="AL76" s="316" t="str">
        <f>IF(A41="□","0",K76-X76)</f>
        <v>0</v>
      </c>
      <c r="AM76" s="317"/>
      <c r="AN76" s="317"/>
      <c r="AO76" s="317"/>
      <c r="AP76" s="317"/>
      <c r="AQ76" s="317"/>
      <c r="AR76" s="318"/>
    </row>
    <row r="77" spans="1:44" ht="25.5" customHeight="1" x14ac:dyDescent="0.2">
      <c r="AG77" s="140"/>
      <c r="AH77" s="140"/>
      <c r="AI77" s="140"/>
      <c r="AJ77" s="140"/>
      <c r="AK77" s="140"/>
      <c r="AL77" s="140"/>
      <c r="AM77" s="140"/>
      <c r="AN77" s="140"/>
      <c r="AO77" s="140"/>
      <c r="AP77" s="140"/>
      <c r="AQ77" s="140"/>
      <c r="AR77" s="140"/>
    </row>
    <row r="78" spans="1:44" x14ac:dyDescent="0.2">
      <c r="A78" s="6"/>
      <c r="AG78" s="247" t="s">
        <v>96</v>
      </c>
      <c r="AH78" s="247"/>
      <c r="AI78" s="247"/>
      <c r="AJ78" s="247"/>
      <c r="AK78" s="247"/>
      <c r="AL78" s="247"/>
      <c r="AM78" s="247"/>
      <c r="AN78" s="247"/>
      <c r="AO78" s="247"/>
      <c r="AP78" s="247"/>
      <c r="AQ78" s="247"/>
      <c r="AR78" s="247"/>
    </row>
    <row r="79" spans="1:44" ht="13.8" thickBot="1" x14ac:dyDescent="0.25">
      <c r="A79" s="6"/>
      <c r="AG79" s="247"/>
      <c r="AH79" s="247"/>
      <c r="AI79" s="247"/>
      <c r="AJ79" s="247"/>
      <c r="AK79" s="247"/>
      <c r="AL79" s="247"/>
      <c r="AM79" s="247"/>
      <c r="AN79" s="247"/>
      <c r="AO79" s="247"/>
      <c r="AP79" s="247"/>
      <c r="AQ79" s="247"/>
      <c r="AR79" s="247"/>
    </row>
    <row r="80" spans="1:44" x14ac:dyDescent="0.2">
      <c r="A80" s="6" t="s">
        <v>77</v>
      </c>
      <c r="AI80" s="221">
        <f>K76</f>
        <v>26940000</v>
      </c>
      <c r="AJ80" s="321"/>
      <c r="AK80" s="321"/>
      <c r="AL80" s="321"/>
      <c r="AM80" s="321"/>
      <c r="AN80" s="322"/>
    </row>
    <row r="81" spans="1:44" ht="12.75" customHeight="1" thickBot="1" x14ac:dyDescent="0.25">
      <c r="A81" s="6"/>
      <c r="AH81" s="41"/>
      <c r="AI81" s="468"/>
      <c r="AJ81" s="469"/>
      <c r="AK81" s="469"/>
      <c r="AL81" s="469"/>
      <c r="AM81" s="469"/>
      <c r="AN81" s="470"/>
    </row>
    <row r="82" spans="1:44" ht="25.5" customHeight="1" x14ac:dyDescent="0.2">
      <c r="H82" s="593" t="s">
        <v>66</v>
      </c>
      <c r="I82" s="593"/>
      <c r="J82" s="593"/>
      <c r="K82" s="593"/>
      <c r="L82" s="593"/>
      <c r="M82" s="593"/>
      <c r="N82" s="594" t="s">
        <v>72</v>
      </c>
      <c r="O82" s="595"/>
      <c r="P82" s="596"/>
      <c r="Q82" s="593" t="s">
        <v>75</v>
      </c>
      <c r="R82" s="593"/>
      <c r="S82" s="593"/>
      <c r="T82" s="593"/>
      <c r="U82" s="593"/>
      <c r="V82" s="593"/>
      <c r="W82" s="597" t="s">
        <v>164</v>
      </c>
      <c r="X82" s="598"/>
      <c r="Y82" s="599"/>
      <c r="Z82" s="597" t="s">
        <v>161</v>
      </c>
      <c r="AA82" s="598"/>
      <c r="AB82" s="598"/>
      <c r="AC82" s="598"/>
      <c r="AD82" s="598"/>
      <c r="AE82" s="599"/>
      <c r="AI82" s="141" t="s">
        <v>157</v>
      </c>
    </row>
    <row r="83" spans="1:44" ht="13.05" customHeight="1" thickBot="1" x14ac:dyDescent="0.25">
      <c r="B83" s="447" t="s">
        <v>67</v>
      </c>
      <c r="C83" s="354"/>
      <c r="D83" s="354"/>
      <c r="E83" s="354"/>
      <c r="F83" s="354"/>
      <c r="G83" s="356"/>
      <c r="H83" s="447" t="s">
        <v>9</v>
      </c>
      <c r="I83" s="479"/>
      <c r="J83" s="197"/>
      <c r="K83" s="197"/>
      <c r="L83" s="197"/>
      <c r="M83" s="356" t="s">
        <v>10</v>
      </c>
      <c r="N83" s="430">
        <v>0.5</v>
      </c>
      <c r="O83" s="430"/>
      <c r="P83" s="430"/>
      <c r="Q83" s="447" t="s">
        <v>9</v>
      </c>
      <c r="R83" s="197"/>
      <c r="S83" s="197"/>
      <c r="T83" s="197"/>
      <c r="U83" s="197"/>
      <c r="V83" s="354" t="s">
        <v>10</v>
      </c>
      <c r="W83" s="447" t="str">
        <f>IF($H$11="■","半額","")</f>
        <v/>
      </c>
      <c r="X83" s="354"/>
      <c r="Y83" s="356"/>
      <c r="Z83" s="447" t="s">
        <v>70</v>
      </c>
      <c r="AA83" s="354"/>
      <c r="AB83" s="354"/>
      <c r="AC83" s="354"/>
      <c r="AD83" s="354"/>
      <c r="AE83" s="356" t="s">
        <v>71</v>
      </c>
      <c r="AQ83" s="2" t="s">
        <v>95</v>
      </c>
    </row>
    <row r="84" spans="1:44" ht="13.05" customHeight="1" x14ac:dyDescent="0.2">
      <c r="B84" s="427"/>
      <c r="C84" s="428"/>
      <c r="D84" s="428"/>
      <c r="E84" s="428"/>
      <c r="F84" s="428"/>
      <c r="G84" s="429"/>
      <c r="H84" s="427"/>
      <c r="I84" s="448"/>
      <c r="J84" s="448"/>
      <c r="K84" s="448"/>
      <c r="L84" s="448"/>
      <c r="M84" s="429"/>
      <c r="N84" s="430"/>
      <c r="O84" s="430"/>
      <c r="P84" s="430"/>
      <c r="Q84" s="427"/>
      <c r="R84" s="448"/>
      <c r="S84" s="448"/>
      <c r="T84" s="448"/>
      <c r="U84" s="448"/>
      <c r="V84" s="428"/>
      <c r="W84" s="427"/>
      <c r="X84" s="428"/>
      <c r="Y84" s="429"/>
      <c r="Z84" s="427"/>
      <c r="AA84" s="428"/>
      <c r="AB84" s="428"/>
      <c r="AC84" s="428"/>
      <c r="AD84" s="428"/>
      <c r="AE84" s="429"/>
      <c r="AI84" s="221">
        <f>SUM(H85,H89)*1000</f>
        <v>4935000</v>
      </c>
      <c r="AJ84" s="321"/>
      <c r="AK84" s="321"/>
      <c r="AL84" s="321"/>
      <c r="AM84" s="321"/>
      <c r="AN84" s="322"/>
    </row>
    <row r="85" spans="1:44" ht="13.05" customHeight="1" thickBot="1" x14ac:dyDescent="0.25">
      <c r="B85" s="427" t="s">
        <v>68</v>
      </c>
      <c r="C85" s="428"/>
      <c r="D85" s="428"/>
      <c r="E85" s="428"/>
      <c r="F85" s="428"/>
      <c r="G85" s="429"/>
      <c r="H85" s="478">
        <f>M35</f>
        <v>60</v>
      </c>
      <c r="I85" s="428"/>
      <c r="J85" s="428"/>
      <c r="K85" s="428"/>
      <c r="L85" s="428"/>
      <c r="M85" s="429"/>
      <c r="N85" s="430"/>
      <c r="O85" s="430"/>
      <c r="P85" s="430"/>
      <c r="Q85" s="456">
        <f>T178</f>
        <v>17</v>
      </c>
      <c r="R85" s="428"/>
      <c r="S85" s="428"/>
      <c r="T85" s="428"/>
      <c r="U85" s="428"/>
      <c r="V85" s="428"/>
      <c r="W85" s="427"/>
      <c r="X85" s="428"/>
      <c r="Y85" s="429"/>
      <c r="Z85" s="427">
        <f>IF($H$11="■",Q85*0.5,Q85*1)</f>
        <v>17</v>
      </c>
      <c r="AA85" s="428"/>
      <c r="AB85" s="428"/>
      <c r="AC85" s="428"/>
      <c r="AD85" s="428"/>
      <c r="AE85" s="429"/>
      <c r="AI85" s="468"/>
      <c r="AJ85" s="469"/>
      <c r="AK85" s="469"/>
      <c r="AL85" s="469"/>
      <c r="AM85" s="469"/>
      <c r="AN85" s="470"/>
    </row>
    <row r="86" spans="1:44" ht="13.05" customHeight="1" x14ac:dyDescent="0.2">
      <c r="B86" s="401"/>
      <c r="C86" s="355"/>
      <c r="D86" s="355"/>
      <c r="E86" s="355"/>
      <c r="F86" s="355"/>
      <c r="G86" s="357"/>
      <c r="H86" s="401"/>
      <c r="I86" s="355"/>
      <c r="J86" s="355"/>
      <c r="K86" s="355"/>
      <c r="L86" s="355"/>
      <c r="M86" s="357"/>
      <c r="N86" s="430"/>
      <c r="O86" s="430"/>
      <c r="P86" s="430"/>
      <c r="Q86" s="401"/>
      <c r="R86" s="355"/>
      <c r="S86" s="355"/>
      <c r="T86" s="355"/>
      <c r="U86" s="355"/>
      <c r="V86" s="355"/>
      <c r="W86" s="427"/>
      <c r="X86" s="428"/>
      <c r="Y86" s="429"/>
      <c r="Z86" s="401"/>
      <c r="AA86" s="355"/>
      <c r="AB86" s="355"/>
      <c r="AC86" s="355"/>
      <c r="AD86" s="355"/>
      <c r="AE86" s="357"/>
      <c r="AI86" s="2" t="s">
        <v>93</v>
      </c>
    </row>
    <row r="87" spans="1:44" ht="13.05" customHeight="1" thickBot="1" x14ac:dyDescent="0.25">
      <c r="B87" s="447" t="s">
        <v>69</v>
      </c>
      <c r="C87" s="354"/>
      <c r="D87" s="354"/>
      <c r="E87" s="354"/>
      <c r="F87" s="354"/>
      <c r="G87" s="356"/>
      <c r="H87" s="447" t="s">
        <v>9</v>
      </c>
      <c r="I87" s="197"/>
      <c r="J87" s="197"/>
      <c r="K87" s="197"/>
      <c r="L87" s="197"/>
      <c r="M87" s="356" t="s">
        <v>10</v>
      </c>
      <c r="N87" s="430" t="str">
        <f>IF(A41="■","0.04","1/2")</f>
        <v>1/2</v>
      </c>
      <c r="O87" s="430"/>
      <c r="P87" s="430"/>
      <c r="Q87" s="447" t="s">
        <v>9</v>
      </c>
      <c r="R87" s="197"/>
      <c r="S87" s="197"/>
      <c r="T87" s="197"/>
      <c r="U87" s="197"/>
      <c r="V87" s="354" t="s">
        <v>10</v>
      </c>
      <c r="W87" s="427"/>
      <c r="X87" s="428"/>
      <c r="Y87" s="429"/>
      <c r="Z87" s="449" t="s">
        <v>70</v>
      </c>
      <c r="AA87" s="426"/>
      <c r="AB87" s="426"/>
      <c r="AC87" s="426"/>
      <c r="AD87" s="426"/>
      <c r="AE87" s="457" t="s">
        <v>71</v>
      </c>
      <c r="AQ87" s="2" t="s">
        <v>95</v>
      </c>
    </row>
    <row r="88" spans="1:44" ht="13.05" customHeight="1" x14ac:dyDescent="0.2">
      <c r="B88" s="427"/>
      <c r="C88" s="428"/>
      <c r="D88" s="428"/>
      <c r="E88" s="428"/>
      <c r="F88" s="428"/>
      <c r="G88" s="429"/>
      <c r="H88" s="427"/>
      <c r="I88" s="448"/>
      <c r="J88" s="448"/>
      <c r="K88" s="448"/>
      <c r="L88" s="448"/>
      <c r="M88" s="429"/>
      <c r="N88" s="430"/>
      <c r="O88" s="430"/>
      <c r="P88" s="430"/>
      <c r="Q88" s="427"/>
      <c r="R88" s="448"/>
      <c r="S88" s="448"/>
      <c r="T88" s="448"/>
      <c r="U88" s="448"/>
      <c r="V88" s="428"/>
      <c r="W88" s="427"/>
      <c r="X88" s="428"/>
      <c r="Y88" s="429"/>
      <c r="Z88" s="450"/>
      <c r="AA88" s="451"/>
      <c r="AB88" s="451"/>
      <c r="AC88" s="451"/>
      <c r="AD88" s="451"/>
      <c r="AE88" s="452"/>
      <c r="AI88" s="600">
        <f>SUM($Z$85,$Z$89)</f>
        <v>1400</v>
      </c>
      <c r="AJ88" s="601"/>
      <c r="AK88" s="601"/>
      <c r="AL88" s="601"/>
      <c r="AM88" s="601"/>
      <c r="AN88" s="602"/>
    </row>
    <row r="89" spans="1:44" ht="13.05" customHeight="1" thickBot="1" x14ac:dyDescent="0.25">
      <c r="B89" s="427" t="str">
        <f>IF(A41="■","(E)","(D)")</f>
        <v>(D)</v>
      </c>
      <c r="C89" s="428"/>
      <c r="D89" s="428"/>
      <c r="E89" s="428"/>
      <c r="F89" s="428"/>
      <c r="G89" s="429"/>
      <c r="H89" s="450">
        <f>IF(A41="■",AL76,AK72)</f>
        <v>4875</v>
      </c>
      <c r="I89" s="451"/>
      <c r="J89" s="451"/>
      <c r="K89" s="451"/>
      <c r="L89" s="451"/>
      <c r="M89" s="452"/>
      <c r="N89" s="430"/>
      <c r="O89" s="430"/>
      <c r="P89" s="430"/>
      <c r="Q89" s="450">
        <f>IF(A41="■",O180,T179)</f>
        <v>1383</v>
      </c>
      <c r="R89" s="451"/>
      <c r="S89" s="451"/>
      <c r="T89" s="451"/>
      <c r="U89" s="451"/>
      <c r="V89" s="451"/>
      <c r="W89" s="427"/>
      <c r="X89" s="428"/>
      <c r="Y89" s="429"/>
      <c r="Z89" s="450">
        <f>IF($H$11="■",Q89*0.5,Q89*1)</f>
        <v>1383</v>
      </c>
      <c r="AA89" s="451"/>
      <c r="AB89" s="451"/>
      <c r="AC89" s="451"/>
      <c r="AD89" s="451"/>
      <c r="AE89" s="452"/>
      <c r="AI89" s="603"/>
      <c r="AJ89" s="604"/>
      <c r="AK89" s="604"/>
      <c r="AL89" s="604"/>
      <c r="AM89" s="604"/>
      <c r="AN89" s="605"/>
    </row>
    <row r="90" spans="1:44" ht="13.05" customHeight="1" x14ac:dyDescent="0.2">
      <c r="B90" s="401"/>
      <c r="C90" s="355"/>
      <c r="D90" s="355"/>
      <c r="E90" s="355"/>
      <c r="F90" s="355"/>
      <c r="G90" s="357"/>
      <c r="H90" s="453"/>
      <c r="I90" s="454"/>
      <c r="J90" s="454"/>
      <c r="K90" s="454"/>
      <c r="L90" s="454"/>
      <c r="M90" s="455"/>
      <c r="N90" s="430"/>
      <c r="O90" s="430"/>
      <c r="P90" s="430"/>
      <c r="Q90" s="453"/>
      <c r="R90" s="454"/>
      <c r="S90" s="454"/>
      <c r="T90" s="454"/>
      <c r="U90" s="454"/>
      <c r="V90" s="454"/>
      <c r="W90" s="401"/>
      <c r="X90" s="355"/>
      <c r="Y90" s="357"/>
      <c r="Z90" s="453"/>
      <c r="AA90" s="454"/>
      <c r="AB90" s="454"/>
      <c r="AC90" s="454"/>
      <c r="AD90" s="454"/>
      <c r="AE90" s="455"/>
      <c r="AI90" s="2" t="s">
        <v>94</v>
      </c>
    </row>
    <row r="91" spans="1:44" ht="13.05" customHeight="1" x14ac:dyDescent="0.2">
      <c r="B91" s="131"/>
      <c r="C91" s="131"/>
      <c r="D91" s="131"/>
      <c r="E91" s="131"/>
      <c r="F91" s="131"/>
      <c r="G91" s="131"/>
      <c r="H91" s="131"/>
      <c r="I91" s="131"/>
      <c r="J91" s="131"/>
      <c r="K91" s="131"/>
      <c r="L91" s="131"/>
      <c r="M91" s="131"/>
      <c r="N91" s="133"/>
      <c r="O91" s="133"/>
      <c r="P91" s="133"/>
      <c r="Q91" s="131"/>
      <c r="R91" s="131"/>
      <c r="S91" s="131"/>
      <c r="T91" s="131"/>
      <c r="U91" s="131"/>
      <c r="V91" s="131"/>
      <c r="AQ91" s="2" t="s">
        <v>95</v>
      </c>
    </row>
    <row r="92" spans="1:44" ht="22.5" customHeight="1" x14ac:dyDescent="0.2"/>
    <row r="93" spans="1:44" x14ac:dyDescent="0.2">
      <c r="B93" s="296" t="s">
        <v>16</v>
      </c>
      <c r="C93" s="296"/>
      <c r="D93" s="296"/>
      <c r="E93" s="296"/>
      <c r="F93" s="296"/>
      <c r="G93" s="296"/>
      <c r="H93" s="296"/>
      <c r="I93" s="296"/>
      <c r="J93" s="296"/>
      <c r="K93" s="296"/>
      <c r="L93" s="296"/>
      <c r="M93" s="296"/>
      <c r="N93" s="296"/>
      <c r="O93" s="296"/>
      <c r="P93" s="296"/>
      <c r="Q93" s="296"/>
      <c r="R93" s="296"/>
      <c r="S93" s="296"/>
      <c r="T93" s="296"/>
      <c r="U93" s="296"/>
      <c r="V93" s="296"/>
      <c r="W93" s="296"/>
      <c r="X93" s="296"/>
      <c r="Y93" s="296"/>
      <c r="Z93" s="296"/>
      <c r="AA93" s="296"/>
      <c r="AB93" s="296"/>
      <c r="AC93" s="296"/>
      <c r="AD93" s="296"/>
      <c r="AE93" s="296"/>
      <c r="AF93" s="296"/>
      <c r="AG93" s="296"/>
      <c r="AH93" s="296"/>
      <c r="AI93" s="296"/>
      <c r="AJ93" s="296"/>
      <c r="AK93" s="296"/>
      <c r="AL93" s="296"/>
      <c r="AM93" s="296"/>
      <c r="AN93" s="296"/>
      <c r="AO93" s="296"/>
      <c r="AP93" s="296"/>
      <c r="AQ93" s="296"/>
      <c r="AR93" s="296"/>
    </row>
    <row r="94" spans="1:44" ht="28.05" x14ac:dyDescent="0.2">
      <c r="A94" s="606"/>
      <c r="B94" s="606"/>
      <c r="C94" s="606"/>
      <c r="D94" s="606"/>
      <c r="E94" s="606"/>
      <c r="F94" s="606"/>
      <c r="G94" s="606"/>
      <c r="H94" s="606"/>
      <c r="I94" s="606"/>
      <c r="J94" s="606"/>
      <c r="K94" s="606"/>
      <c r="L94" s="606"/>
      <c r="M94" s="606"/>
      <c r="N94" s="606"/>
      <c r="O94" s="606"/>
      <c r="P94" s="606"/>
      <c r="Q94" s="606"/>
      <c r="R94" s="606"/>
      <c r="S94" s="606"/>
      <c r="T94" s="606"/>
      <c r="U94" s="606"/>
      <c r="V94" s="606"/>
      <c r="W94" s="606"/>
      <c r="X94" s="606"/>
      <c r="Y94" s="606"/>
      <c r="Z94" s="606"/>
      <c r="AA94" s="606"/>
      <c r="AB94" s="606"/>
      <c r="AC94" s="606"/>
      <c r="AD94" s="606"/>
      <c r="AE94" s="606"/>
      <c r="AF94" s="606"/>
      <c r="AG94" s="606"/>
      <c r="AH94" s="606"/>
      <c r="AI94" s="606"/>
      <c r="AJ94" s="606"/>
      <c r="AK94" s="606"/>
      <c r="AL94" s="606"/>
      <c r="AM94" s="606"/>
      <c r="AN94" s="606"/>
      <c r="AO94" s="606"/>
      <c r="AP94" s="606"/>
      <c r="AQ94" s="606"/>
      <c r="AR94" s="606"/>
    </row>
    <row r="95" spans="1:44" ht="13.5" customHeight="1" x14ac:dyDescent="0.2">
      <c r="A95" s="319" t="s">
        <v>149</v>
      </c>
      <c r="B95" s="319"/>
      <c r="C95" s="319"/>
      <c r="D95" s="319"/>
      <c r="E95" s="319"/>
      <c r="F95" s="319"/>
      <c r="G95" s="319"/>
      <c r="H95" s="319"/>
      <c r="I95" s="319"/>
      <c r="J95" s="319"/>
      <c r="K95" s="319"/>
      <c r="L95" s="319"/>
      <c r="M95" s="319"/>
      <c r="N95" s="319"/>
      <c r="O95" s="319"/>
      <c r="P95" s="319"/>
      <c r="Q95" s="319"/>
      <c r="R95" s="319"/>
      <c r="S95" s="319"/>
      <c r="T95" s="319"/>
      <c r="U95" s="319"/>
      <c r="V95" s="319"/>
      <c r="W95" s="319"/>
      <c r="X95" s="319"/>
      <c r="Y95" s="319"/>
      <c r="Z95" s="319"/>
      <c r="AA95" s="319"/>
      <c r="AB95" s="319"/>
      <c r="AC95" s="319"/>
      <c r="AD95" s="319"/>
      <c r="AE95" s="319"/>
      <c r="AF95" s="319"/>
      <c r="AG95" s="319"/>
      <c r="AH95" s="319"/>
      <c r="AI95" s="319"/>
      <c r="AJ95" s="319"/>
      <c r="AK95" s="319"/>
      <c r="AL95" s="319"/>
      <c r="AM95" s="319"/>
      <c r="AN95" s="319"/>
      <c r="AO95" s="319"/>
      <c r="AP95" s="319"/>
      <c r="AQ95" s="319"/>
      <c r="AR95" s="319"/>
    </row>
    <row r="96" spans="1:44" ht="13.5" customHeight="1" x14ac:dyDescent="0.2">
      <c r="A96" s="319"/>
      <c r="B96" s="319"/>
      <c r="C96" s="319"/>
      <c r="D96" s="319"/>
      <c r="E96" s="319"/>
      <c r="F96" s="319"/>
      <c r="G96" s="319"/>
      <c r="H96" s="319"/>
      <c r="I96" s="319"/>
      <c r="J96" s="319"/>
      <c r="K96" s="319"/>
      <c r="L96" s="319"/>
      <c r="M96" s="319"/>
      <c r="N96" s="319"/>
      <c r="O96" s="319"/>
      <c r="P96" s="319"/>
      <c r="Q96" s="319"/>
      <c r="R96" s="319"/>
      <c r="S96" s="319"/>
      <c r="T96" s="319"/>
      <c r="U96" s="319"/>
      <c r="V96" s="319"/>
      <c r="W96" s="319"/>
      <c r="X96" s="319"/>
      <c r="Y96" s="319"/>
      <c r="Z96" s="319"/>
      <c r="AA96" s="319"/>
      <c r="AB96" s="319"/>
      <c r="AC96" s="319"/>
      <c r="AD96" s="319"/>
      <c r="AE96" s="319"/>
      <c r="AF96" s="319"/>
      <c r="AG96" s="319"/>
      <c r="AH96" s="319"/>
      <c r="AI96" s="319"/>
      <c r="AJ96" s="319"/>
      <c r="AK96" s="319"/>
      <c r="AL96" s="319"/>
      <c r="AM96" s="319"/>
      <c r="AN96" s="319"/>
      <c r="AO96" s="319"/>
      <c r="AP96" s="319"/>
      <c r="AQ96" s="319"/>
      <c r="AR96" s="319"/>
    </row>
    <row r="97" spans="1:44" ht="13.5" customHeight="1" x14ac:dyDescent="0.2">
      <c r="A97" s="319"/>
      <c r="B97" s="319"/>
      <c r="C97" s="319"/>
      <c r="D97" s="319"/>
      <c r="E97" s="319"/>
      <c r="F97" s="319"/>
      <c r="G97" s="319"/>
      <c r="H97" s="319"/>
      <c r="I97" s="319"/>
      <c r="J97" s="319"/>
      <c r="K97" s="319"/>
      <c r="L97" s="319"/>
      <c r="M97" s="319"/>
      <c r="N97" s="319"/>
      <c r="O97" s="319"/>
      <c r="P97" s="319"/>
      <c r="Q97" s="319"/>
      <c r="R97" s="319"/>
      <c r="S97" s="319"/>
      <c r="T97" s="319"/>
      <c r="U97" s="319"/>
      <c r="V97" s="319"/>
      <c r="W97" s="319"/>
      <c r="X97" s="319"/>
      <c r="Y97" s="319"/>
      <c r="Z97" s="319"/>
      <c r="AA97" s="319"/>
      <c r="AB97" s="319"/>
      <c r="AC97" s="319"/>
      <c r="AD97" s="319"/>
      <c r="AE97" s="319"/>
      <c r="AF97" s="319"/>
      <c r="AG97" s="319"/>
      <c r="AH97" s="319"/>
      <c r="AI97" s="319"/>
      <c r="AJ97" s="319"/>
      <c r="AK97" s="319"/>
      <c r="AL97" s="319"/>
      <c r="AM97" s="319"/>
      <c r="AN97" s="319"/>
      <c r="AO97" s="319"/>
      <c r="AP97" s="319"/>
      <c r="AQ97" s="319"/>
      <c r="AR97" s="319"/>
    </row>
    <row r="98" spans="1:44" ht="28.05" x14ac:dyDescent="0.2">
      <c r="A98" s="40"/>
      <c r="B98" s="3"/>
      <c r="C98" s="36"/>
      <c r="D98" s="36"/>
      <c r="E98" s="36"/>
      <c r="F98" s="36"/>
      <c r="G98" s="36"/>
      <c r="H98" s="36"/>
      <c r="I98" s="36"/>
      <c r="J98" s="36"/>
      <c r="K98" s="36"/>
      <c r="L98" s="36"/>
      <c r="M98" s="36"/>
      <c r="N98" s="36"/>
      <c r="O98" s="36"/>
      <c r="P98" s="36"/>
      <c r="Q98" s="36"/>
      <c r="R98" s="36"/>
      <c r="S98" s="36"/>
      <c r="T98" s="36"/>
      <c r="U98" s="36"/>
      <c r="V98" s="36"/>
      <c r="W98" s="36"/>
      <c r="X98" s="36"/>
      <c r="Y98" s="36"/>
      <c r="Z98" s="36"/>
      <c r="AA98" s="36"/>
      <c r="AB98" s="36"/>
      <c r="AC98" s="36"/>
      <c r="AD98" s="36"/>
      <c r="AE98" s="36"/>
      <c r="AF98" s="36"/>
      <c r="AG98" s="36"/>
      <c r="AH98" s="36"/>
      <c r="AI98" s="36"/>
      <c r="AJ98" s="36"/>
      <c r="AK98" s="36"/>
      <c r="AL98" s="36"/>
      <c r="AM98" s="36"/>
      <c r="AN98" s="36"/>
      <c r="AO98" s="36"/>
      <c r="AP98" s="36"/>
      <c r="AQ98" s="36"/>
      <c r="AR98" s="36"/>
    </row>
    <row r="99" spans="1:44" ht="28.05" x14ac:dyDescent="0.2">
      <c r="A99" s="40"/>
      <c r="B99" s="3"/>
      <c r="C99" s="36"/>
      <c r="D99" s="36"/>
      <c r="E99" s="36"/>
      <c r="F99" s="36"/>
      <c r="G99" s="36"/>
      <c r="H99" s="36"/>
      <c r="I99" s="36"/>
      <c r="J99" s="36"/>
      <c r="K99" s="36"/>
      <c r="L99" s="36"/>
      <c r="M99" s="36"/>
      <c r="N99" s="36"/>
      <c r="O99" s="36"/>
      <c r="P99" s="36"/>
      <c r="Q99" s="36"/>
      <c r="R99" s="36"/>
      <c r="S99" s="36"/>
      <c r="T99" s="36"/>
      <c r="U99" s="36"/>
      <c r="V99" s="36"/>
      <c r="W99" s="36"/>
      <c r="X99" s="36"/>
      <c r="Y99" s="36"/>
      <c r="Z99" s="36"/>
      <c r="AA99" s="36"/>
      <c r="AB99" s="36"/>
      <c r="AC99" s="36"/>
      <c r="AD99" s="36"/>
      <c r="AE99" s="36"/>
      <c r="AF99" s="36"/>
      <c r="AG99" s="36"/>
      <c r="AH99" s="36"/>
      <c r="AI99" s="36"/>
      <c r="AJ99" s="36"/>
      <c r="AK99" s="36"/>
      <c r="AL99" s="36"/>
      <c r="AM99" s="36"/>
      <c r="AN99" s="36"/>
      <c r="AO99" s="36"/>
      <c r="AP99" s="36"/>
      <c r="AQ99" s="36"/>
      <c r="AR99" s="36"/>
    </row>
    <row r="100" spans="1:44" ht="28.05" x14ac:dyDescent="0.2">
      <c r="A100" s="1"/>
    </row>
    <row r="101" spans="1:44" ht="14.4" x14ac:dyDescent="0.2">
      <c r="A101" s="129" t="s">
        <v>144</v>
      </c>
      <c r="B101" s="73"/>
      <c r="C101" s="73"/>
      <c r="D101" s="73"/>
      <c r="E101" s="73"/>
      <c r="F101" s="68"/>
      <c r="G101" s="68"/>
      <c r="H101" s="68"/>
      <c r="I101" s="68"/>
      <c r="J101" s="68"/>
      <c r="K101" s="68"/>
      <c r="L101" s="68"/>
      <c r="M101" s="68"/>
      <c r="N101" s="68"/>
      <c r="O101" s="68"/>
      <c r="P101" s="68"/>
      <c r="Q101" s="68"/>
      <c r="R101" s="68"/>
      <c r="S101" s="68"/>
      <c r="T101" s="68"/>
      <c r="U101" s="68"/>
      <c r="V101" s="68"/>
      <c r="W101" s="68"/>
      <c r="X101" s="68"/>
      <c r="Y101" s="68"/>
      <c r="Z101" s="68"/>
      <c r="AA101" s="68"/>
      <c r="AB101" s="68"/>
      <c r="AD101" s="13" t="s">
        <v>38</v>
      </c>
      <c r="AE101" s="12"/>
      <c r="AF101" s="12"/>
      <c r="AG101" s="12"/>
      <c r="AH101" s="12"/>
    </row>
    <row r="102" spans="1:44" ht="13.8" thickBot="1" x14ac:dyDescent="0.25">
      <c r="AB102" s="26" t="s">
        <v>92</v>
      </c>
      <c r="AD102" s="14" t="s">
        <v>39</v>
      </c>
      <c r="AE102" s="15"/>
      <c r="AF102" s="15" t="s">
        <v>40</v>
      </c>
      <c r="AG102" s="15"/>
      <c r="AH102" s="15"/>
      <c r="AI102" s="16"/>
      <c r="AJ102" s="16"/>
      <c r="AK102" s="16"/>
      <c r="AL102" s="16"/>
      <c r="AM102" s="16"/>
      <c r="AN102" s="16"/>
      <c r="AO102" s="16"/>
      <c r="AP102" s="16"/>
      <c r="AQ102" s="16"/>
      <c r="AR102" s="4"/>
    </row>
    <row r="103" spans="1:44" ht="13.5" customHeight="1" x14ac:dyDescent="0.2">
      <c r="A103" s="423" t="s">
        <v>20</v>
      </c>
      <c r="B103" s="320" t="s">
        <v>2</v>
      </c>
      <c r="C103" s="321"/>
      <c r="D103" s="321"/>
      <c r="E103" s="321"/>
      <c r="F103" s="321"/>
      <c r="G103" s="321"/>
      <c r="H103" s="321"/>
      <c r="I103" s="321"/>
      <c r="J103" s="321"/>
      <c r="K103" s="321"/>
      <c r="L103" s="398"/>
      <c r="M103" s="320" t="s">
        <v>117</v>
      </c>
      <c r="N103" s="321"/>
      <c r="O103" s="321"/>
      <c r="P103" s="321"/>
      <c r="Q103" s="321"/>
      <c r="R103" s="321"/>
      <c r="S103" s="321"/>
      <c r="T103" s="321"/>
      <c r="U103" s="321"/>
      <c r="V103" s="321"/>
      <c r="W103" s="321"/>
      <c r="X103" s="321"/>
      <c r="Y103" s="321"/>
      <c r="Z103" s="321"/>
      <c r="AA103" s="321"/>
      <c r="AB103" s="322"/>
      <c r="AD103" s="17"/>
      <c r="AE103" s="12"/>
      <c r="AF103" s="12" t="s">
        <v>41</v>
      </c>
      <c r="AG103" s="12"/>
      <c r="AH103" s="12"/>
      <c r="AR103" s="7"/>
    </row>
    <row r="104" spans="1:44" x14ac:dyDescent="0.2">
      <c r="A104" s="424"/>
      <c r="B104" s="401"/>
      <c r="C104" s="355"/>
      <c r="D104" s="355"/>
      <c r="E104" s="355"/>
      <c r="F104" s="355"/>
      <c r="G104" s="355"/>
      <c r="H104" s="355"/>
      <c r="I104" s="355"/>
      <c r="J104" s="355"/>
      <c r="K104" s="355"/>
      <c r="L104" s="357"/>
      <c r="M104" s="401"/>
      <c r="N104" s="355"/>
      <c r="O104" s="355"/>
      <c r="P104" s="355"/>
      <c r="Q104" s="355"/>
      <c r="R104" s="355"/>
      <c r="S104" s="355"/>
      <c r="T104" s="355"/>
      <c r="U104" s="293" t="s">
        <v>18</v>
      </c>
      <c r="V104" s="294"/>
      <c r="W104" s="294"/>
      <c r="X104" s="294"/>
      <c r="Y104" s="294"/>
      <c r="Z104" s="294"/>
      <c r="AA104" s="294"/>
      <c r="AB104" s="295"/>
      <c r="AD104" s="17"/>
      <c r="AE104" s="12"/>
      <c r="AF104" s="18" t="s">
        <v>42</v>
      </c>
      <c r="AG104" s="12"/>
      <c r="AH104" s="12"/>
      <c r="AR104" s="7"/>
    </row>
    <row r="105" spans="1:44" x14ac:dyDescent="0.2">
      <c r="A105" s="424"/>
      <c r="B105" s="196"/>
      <c r="C105" s="197"/>
      <c r="D105" s="197"/>
      <c r="E105" s="197"/>
      <c r="F105" s="197"/>
      <c r="G105" s="197"/>
      <c r="H105" s="197"/>
      <c r="I105" s="197"/>
      <c r="J105" s="197"/>
      <c r="K105" s="197"/>
      <c r="L105" s="198"/>
      <c r="M105" s="37" t="s">
        <v>9</v>
      </c>
      <c r="N105" s="202"/>
      <c r="O105" s="202"/>
      <c r="P105" s="202"/>
      <c r="Q105" s="202"/>
      <c r="R105" s="202"/>
      <c r="S105" s="202"/>
      <c r="T105" s="38" t="s">
        <v>10</v>
      </c>
      <c r="U105" s="203"/>
      <c r="V105" s="204"/>
      <c r="W105" s="204"/>
      <c r="X105" s="204"/>
      <c r="Y105" s="204"/>
      <c r="Z105" s="204"/>
      <c r="AA105" s="204"/>
      <c r="AB105" s="205"/>
      <c r="AD105" s="17"/>
      <c r="AE105" s="12"/>
      <c r="AF105" s="12" t="s">
        <v>43</v>
      </c>
      <c r="AG105" s="12"/>
      <c r="AH105" s="12"/>
      <c r="AR105" s="7"/>
    </row>
    <row r="106" spans="1:44" x14ac:dyDescent="0.2">
      <c r="A106" s="424"/>
      <c r="B106" s="199"/>
      <c r="C106" s="200"/>
      <c r="D106" s="200"/>
      <c r="E106" s="200"/>
      <c r="F106" s="200"/>
      <c r="G106" s="200"/>
      <c r="H106" s="200"/>
      <c r="I106" s="200"/>
      <c r="J106" s="200"/>
      <c r="K106" s="200"/>
      <c r="L106" s="201"/>
      <c r="M106" s="192"/>
      <c r="N106" s="193"/>
      <c r="O106" s="193"/>
      <c r="P106" s="193"/>
      <c r="Q106" s="193"/>
      <c r="R106" s="193"/>
      <c r="S106" s="193"/>
      <c r="T106" s="194"/>
      <c r="U106" s="206"/>
      <c r="V106" s="207"/>
      <c r="W106" s="207"/>
      <c r="X106" s="207"/>
      <c r="Y106" s="207"/>
      <c r="Z106" s="207"/>
      <c r="AA106" s="207"/>
      <c r="AB106" s="208"/>
      <c r="AD106" s="19" t="s">
        <v>44</v>
      </c>
      <c r="AE106" s="12"/>
      <c r="AF106" s="12" t="s">
        <v>48</v>
      </c>
      <c r="AG106" s="12"/>
      <c r="AH106" s="12"/>
      <c r="AR106" s="7"/>
    </row>
    <row r="107" spans="1:44" x14ac:dyDescent="0.2">
      <c r="A107" s="424"/>
      <c r="B107" s="196"/>
      <c r="C107" s="197"/>
      <c r="D107" s="197"/>
      <c r="E107" s="197"/>
      <c r="F107" s="197"/>
      <c r="G107" s="197"/>
      <c r="H107" s="197"/>
      <c r="I107" s="197"/>
      <c r="J107" s="197"/>
      <c r="K107" s="197"/>
      <c r="L107" s="198"/>
      <c r="M107" s="37" t="s">
        <v>9</v>
      </c>
      <c r="N107" s="202"/>
      <c r="O107" s="202"/>
      <c r="P107" s="202"/>
      <c r="Q107" s="202"/>
      <c r="R107" s="202"/>
      <c r="S107" s="202"/>
      <c r="T107" s="38" t="s">
        <v>10</v>
      </c>
      <c r="U107" s="203"/>
      <c r="V107" s="204"/>
      <c r="W107" s="204"/>
      <c r="X107" s="204"/>
      <c r="Y107" s="204"/>
      <c r="Z107" s="204"/>
      <c r="AA107" s="204"/>
      <c r="AB107" s="205"/>
      <c r="AD107" s="19" t="s">
        <v>47</v>
      </c>
      <c r="AE107" s="12"/>
      <c r="AF107" s="12" t="s">
        <v>107</v>
      </c>
      <c r="AG107" s="12"/>
      <c r="AH107" s="12"/>
      <c r="AR107" s="7"/>
    </row>
    <row r="108" spans="1:44" x14ac:dyDescent="0.2">
      <c r="A108" s="424"/>
      <c r="B108" s="199"/>
      <c r="C108" s="200"/>
      <c r="D108" s="200"/>
      <c r="E108" s="200"/>
      <c r="F108" s="200"/>
      <c r="G108" s="200"/>
      <c r="H108" s="200"/>
      <c r="I108" s="200"/>
      <c r="J108" s="200"/>
      <c r="K108" s="200"/>
      <c r="L108" s="201"/>
      <c r="M108" s="192"/>
      <c r="N108" s="193"/>
      <c r="O108" s="193"/>
      <c r="P108" s="193"/>
      <c r="Q108" s="193"/>
      <c r="R108" s="193"/>
      <c r="S108" s="193"/>
      <c r="T108" s="194"/>
      <c r="U108" s="206"/>
      <c r="V108" s="207"/>
      <c r="W108" s="207"/>
      <c r="X108" s="207"/>
      <c r="Y108" s="207"/>
      <c r="Z108" s="207"/>
      <c r="AA108" s="207"/>
      <c r="AB108" s="208"/>
      <c r="AD108" s="19"/>
      <c r="AE108" s="12"/>
      <c r="AF108" s="12" t="s">
        <v>50</v>
      </c>
      <c r="AG108" s="12"/>
      <c r="AH108" s="12"/>
      <c r="AR108" s="7"/>
    </row>
    <row r="109" spans="1:44" x14ac:dyDescent="0.2">
      <c r="A109" s="424"/>
      <c r="B109" s="196"/>
      <c r="C109" s="197"/>
      <c r="D109" s="197"/>
      <c r="E109" s="197"/>
      <c r="F109" s="197"/>
      <c r="G109" s="197"/>
      <c r="H109" s="197"/>
      <c r="I109" s="197"/>
      <c r="J109" s="197"/>
      <c r="K109" s="197"/>
      <c r="L109" s="198"/>
      <c r="M109" s="37" t="s">
        <v>9</v>
      </c>
      <c r="N109" s="202"/>
      <c r="O109" s="202"/>
      <c r="P109" s="202"/>
      <c r="Q109" s="202"/>
      <c r="R109" s="202"/>
      <c r="S109" s="202"/>
      <c r="T109" s="38" t="s">
        <v>10</v>
      </c>
      <c r="U109" s="203"/>
      <c r="V109" s="204"/>
      <c r="W109" s="204"/>
      <c r="X109" s="204"/>
      <c r="Y109" s="204"/>
      <c r="Z109" s="204"/>
      <c r="AA109" s="204"/>
      <c r="AB109" s="205"/>
      <c r="AD109" s="20" t="s">
        <v>142</v>
      </c>
      <c r="AE109" s="12"/>
      <c r="AF109" s="44" t="s">
        <v>55</v>
      </c>
      <c r="AG109" s="12"/>
      <c r="AR109" s="7"/>
    </row>
    <row r="110" spans="1:44" x14ac:dyDescent="0.2">
      <c r="A110" s="424"/>
      <c r="B110" s="199"/>
      <c r="C110" s="200"/>
      <c r="D110" s="200"/>
      <c r="E110" s="200"/>
      <c r="F110" s="200"/>
      <c r="G110" s="200"/>
      <c r="H110" s="200"/>
      <c r="I110" s="200"/>
      <c r="J110" s="200"/>
      <c r="K110" s="200"/>
      <c r="L110" s="201"/>
      <c r="M110" s="192"/>
      <c r="N110" s="193"/>
      <c r="O110" s="193"/>
      <c r="P110" s="193"/>
      <c r="Q110" s="193"/>
      <c r="R110" s="193"/>
      <c r="S110" s="193"/>
      <c r="T110" s="194"/>
      <c r="U110" s="206"/>
      <c r="V110" s="207"/>
      <c r="W110" s="207"/>
      <c r="X110" s="207"/>
      <c r="Y110" s="207"/>
      <c r="Z110" s="207"/>
      <c r="AA110" s="207"/>
      <c r="AB110" s="208"/>
      <c r="AD110" s="21"/>
      <c r="AE110" s="12"/>
      <c r="AF110" s="44" t="s">
        <v>57</v>
      </c>
      <c r="AG110" s="12"/>
      <c r="AR110" s="7"/>
    </row>
    <row r="111" spans="1:44" x14ac:dyDescent="0.2">
      <c r="A111" s="424"/>
      <c r="B111" s="196"/>
      <c r="C111" s="197"/>
      <c r="D111" s="197"/>
      <c r="E111" s="197"/>
      <c r="F111" s="197"/>
      <c r="G111" s="197"/>
      <c r="H111" s="197"/>
      <c r="I111" s="197"/>
      <c r="J111" s="197"/>
      <c r="K111" s="197"/>
      <c r="L111" s="198"/>
      <c r="M111" s="37" t="s">
        <v>9</v>
      </c>
      <c r="N111" s="202"/>
      <c r="O111" s="202"/>
      <c r="P111" s="202"/>
      <c r="Q111" s="202"/>
      <c r="R111" s="202"/>
      <c r="S111" s="202"/>
      <c r="T111" s="38" t="s">
        <v>10</v>
      </c>
      <c r="U111" s="203"/>
      <c r="V111" s="204"/>
      <c r="W111" s="204"/>
      <c r="X111" s="204"/>
      <c r="Y111" s="204"/>
      <c r="Z111" s="204"/>
      <c r="AA111" s="204"/>
      <c r="AB111" s="205"/>
      <c r="AD111" s="20"/>
      <c r="AE111" s="12"/>
      <c r="AF111" s="44" t="s">
        <v>56</v>
      </c>
      <c r="AG111" s="12"/>
      <c r="AH111" s="12"/>
      <c r="AR111" s="7"/>
    </row>
    <row r="112" spans="1:44" x14ac:dyDescent="0.2">
      <c r="A112" s="424"/>
      <c r="B112" s="199"/>
      <c r="C112" s="200"/>
      <c r="D112" s="200"/>
      <c r="E112" s="200"/>
      <c r="F112" s="200"/>
      <c r="G112" s="200"/>
      <c r="H112" s="200"/>
      <c r="I112" s="200"/>
      <c r="J112" s="200"/>
      <c r="K112" s="200"/>
      <c r="L112" s="201"/>
      <c r="M112" s="192"/>
      <c r="N112" s="193"/>
      <c r="O112" s="193"/>
      <c r="P112" s="193"/>
      <c r="Q112" s="193"/>
      <c r="R112" s="193"/>
      <c r="S112" s="193"/>
      <c r="T112" s="194"/>
      <c r="U112" s="206"/>
      <c r="V112" s="207"/>
      <c r="W112" s="207"/>
      <c r="X112" s="207"/>
      <c r="Y112" s="207"/>
      <c r="Z112" s="207"/>
      <c r="AA112" s="207"/>
      <c r="AB112" s="208"/>
      <c r="AD112" s="17"/>
      <c r="AE112" s="12"/>
      <c r="AF112" s="18" t="s">
        <v>58</v>
      </c>
      <c r="AG112" s="12"/>
      <c r="AH112" s="12"/>
      <c r="AR112" s="7"/>
    </row>
    <row r="113" spans="1:44" x14ac:dyDescent="0.2">
      <c r="A113" s="424"/>
      <c r="B113" s="196"/>
      <c r="C113" s="197"/>
      <c r="D113" s="197"/>
      <c r="E113" s="197"/>
      <c r="F113" s="197"/>
      <c r="G113" s="197"/>
      <c r="H113" s="197"/>
      <c r="I113" s="197"/>
      <c r="J113" s="197"/>
      <c r="K113" s="197"/>
      <c r="L113" s="198"/>
      <c r="M113" s="37" t="s">
        <v>9</v>
      </c>
      <c r="N113" s="202"/>
      <c r="O113" s="202"/>
      <c r="P113" s="202"/>
      <c r="Q113" s="202"/>
      <c r="R113" s="202"/>
      <c r="S113" s="202"/>
      <c r="T113" s="38" t="s">
        <v>10</v>
      </c>
      <c r="U113" s="203"/>
      <c r="V113" s="204"/>
      <c r="W113" s="204"/>
      <c r="X113" s="204"/>
      <c r="Y113" s="204"/>
      <c r="Z113" s="204"/>
      <c r="AA113" s="204"/>
      <c r="AB113" s="205"/>
      <c r="AD113" s="20"/>
      <c r="AE113" s="12"/>
      <c r="AF113" s="44" t="s">
        <v>59</v>
      </c>
      <c r="AG113" s="12"/>
      <c r="AH113" s="12"/>
      <c r="AR113" s="7"/>
    </row>
    <row r="114" spans="1:44" x14ac:dyDescent="0.2">
      <c r="A114" s="424"/>
      <c r="B114" s="199"/>
      <c r="C114" s="200"/>
      <c r="D114" s="200"/>
      <c r="E114" s="200"/>
      <c r="F114" s="200"/>
      <c r="G114" s="200"/>
      <c r="H114" s="200"/>
      <c r="I114" s="200"/>
      <c r="J114" s="200"/>
      <c r="K114" s="200"/>
      <c r="L114" s="201"/>
      <c r="M114" s="192"/>
      <c r="N114" s="193"/>
      <c r="O114" s="193"/>
      <c r="P114" s="193"/>
      <c r="Q114" s="193"/>
      <c r="R114" s="193"/>
      <c r="S114" s="193"/>
      <c r="T114" s="194"/>
      <c r="U114" s="206"/>
      <c r="V114" s="207"/>
      <c r="W114" s="207"/>
      <c r="X114" s="207"/>
      <c r="Y114" s="207"/>
      <c r="Z114" s="207"/>
      <c r="AA114" s="207"/>
      <c r="AB114" s="208"/>
      <c r="AD114" s="87"/>
      <c r="AE114" s="88"/>
      <c r="AF114" s="89" t="s">
        <v>60</v>
      </c>
      <c r="AG114" s="88"/>
      <c r="AH114" s="88"/>
      <c r="AI114" s="24"/>
      <c r="AJ114" s="24"/>
      <c r="AK114" s="24"/>
      <c r="AL114" s="24"/>
      <c r="AM114" s="24"/>
      <c r="AN114" s="24"/>
      <c r="AO114" s="24"/>
      <c r="AP114" s="24"/>
      <c r="AQ114" s="24"/>
      <c r="AR114" s="25"/>
    </row>
    <row r="115" spans="1:44" x14ac:dyDescent="0.2">
      <c r="A115" s="424"/>
      <c r="B115" s="196"/>
      <c r="C115" s="197"/>
      <c r="D115" s="197"/>
      <c r="E115" s="197"/>
      <c r="F115" s="197"/>
      <c r="G115" s="197"/>
      <c r="H115" s="197"/>
      <c r="I115" s="197"/>
      <c r="J115" s="197"/>
      <c r="K115" s="197"/>
      <c r="L115" s="198"/>
      <c r="M115" s="37" t="s">
        <v>9</v>
      </c>
      <c r="N115" s="202"/>
      <c r="O115" s="202"/>
      <c r="P115" s="202"/>
      <c r="Q115" s="202"/>
      <c r="R115" s="202"/>
      <c r="S115" s="202"/>
      <c r="T115" s="38" t="s">
        <v>10</v>
      </c>
      <c r="U115" s="203"/>
      <c r="V115" s="204"/>
      <c r="W115" s="204"/>
      <c r="X115" s="204"/>
      <c r="Y115" s="204"/>
      <c r="Z115" s="204"/>
      <c r="AA115" s="204"/>
      <c r="AB115" s="205"/>
      <c r="AD115" s="16"/>
      <c r="AE115" s="16"/>
      <c r="AF115" s="16"/>
      <c r="AG115" s="16"/>
      <c r="AH115" s="15"/>
      <c r="AI115" s="16"/>
      <c r="AJ115" s="16"/>
      <c r="AK115" s="16"/>
      <c r="AL115" s="16"/>
      <c r="AM115" s="16"/>
      <c r="AN115" s="16"/>
      <c r="AO115" s="16"/>
      <c r="AP115" s="16"/>
      <c r="AQ115" s="16"/>
      <c r="AR115" s="16"/>
    </row>
    <row r="116" spans="1:44" ht="13.8" thickBot="1" x14ac:dyDescent="0.25">
      <c r="A116" s="424"/>
      <c r="B116" s="236"/>
      <c r="C116" s="237"/>
      <c r="D116" s="237"/>
      <c r="E116" s="237"/>
      <c r="F116" s="237"/>
      <c r="G116" s="237"/>
      <c r="H116" s="237"/>
      <c r="I116" s="237"/>
      <c r="J116" s="237"/>
      <c r="K116" s="237"/>
      <c r="L116" s="238"/>
      <c r="M116" s="239"/>
      <c r="N116" s="240"/>
      <c r="O116" s="240"/>
      <c r="P116" s="240"/>
      <c r="Q116" s="240"/>
      <c r="R116" s="240"/>
      <c r="S116" s="240"/>
      <c r="T116" s="241"/>
      <c r="U116" s="206"/>
      <c r="V116" s="207"/>
      <c r="W116" s="207"/>
      <c r="X116" s="207"/>
      <c r="Y116" s="207"/>
      <c r="Z116" s="207"/>
      <c r="AA116" s="207"/>
      <c r="AB116" s="208"/>
      <c r="AH116" s="12"/>
    </row>
    <row r="117" spans="1:44" ht="13.8" thickTop="1" x14ac:dyDescent="0.2">
      <c r="A117" s="424"/>
      <c r="B117" s="412" t="s">
        <v>8</v>
      </c>
      <c r="C117" s="296"/>
      <c r="D117" s="296"/>
      <c r="E117" s="296"/>
      <c r="F117" s="296"/>
      <c r="G117" s="296"/>
      <c r="H117" s="296"/>
      <c r="I117" s="296"/>
      <c r="J117" s="296"/>
      <c r="K117" s="296"/>
      <c r="L117" s="413"/>
      <c r="M117" s="28" t="s">
        <v>9</v>
      </c>
      <c r="N117" s="426">
        <f>IF(A99="□","",SUM(N105,N107,N109,N111,N113,N115))</f>
        <v>0</v>
      </c>
      <c r="O117" s="426"/>
      <c r="P117" s="426"/>
      <c r="Q117" s="426"/>
      <c r="R117" s="426"/>
      <c r="S117" s="426"/>
      <c r="T117" s="29" t="s">
        <v>10</v>
      </c>
      <c r="U117" s="417"/>
      <c r="V117" s="418"/>
      <c r="W117" s="418"/>
      <c r="X117" s="418"/>
      <c r="Y117" s="418"/>
      <c r="Z117" s="418"/>
      <c r="AA117" s="418"/>
      <c r="AB117" s="419"/>
      <c r="AH117" s="12"/>
    </row>
    <row r="118" spans="1:44" ht="13.8" thickBot="1" x14ac:dyDescent="0.25">
      <c r="A118" s="425"/>
      <c r="B118" s="414"/>
      <c r="C118" s="415"/>
      <c r="D118" s="415"/>
      <c r="E118" s="415"/>
      <c r="F118" s="415"/>
      <c r="G118" s="415"/>
      <c r="H118" s="415"/>
      <c r="I118" s="415"/>
      <c r="J118" s="415"/>
      <c r="K118" s="415"/>
      <c r="L118" s="416"/>
      <c r="M118" s="431">
        <f>SUM(M106,M108,M110,M112,M114,M116)</f>
        <v>0</v>
      </c>
      <c r="N118" s="432"/>
      <c r="O118" s="432"/>
      <c r="P118" s="432"/>
      <c r="Q118" s="432"/>
      <c r="R118" s="432"/>
      <c r="S118" s="432"/>
      <c r="T118" s="433"/>
      <c r="U118" s="420"/>
      <c r="V118" s="421"/>
      <c r="W118" s="421"/>
      <c r="X118" s="421"/>
      <c r="Y118" s="421"/>
      <c r="Z118" s="421"/>
      <c r="AA118" s="421"/>
      <c r="AB118" s="422"/>
      <c r="AH118" s="12"/>
    </row>
    <row r="119" spans="1:44" ht="13.05" x14ac:dyDescent="0.2">
      <c r="AD119" s="70"/>
      <c r="AE119" s="12"/>
      <c r="AF119" s="44"/>
      <c r="AG119" s="12"/>
      <c r="AH119" s="12"/>
    </row>
    <row r="120" spans="1:44" ht="13.05" x14ac:dyDescent="0.2">
      <c r="AD120" s="12"/>
      <c r="AE120" s="12"/>
      <c r="AF120" s="44"/>
      <c r="AG120" s="12"/>
      <c r="AH120" s="12"/>
    </row>
    <row r="121" spans="1:44" ht="14.4" x14ac:dyDescent="0.2">
      <c r="A121" s="129" t="s">
        <v>145</v>
      </c>
      <c r="B121" s="73"/>
      <c r="C121" s="73"/>
      <c r="D121" s="73"/>
      <c r="E121" s="73"/>
      <c r="F121" s="68"/>
      <c r="G121" s="68"/>
      <c r="H121" s="68"/>
      <c r="I121" s="68"/>
      <c r="J121" s="68"/>
      <c r="K121" s="68"/>
      <c r="L121" s="68"/>
      <c r="M121" s="68"/>
      <c r="N121" s="68"/>
      <c r="O121" s="68"/>
      <c r="P121" s="68"/>
      <c r="Q121" s="68"/>
      <c r="R121" s="68"/>
      <c r="S121" s="68"/>
      <c r="T121" s="68"/>
      <c r="U121" s="68"/>
      <c r="V121" s="68"/>
      <c r="W121" s="68"/>
      <c r="X121" s="68"/>
      <c r="Y121" s="68"/>
      <c r="Z121" s="68"/>
      <c r="AA121" s="68"/>
      <c r="AB121" s="68"/>
      <c r="AD121" s="12"/>
      <c r="AE121" s="12"/>
      <c r="AF121" s="44"/>
      <c r="AG121" s="12"/>
      <c r="AH121" s="12"/>
    </row>
    <row r="122" spans="1:44" ht="13.8" thickBot="1" x14ac:dyDescent="0.25">
      <c r="AB122" s="26" t="s">
        <v>92</v>
      </c>
      <c r="AF122" s="44"/>
    </row>
    <row r="123" spans="1:44" x14ac:dyDescent="0.2">
      <c r="A123" s="423" t="s">
        <v>116</v>
      </c>
      <c r="B123" s="320" t="s">
        <v>2</v>
      </c>
      <c r="C123" s="321"/>
      <c r="D123" s="321"/>
      <c r="E123" s="321"/>
      <c r="F123" s="321"/>
      <c r="G123" s="321"/>
      <c r="H123" s="321"/>
      <c r="I123" s="321"/>
      <c r="J123" s="321"/>
      <c r="K123" s="321"/>
      <c r="L123" s="398"/>
      <c r="M123" s="320" t="s">
        <v>117</v>
      </c>
      <c r="N123" s="321"/>
      <c r="O123" s="321"/>
      <c r="P123" s="321"/>
      <c r="Q123" s="321"/>
      <c r="R123" s="321"/>
      <c r="S123" s="321"/>
      <c r="T123" s="321"/>
      <c r="U123" s="321"/>
      <c r="V123" s="321"/>
      <c r="W123" s="321"/>
      <c r="X123" s="321"/>
      <c r="Y123" s="321"/>
      <c r="Z123" s="321"/>
      <c r="AA123" s="321"/>
      <c r="AB123" s="322"/>
    </row>
    <row r="124" spans="1:44" x14ac:dyDescent="0.2">
      <c r="A124" s="424"/>
      <c r="B124" s="401"/>
      <c r="C124" s="355"/>
      <c r="D124" s="355"/>
      <c r="E124" s="355"/>
      <c r="F124" s="355"/>
      <c r="G124" s="355"/>
      <c r="H124" s="355"/>
      <c r="I124" s="355"/>
      <c r="J124" s="355"/>
      <c r="K124" s="355"/>
      <c r="L124" s="357"/>
      <c r="M124" s="401"/>
      <c r="N124" s="355"/>
      <c r="O124" s="355"/>
      <c r="P124" s="355"/>
      <c r="Q124" s="355"/>
      <c r="R124" s="355"/>
      <c r="S124" s="355"/>
      <c r="T124" s="355"/>
      <c r="U124" s="293" t="s">
        <v>18</v>
      </c>
      <c r="V124" s="294"/>
      <c r="W124" s="294"/>
      <c r="X124" s="294"/>
      <c r="Y124" s="294"/>
      <c r="Z124" s="294"/>
      <c r="AA124" s="294"/>
      <c r="AB124" s="295"/>
    </row>
    <row r="125" spans="1:44" x14ac:dyDescent="0.2">
      <c r="A125" s="424"/>
      <c r="B125" s="196"/>
      <c r="C125" s="197"/>
      <c r="D125" s="197"/>
      <c r="E125" s="197"/>
      <c r="F125" s="197"/>
      <c r="G125" s="197"/>
      <c r="H125" s="197"/>
      <c r="I125" s="197"/>
      <c r="J125" s="197"/>
      <c r="K125" s="197"/>
      <c r="L125" s="198"/>
      <c r="M125" s="37" t="s">
        <v>9</v>
      </c>
      <c r="N125" s="202"/>
      <c r="O125" s="202"/>
      <c r="P125" s="202"/>
      <c r="Q125" s="202"/>
      <c r="R125" s="202"/>
      <c r="S125" s="202"/>
      <c r="T125" s="38" t="s">
        <v>10</v>
      </c>
      <c r="U125" s="203"/>
      <c r="V125" s="204"/>
      <c r="W125" s="204"/>
      <c r="X125" s="204"/>
      <c r="Y125" s="204"/>
      <c r="Z125" s="204"/>
      <c r="AA125" s="204"/>
      <c r="AB125" s="205"/>
      <c r="AD125" s="13"/>
      <c r="AE125" s="12"/>
      <c r="AF125" s="12"/>
      <c r="AG125" s="12"/>
      <c r="AH125" s="12"/>
    </row>
    <row r="126" spans="1:44" x14ac:dyDescent="0.2">
      <c r="A126" s="424"/>
      <c r="B126" s="199"/>
      <c r="C126" s="200"/>
      <c r="D126" s="200"/>
      <c r="E126" s="200"/>
      <c r="F126" s="200"/>
      <c r="G126" s="200"/>
      <c r="H126" s="200"/>
      <c r="I126" s="200"/>
      <c r="J126" s="200"/>
      <c r="K126" s="200"/>
      <c r="L126" s="201"/>
      <c r="M126" s="192"/>
      <c r="N126" s="193"/>
      <c r="O126" s="193"/>
      <c r="P126" s="193"/>
      <c r="Q126" s="193"/>
      <c r="R126" s="193"/>
      <c r="S126" s="193"/>
      <c r="T126" s="194"/>
      <c r="U126" s="206"/>
      <c r="V126" s="207"/>
      <c r="W126" s="207"/>
      <c r="X126" s="207"/>
      <c r="Y126" s="207"/>
      <c r="Z126" s="207"/>
      <c r="AA126" s="207"/>
      <c r="AB126" s="208"/>
      <c r="AD126" s="69"/>
      <c r="AE126" s="12"/>
      <c r="AF126" s="12"/>
      <c r="AG126" s="12"/>
    </row>
    <row r="127" spans="1:44" x14ac:dyDescent="0.2">
      <c r="A127" s="424"/>
      <c r="B127" s="196"/>
      <c r="C127" s="197"/>
      <c r="D127" s="197"/>
      <c r="E127" s="197"/>
      <c r="F127" s="197"/>
      <c r="G127" s="197"/>
      <c r="H127" s="197"/>
      <c r="I127" s="197"/>
      <c r="J127" s="197"/>
      <c r="K127" s="197"/>
      <c r="L127" s="198"/>
      <c r="M127" s="37" t="s">
        <v>9</v>
      </c>
      <c r="N127" s="202"/>
      <c r="O127" s="202"/>
      <c r="P127" s="202"/>
      <c r="Q127" s="202"/>
      <c r="R127" s="202"/>
      <c r="S127" s="202"/>
      <c r="T127" s="38" t="s">
        <v>10</v>
      </c>
      <c r="U127" s="203"/>
      <c r="V127" s="204"/>
      <c r="W127" s="204"/>
      <c r="X127" s="204"/>
      <c r="Y127" s="204"/>
      <c r="Z127" s="204"/>
      <c r="AA127" s="204"/>
      <c r="AB127" s="205"/>
      <c r="AD127" s="12"/>
      <c r="AE127" s="12"/>
      <c r="AF127" s="12"/>
      <c r="AG127" s="12"/>
    </row>
    <row r="128" spans="1:44" x14ac:dyDescent="0.2">
      <c r="A128" s="424"/>
      <c r="B128" s="199"/>
      <c r="C128" s="200"/>
      <c r="D128" s="200"/>
      <c r="E128" s="200"/>
      <c r="F128" s="200"/>
      <c r="G128" s="200"/>
      <c r="H128" s="200"/>
      <c r="I128" s="200"/>
      <c r="J128" s="200"/>
      <c r="K128" s="200"/>
      <c r="L128" s="201"/>
      <c r="M128" s="192"/>
      <c r="N128" s="193"/>
      <c r="O128" s="193"/>
      <c r="P128" s="193"/>
      <c r="Q128" s="193"/>
      <c r="R128" s="193"/>
      <c r="S128" s="193"/>
      <c r="T128" s="194"/>
      <c r="U128" s="206"/>
      <c r="V128" s="207"/>
      <c r="W128" s="207"/>
      <c r="X128" s="207"/>
      <c r="Y128" s="207"/>
      <c r="Z128" s="207"/>
      <c r="AA128" s="207"/>
      <c r="AB128" s="208"/>
      <c r="AD128" s="12"/>
      <c r="AE128" s="12"/>
      <c r="AF128" s="18"/>
      <c r="AG128" s="12"/>
    </row>
    <row r="129" spans="1:44" x14ac:dyDescent="0.2">
      <c r="A129" s="424"/>
      <c r="B129" s="196"/>
      <c r="C129" s="197"/>
      <c r="D129" s="197"/>
      <c r="E129" s="197"/>
      <c r="F129" s="197"/>
      <c r="G129" s="197"/>
      <c r="H129" s="197"/>
      <c r="I129" s="197"/>
      <c r="J129" s="197"/>
      <c r="K129" s="197"/>
      <c r="L129" s="198"/>
      <c r="M129" s="37" t="s">
        <v>9</v>
      </c>
      <c r="N129" s="202"/>
      <c r="O129" s="202"/>
      <c r="P129" s="202"/>
      <c r="Q129" s="202"/>
      <c r="R129" s="202"/>
      <c r="S129" s="202"/>
      <c r="T129" s="38" t="s">
        <v>10</v>
      </c>
      <c r="U129" s="203"/>
      <c r="V129" s="204"/>
      <c r="W129" s="204"/>
      <c r="X129" s="204"/>
      <c r="Y129" s="204"/>
      <c r="Z129" s="204"/>
      <c r="AA129" s="204"/>
      <c r="AB129" s="205"/>
      <c r="AD129" s="12"/>
      <c r="AE129" s="12"/>
      <c r="AF129" s="12"/>
      <c r="AG129" s="12"/>
    </row>
    <row r="130" spans="1:44" x14ac:dyDescent="0.2">
      <c r="A130" s="424"/>
      <c r="B130" s="199"/>
      <c r="C130" s="200"/>
      <c r="D130" s="200"/>
      <c r="E130" s="200"/>
      <c r="F130" s="200"/>
      <c r="G130" s="200"/>
      <c r="H130" s="200"/>
      <c r="I130" s="200"/>
      <c r="J130" s="200"/>
      <c r="K130" s="200"/>
      <c r="L130" s="201"/>
      <c r="M130" s="192"/>
      <c r="N130" s="193"/>
      <c r="O130" s="193"/>
      <c r="P130" s="193"/>
      <c r="Q130" s="193"/>
      <c r="R130" s="193"/>
      <c r="S130" s="193"/>
      <c r="T130" s="194"/>
      <c r="U130" s="206"/>
      <c r="V130" s="207"/>
      <c r="W130" s="207"/>
      <c r="X130" s="207"/>
      <c r="Y130" s="207"/>
      <c r="Z130" s="207"/>
      <c r="AA130" s="207"/>
      <c r="AB130" s="208"/>
      <c r="AD130" s="18"/>
      <c r="AE130" s="12"/>
      <c r="AF130" s="12"/>
      <c r="AG130" s="12"/>
    </row>
    <row r="131" spans="1:44" x14ac:dyDescent="0.2">
      <c r="A131" s="424"/>
      <c r="B131" s="196"/>
      <c r="C131" s="197"/>
      <c r="D131" s="197"/>
      <c r="E131" s="197"/>
      <c r="F131" s="197"/>
      <c r="G131" s="197"/>
      <c r="H131" s="197"/>
      <c r="I131" s="197"/>
      <c r="J131" s="197"/>
      <c r="K131" s="197"/>
      <c r="L131" s="198"/>
      <c r="M131" s="37" t="s">
        <v>9</v>
      </c>
      <c r="N131" s="202"/>
      <c r="O131" s="202"/>
      <c r="P131" s="202"/>
      <c r="Q131" s="202"/>
      <c r="R131" s="202"/>
      <c r="S131" s="202"/>
      <c r="T131" s="38" t="s">
        <v>10</v>
      </c>
      <c r="U131" s="203"/>
      <c r="V131" s="204"/>
      <c r="W131" s="204"/>
      <c r="X131" s="204"/>
      <c r="Y131" s="204"/>
      <c r="Z131" s="204"/>
      <c r="AA131" s="204"/>
      <c r="AB131" s="205"/>
      <c r="AD131" s="18"/>
      <c r="AE131" s="12"/>
      <c r="AF131" s="12"/>
      <c r="AG131" s="12"/>
    </row>
    <row r="132" spans="1:44" x14ac:dyDescent="0.2">
      <c r="A132" s="424"/>
      <c r="B132" s="199"/>
      <c r="C132" s="200"/>
      <c r="D132" s="200"/>
      <c r="E132" s="200"/>
      <c r="F132" s="200"/>
      <c r="G132" s="200"/>
      <c r="H132" s="200"/>
      <c r="I132" s="200"/>
      <c r="J132" s="200"/>
      <c r="K132" s="200"/>
      <c r="L132" s="201"/>
      <c r="M132" s="192"/>
      <c r="N132" s="193"/>
      <c r="O132" s="193"/>
      <c r="P132" s="193"/>
      <c r="Q132" s="193"/>
      <c r="R132" s="193"/>
      <c r="S132" s="193"/>
      <c r="T132" s="194"/>
      <c r="U132" s="206"/>
      <c r="V132" s="207"/>
      <c r="W132" s="207"/>
      <c r="X132" s="207"/>
      <c r="Y132" s="207"/>
      <c r="Z132" s="207"/>
      <c r="AA132" s="207"/>
      <c r="AB132" s="208"/>
      <c r="AD132" s="18"/>
      <c r="AE132" s="12"/>
      <c r="AF132" s="12"/>
      <c r="AG132" s="12"/>
    </row>
    <row r="133" spans="1:44" x14ac:dyDescent="0.2">
      <c r="A133" s="424"/>
      <c r="B133" s="196"/>
      <c r="C133" s="197"/>
      <c r="D133" s="197"/>
      <c r="E133" s="197"/>
      <c r="F133" s="197"/>
      <c r="G133" s="197"/>
      <c r="H133" s="197"/>
      <c r="I133" s="197"/>
      <c r="J133" s="197"/>
      <c r="K133" s="197"/>
      <c r="L133" s="198"/>
      <c r="M133" s="37" t="s">
        <v>9</v>
      </c>
      <c r="N133" s="202"/>
      <c r="O133" s="202"/>
      <c r="P133" s="202"/>
      <c r="Q133" s="202"/>
      <c r="R133" s="202"/>
      <c r="S133" s="202"/>
      <c r="T133" s="38" t="s">
        <v>10</v>
      </c>
      <c r="U133" s="203"/>
      <c r="V133" s="204"/>
      <c r="W133" s="204"/>
      <c r="X133" s="204"/>
      <c r="Y133" s="204"/>
      <c r="Z133" s="204"/>
      <c r="AA133" s="204"/>
      <c r="AB133" s="205"/>
      <c r="AD133" s="18"/>
      <c r="AE133" s="12"/>
      <c r="AF133" s="12"/>
      <c r="AG133" s="12"/>
    </row>
    <row r="134" spans="1:44" x14ac:dyDescent="0.2">
      <c r="A134" s="424"/>
      <c r="B134" s="199"/>
      <c r="C134" s="200"/>
      <c r="D134" s="200"/>
      <c r="E134" s="200"/>
      <c r="F134" s="200"/>
      <c r="G134" s="200"/>
      <c r="H134" s="200"/>
      <c r="I134" s="200"/>
      <c r="J134" s="200"/>
      <c r="K134" s="200"/>
      <c r="L134" s="201"/>
      <c r="M134" s="192"/>
      <c r="N134" s="193"/>
      <c r="O134" s="193"/>
      <c r="P134" s="193"/>
      <c r="Q134" s="193"/>
      <c r="R134" s="193"/>
      <c r="S134" s="193"/>
      <c r="T134" s="194"/>
      <c r="U134" s="206"/>
      <c r="V134" s="207"/>
      <c r="W134" s="207"/>
      <c r="X134" s="207"/>
      <c r="Y134" s="207"/>
      <c r="Z134" s="207"/>
      <c r="AA134" s="207"/>
      <c r="AB134" s="208"/>
      <c r="AD134" s="18"/>
      <c r="AE134" s="12"/>
      <c r="AF134" s="12"/>
      <c r="AG134" s="12"/>
    </row>
    <row r="135" spans="1:44" x14ac:dyDescent="0.2">
      <c r="A135" s="424"/>
      <c r="B135" s="196"/>
      <c r="C135" s="197"/>
      <c r="D135" s="197"/>
      <c r="E135" s="197"/>
      <c r="F135" s="197"/>
      <c r="G135" s="197"/>
      <c r="H135" s="197"/>
      <c r="I135" s="197"/>
      <c r="J135" s="197"/>
      <c r="K135" s="197"/>
      <c r="L135" s="198"/>
      <c r="M135" s="37" t="s">
        <v>9</v>
      </c>
      <c r="N135" s="202"/>
      <c r="O135" s="202"/>
      <c r="P135" s="202"/>
      <c r="Q135" s="202"/>
      <c r="R135" s="202"/>
      <c r="S135" s="202"/>
      <c r="T135" s="38" t="s">
        <v>10</v>
      </c>
      <c r="U135" s="203"/>
      <c r="V135" s="204"/>
      <c r="W135" s="204"/>
      <c r="X135" s="204"/>
      <c r="Y135" s="204"/>
      <c r="Z135" s="204"/>
      <c r="AA135" s="204"/>
      <c r="AB135" s="205"/>
      <c r="AD135" s="18"/>
      <c r="AE135" s="12"/>
      <c r="AF135" s="12"/>
      <c r="AG135" s="12"/>
    </row>
    <row r="136" spans="1:44" ht="13.8" thickBot="1" x14ac:dyDescent="0.25">
      <c r="A136" s="424"/>
      <c r="B136" s="236"/>
      <c r="C136" s="237"/>
      <c r="D136" s="237"/>
      <c r="E136" s="237"/>
      <c r="F136" s="237"/>
      <c r="G136" s="237"/>
      <c r="H136" s="237"/>
      <c r="I136" s="237"/>
      <c r="J136" s="237"/>
      <c r="K136" s="237"/>
      <c r="L136" s="238"/>
      <c r="M136" s="239"/>
      <c r="N136" s="240"/>
      <c r="O136" s="240"/>
      <c r="P136" s="240"/>
      <c r="Q136" s="240"/>
      <c r="R136" s="240"/>
      <c r="S136" s="240"/>
      <c r="T136" s="241"/>
      <c r="U136" s="206"/>
      <c r="V136" s="207"/>
      <c r="W136" s="207"/>
      <c r="X136" s="207"/>
      <c r="Y136" s="207"/>
      <c r="Z136" s="207"/>
      <c r="AA136" s="207"/>
      <c r="AB136" s="208"/>
      <c r="AD136" s="18"/>
      <c r="AE136" s="12"/>
      <c r="AF136" s="12"/>
      <c r="AG136" s="12"/>
    </row>
    <row r="137" spans="1:44" ht="13.8" thickTop="1" x14ac:dyDescent="0.2">
      <c r="A137" s="424"/>
      <c r="B137" s="412" t="s">
        <v>8</v>
      </c>
      <c r="C137" s="296"/>
      <c r="D137" s="296"/>
      <c r="E137" s="296"/>
      <c r="F137" s="296"/>
      <c r="G137" s="296"/>
      <c r="H137" s="296"/>
      <c r="I137" s="296"/>
      <c r="J137" s="296"/>
      <c r="K137" s="296"/>
      <c r="L137" s="413"/>
      <c r="M137" s="28" t="s">
        <v>9</v>
      </c>
      <c r="N137" s="426">
        <f>IF(A99="□","",SUM(N125,N127,N129,N131,N133,N135))</f>
        <v>0</v>
      </c>
      <c r="O137" s="426"/>
      <c r="P137" s="426"/>
      <c r="Q137" s="426"/>
      <c r="R137" s="426"/>
      <c r="S137" s="426"/>
      <c r="T137" s="29" t="s">
        <v>10</v>
      </c>
      <c r="U137" s="417"/>
      <c r="V137" s="418"/>
      <c r="W137" s="418"/>
      <c r="X137" s="418"/>
      <c r="Y137" s="418"/>
      <c r="Z137" s="418"/>
      <c r="AA137" s="418"/>
      <c r="AB137" s="419"/>
      <c r="AD137" s="70"/>
      <c r="AE137" s="12"/>
      <c r="AF137" s="44"/>
      <c r="AG137" s="12"/>
    </row>
    <row r="138" spans="1:44" ht="13.8" thickBot="1" x14ac:dyDescent="0.25">
      <c r="A138" s="425"/>
      <c r="B138" s="414"/>
      <c r="C138" s="415"/>
      <c r="D138" s="415"/>
      <c r="E138" s="415"/>
      <c r="F138" s="415"/>
      <c r="G138" s="415"/>
      <c r="H138" s="415"/>
      <c r="I138" s="415"/>
      <c r="J138" s="415"/>
      <c r="K138" s="415"/>
      <c r="L138" s="416"/>
      <c r="M138" s="431">
        <f>SUM(M126,M128,M130,M132,M134,M136)</f>
        <v>0</v>
      </c>
      <c r="N138" s="432"/>
      <c r="O138" s="432"/>
      <c r="P138" s="432"/>
      <c r="Q138" s="432"/>
      <c r="R138" s="432"/>
      <c r="S138" s="432"/>
      <c r="T138" s="433"/>
      <c r="U138" s="420"/>
      <c r="V138" s="421"/>
      <c r="W138" s="421"/>
      <c r="X138" s="421"/>
      <c r="Y138" s="421"/>
      <c r="Z138" s="421"/>
      <c r="AA138" s="421"/>
      <c r="AB138" s="422"/>
      <c r="AD138" s="71"/>
      <c r="AE138" s="12"/>
      <c r="AF138" s="44"/>
      <c r="AG138" s="12"/>
    </row>
    <row r="139" spans="1:44" x14ac:dyDescent="0.2">
      <c r="A139" s="86"/>
      <c r="B139" s="26"/>
      <c r="C139" s="26"/>
      <c r="D139" s="26"/>
      <c r="E139" s="26"/>
      <c r="F139" s="26"/>
      <c r="G139" s="26"/>
      <c r="H139" s="26"/>
      <c r="I139" s="26"/>
      <c r="J139" s="26"/>
      <c r="K139" s="26"/>
      <c r="L139" s="26"/>
      <c r="M139" s="74"/>
      <c r="N139" s="74"/>
      <c r="O139" s="74"/>
      <c r="P139" s="74"/>
      <c r="Q139" s="74"/>
      <c r="R139" s="74"/>
      <c r="S139" s="74"/>
      <c r="T139" s="74"/>
      <c r="U139" s="131"/>
      <c r="V139" s="131"/>
      <c r="W139" s="131"/>
      <c r="X139" s="131"/>
      <c r="Y139" s="131"/>
      <c r="Z139" s="131"/>
      <c r="AA139" s="131"/>
      <c r="AB139" s="131"/>
      <c r="AD139" s="71"/>
      <c r="AE139" s="12"/>
      <c r="AF139" s="44"/>
      <c r="AG139" s="12"/>
    </row>
    <row r="140" spans="1:44" x14ac:dyDescent="0.2">
      <c r="A140" s="86"/>
      <c r="B140" s="26"/>
      <c r="C140" s="26"/>
      <c r="D140" s="26"/>
      <c r="E140" s="26"/>
      <c r="F140" s="26"/>
      <c r="G140" s="26"/>
      <c r="H140" s="26"/>
      <c r="I140" s="26"/>
      <c r="J140" s="26"/>
      <c r="K140" s="26"/>
      <c r="L140" s="26"/>
      <c r="M140" s="74"/>
      <c r="N140" s="74"/>
      <c r="O140" s="74"/>
      <c r="P140" s="74"/>
      <c r="Q140" s="74"/>
      <c r="R140" s="74"/>
      <c r="S140" s="74"/>
      <c r="T140" s="74"/>
      <c r="U140" s="131"/>
      <c r="V140" s="131"/>
      <c r="W140" s="131"/>
      <c r="X140" s="131"/>
      <c r="Y140" s="131"/>
      <c r="Z140" s="131"/>
      <c r="AA140" s="131"/>
      <c r="AB140" s="131"/>
      <c r="AD140" s="71"/>
      <c r="AE140" s="12"/>
      <c r="AF140" s="44"/>
      <c r="AG140" s="12"/>
    </row>
    <row r="141" spans="1:44" x14ac:dyDescent="0.2">
      <c r="A141" s="86"/>
      <c r="B141" s="26"/>
      <c r="C141" s="26"/>
      <c r="D141" s="26"/>
      <c r="E141" s="26"/>
      <c r="F141" s="26"/>
      <c r="G141" s="26"/>
      <c r="H141" s="26"/>
      <c r="I141" s="26"/>
      <c r="J141" s="26"/>
      <c r="K141" s="26"/>
      <c r="L141" s="26"/>
      <c r="M141" s="74"/>
      <c r="N141" s="74"/>
      <c r="O141" s="74"/>
      <c r="P141" s="74"/>
      <c r="Q141" s="74"/>
      <c r="R141" s="74"/>
      <c r="S141" s="74"/>
      <c r="T141" s="74"/>
      <c r="U141" s="131"/>
      <c r="V141" s="131"/>
      <c r="W141" s="131"/>
      <c r="X141" s="131"/>
      <c r="Y141" s="131"/>
      <c r="Z141" s="131"/>
      <c r="AA141" s="131"/>
      <c r="AB141" s="131"/>
      <c r="AD141" s="71"/>
      <c r="AE141" s="12"/>
      <c r="AF141" s="44"/>
      <c r="AG141" s="12"/>
    </row>
    <row r="142" spans="1:44" ht="13.8" thickBot="1" x14ac:dyDescent="0.25">
      <c r="A142" s="86"/>
      <c r="B142" s="26"/>
      <c r="C142" s="26"/>
      <c r="D142" s="26"/>
      <c r="E142" s="26"/>
      <c r="F142" s="26"/>
      <c r="G142" s="26"/>
      <c r="H142" s="26"/>
      <c r="I142" s="26"/>
      <c r="J142" s="26"/>
      <c r="K142" s="26"/>
      <c r="L142" s="26"/>
      <c r="M142" s="74"/>
      <c r="N142" s="74"/>
      <c r="O142" s="74"/>
      <c r="P142" s="74"/>
      <c r="Q142" s="74"/>
      <c r="R142" s="74"/>
      <c r="S142" s="74"/>
      <c r="T142" s="26" t="s">
        <v>92</v>
      </c>
      <c r="U142" s="131"/>
      <c r="V142" s="131"/>
      <c r="W142" s="131"/>
      <c r="X142" s="131"/>
      <c r="Y142" s="131"/>
      <c r="Z142" s="131"/>
      <c r="AA142" s="131"/>
      <c r="AB142" s="131"/>
      <c r="AD142" s="71"/>
      <c r="AE142" s="12"/>
      <c r="AF142" s="44"/>
      <c r="AG142" s="12"/>
    </row>
    <row r="143" spans="1:44" x14ac:dyDescent="0.2">
      <c r="A143" s="91"/>
      <c r="B143" s="617" t="s">
        <v>33</v>
      </c>
      <c r="C143" s="321"/>
      <c r="D143" s="321"/>
      <c r="E143" s="321"/>
      <c r="F143" s="321"/>
      <c r="G143" s="321"/>
      <c r="H143" s="321"/>
      <c r="I143" s="321"/>
      <c r="J143" s="321"/>
      <c r="K143" s="321"/>
      <c r="L143" s="398"/>
      <c r="M143" s="72" t="s">
        <v>9</v>
      </c>
      <c r="N143" s="619">
        <f>L74</f>
        <v>0</v>
      </c>
      <c r="O143" s="619"/>
      <c r="P143" s="619"/>
      <c r="Q143" s="619"/>
      <c r="R143" s="619"/>
      <c r="S143" s="619"/>
      <c r="T143" s="95" t="s">
        <v>10</v>
      </c>
      <c r="U143" s="94"/>
      <c r="V143" s="94"/>
      <c r="Y143" s="94"/>
      <c r="Z143" s="94"/>
      <c r="AA143" s="94"/>
      <c r="AB143" s="94"/>
      <c r="AC143" s="94"/>
      <c r="AD143" s="26"/>
      <c r="AG143" s="91"/>
      <c r="AH143" s="91"/>
      <c r="AI143" s="91"/>
      <c r="AJ143" s="91"/>
      <c r="AK143" s="91"/>
      <c r="AM143" s="96"/>
      <c r="AN143" s="96"/>
      <c r="AO143" s="96"/>
      <c r="AP143" s="96"/>
      <c r="AQ143" s="96"/>
      <c r="AR143" s="26"/>
    </row>
    <row r="144" spans="1:44" ht="13.8" thickBot="1" x14ac:dyDescent="0.25">
      <c r="A144" s="91"/>
      <c r="B144" s="468"/>
      <c r="C144" s="469"/>
      <c r="D144" s="469"/>
      <c r="E144" s="469"/>
      <c r="F144" s="469"/>
      <c r="G144" s="469"/>
      <c r="H144" s="469"/>
      <c r="I144" s="469"/>
      <c r="J144" s="469"/>
      <c r="K144" s="469"/>
      <c r="L144" s="618"/>
      <c r="M144" s="431">
        <f>$K$170</f>
        <v>26940000</v>
      </c>
      <c r="N144" s="432"/>
      <c r="O144" s="432"/>
      <c r="P144" s="432"/>
      <c r="Q144" s="432"/>
      <c r="R144" s="432"/>
      <c r="S144" s="432"/>
      <c r="T144" s="620"/>
      <c r="U144" s="94"/>
      <c r="V144" s="94"/>
      <c r="W144" s="94"/>
      <c r="X144" s="94"/>
      <c r="Y144" s="94"/>
      <c r="Z144" s="94"/>
      <c r="AA144" s="94"/>
      <c r="AB144" s="94"/>
      <c r="AC144" s="94"/>
      <c r="AD144" s="94"/>
      <c r="AG144" s="91"/>
      <c r="AH144" s="91"/>
      <c r="AI144" s="91"/>
      <c r="AJ144" s="91"/>
      <c r="AK144" s="91"/>
      <c r="AL144" s="96"/>
      <c r="AM144" s="96"/>
      <c r="AN144" s="96"/>
      <c r="AO144" s="96"/>
      <c r="AP144" s="96"/>
      <c r="AQ144" s="96"/>
      <c r="AR144" s="96"/>
    </row>
    <row r="145" spans="1:44" ht="13.05" x14ac:dyDescent="0.2">
      <c r="A145" s="91"/>
      <c r="B145" s="131"/>
      <c r="C145" s="131"/>
      <c r="D145" s="131"/>
      <c r="E145" s="131"/>
      <c r="F145" s="131"/>
      <c r="G145" s="131"/>
      <c r="H145" s="131"/>
      <c r="I145" s="131"/>
      <c r="J145" s="131"/>
      <c r="K145" s="131"/>
      <c r="L145" s="131"/>
      <c r="M145" s="74"/>
      <c r="N145" s="74"/>
      <c r="O145" s="74"/>
      <c r="P145" s="74"/>
      <c r="Q145" s="74"/>
      <c r="R145" s="74"/>
      <c r="S145" s="74"/>
      <c r="T145" s="74"/>
      <c r="U145" s="94"/>
      <c r="V145" s="94"/>
      <c r="W145" s="94"/>
      <c r="X145" s="92"/>
      <c r="Y145" s="92"/>
      <c r="Z145" s="92"/>
      <c r="AA145" s="92"/>
      <c r="AB145" s="92"/>
      <c r="AC145" s="92"/>
      <c r="AD145" s="92"/>
      <c r="AE145" s="131"/>
      <c r="AF145" s="131"/>
      <c r="AG145" s="90"/>
      <c r="AH145" s="90"/>
      <c r="AI145" s="90"/>
      <c r="AJ145" s="90"/>
      <c r="AK145" s="90"/>
      <c r="AL145" s="93"/>
      <c r="AM145" s="93"/>
      <c r="AN145" s="93"/>
      <c r="AO145" s="93"/>
      <c r="AP145" s="93"/>
      <c r="AQ145" s="93"/>
      <c r="AR145" s="93"/>
    </row>
    <row r="146" spans="1:44" ht="13.05" x14ac:dyDescent="0.2">
      <c r="A146" s="91"/>
      <c r="B146" s="131"/>
      <c r="C146" s="131"/>
      <c r="D146" s="131"/>
      <c r="E146" s="131"/>
      <c r="F146" s="131"/>
      <c r="G146" s="131"/>
      <c r="H146" s="131"/>
      <c r="I146" s="131"/>
      <c r="J146" s="131"/>
      <c r="K146" s="131"/>
      <c r="L146" s="131"/>
      <c r="M146" s="74"/>
      <c r="N146" s="74"/>
      <c r="O146" s="74"/>
      <c r="P146" s="74"/>
      <c r="Q146" s="74"/>
      <c r="R146" s="74"/>
      <c r="S146" s="74"/>
      <c r="T146" s="74"/>
      <c r="U146" s="94"/>
      <c r="V146" s="94"/>
      <c r="W146" s="94"/>
      <c r="X146" s="92"/>
      <c r="Y146" s="92"/>
      <c r="Z146" s="92"/>
      <c r="AA146" s="92"/>
      <c r="AB146" s="92"/>
      <c r="AC146" s="92"/>
      <c r="AD146" s="92"/>
      <c r="AE146" s="131"/>
      <c r="AF146" s="131"/>
      <c r="AG146" s="90"/>
      <c r="AH146" s="90"/>
      <c r="AI146" s="90"/>
      <c r="AJ146" s="90"/>
      <c r="AK146" s="90"/>
      <c r="AL146" s="93"/>
      <c r="AM146" s="93"/>
      <c r="AN146" s="93"/>
      <c r="AO146" s="93"/>
      <c r="AP146" s="93"/>
      <c r="AQ146" s="93"/>
      <c r="AR146" s="93"/>
    </row>
    <row r="147" spans="1:44" ht="13.8" thickBot="1" x14ac:dyDescent="0.25">
      <c r="A147" s="86"/>
      <c r="B147" s="26"/>
      <c r="C147" s="26"/>
      <c r="D147" s="26"/>
      <c r="E147" s="26"/>
      <c r="F147" s="26"/>
      <c r="G147" s="26"/>
      <c r="H147" s="26"/>
      <c r="I147" s="26"/>
      <c r="J147" s="26"/>
      <c r="K147" s="26"/>
      <c r="L147" s="26"/>
      <c r="M147" s="74"/>
      <c r="N147" s="74"/>
      <c r="O147" s="74"/>
      <c r="P147" s="74"/>
      <c r="Q147" s="74"/>
      <c r="R147" s="74"/>
      <c r="S147" s="74"/>
      <c r="T147" s="26" t="s">
        <v>92</v>
      </c>
      <c r="U147" s="131"/>
      <c r="V147" s="131"/>
      <c r="W147" s="131"/>
      <c r="X147" s="131"/>
      <c r="Y147" s="131"/>
      <c r="Z147" s="131"/>
      <c r="AA147" s="131"/>
      <c r="AB147" s="131"/>
      <c r="AD147" s="71"/>
      <c r="AE147" s="12"/>
      <c r="AF147" s="44"/>
      <c r="AG147" s="12"/>
    </row>
    <row r="148" spans="1:44" x14ac:dyDescent="0.2">
      <c r="A148" s="91"/>
      <c r="B148" s="617" t="s">
        <v>146</v>
      </c>
      <c r="C148" s="321"/>
      <c r="D148" s="321"/>
      <c r="E148" s="321"/>
      <c r="F148" s="321"/>
      <c r="G148" s="321"/>
      <c r="H148" s="321"/>
      <c r="I148" s="321"/>
      <c r="J148" s="321"/>
      <c r="K148" s="321"/>
      <c r="L148" s="398"/>
      <c r="M148" s="72" t="s">
        <v>9</v>
      </c>
      <c r="N148" s="619">
        <f>N117+N137</f>
        <v>0</v>
      </c>
      <c r="O148" s="619"/>
      <c r="P148" s="619"/>
      <c r="Q148" s="619"/>
      <c r="R148" s="619"/>
      <c r="S148" s="619"/>
      <c r="T148" s="95" t="s">
        <v>10</v>
      </c>
      <c r="U148" s="94"/>
      <c r="V148" s="94"/>
      <c r="Y148" s="94"/>
      <c r="Z148" s="94"/>
      <c r="AA148" s="94"/>
      <c r="AB148" s="94"/>
      <c r="AC148" s="94"/>
      <c r="AD148" s="26"/>
      <c r="AG148" s="91"/>
      <c r="AH148" s="91"/>
      <c r="AI148" s="91"/>
      <c r="AJ148" s="91"/>
      <c r="AK148" s="91"/>
      <c r="AM148" s="96"/>
      <c r="AN148" s="96"/>
      <c r="AO148" s="96"/>
      <c r="AP148" s="96"/>
      <c r="AQ148" s="96"/>
      <c r="AR148" s="26"/>
    </row>
    <row r="149" spans="1:44" ht="13.8" thickBot="1" x14ac:dyDescent="0.25">
      <c r="A149" s="91"/>
      <c r="B149" s="468"/>
      <c r="C149" s="469"/>
      <c r="D149" s="469"/>
      <c r="E149" s="469"/>
      <c r="F149" s="469"/>
      <c r="G149" s="469"/>
      <c r="H149" s="469"/>
      <c r="I149" s="469"/>
      <c r="J149" s="469"/>
      <c r="K149" s="469"/>
      <c r="L149" s="618"/>
      <c r="M149" s="431">
        <f>M118+M138</f>
        <v>0</v>
      </c>
      <c r="N149" s="432"/>
      <c r="O149" s="432"/>
      <c r="P149" s="432"/>
      <c r="Q149" s="432"/>
      <c r="R149" s="432"/>
      <c r="S149" s="432"/>
      <c r="T149" s="620"/>
      <c r="U149" s="94"/>
      <c r="V149" s="94"/>
      <c r="W149" s="94"/>
      <c r="X149" s="94"/>
      <c r="Y149" s="94"/>
      <c r="Z149" s="94"/>
      <c r="AA149" s="94"/>
      <c r="AB149" s="94"/>
      <c r="AC149" s="94"/>
      <c r="AD149" s="94"/>
      <c r="AG149" s="91"/>
      <c r="AH149" s="91"/>
      <c r="AI149" s="91"/>
      <c r="AJ149" s="91"/>
      <c r="AK149" s="91"/>
      <c r="AL149" s="96"/>
      <c r="AM149" s="96"/>
      <c r="AN149" s="96"/>
      <c r="AO149" s="96"/>
      <c r="AP149" s="96"/>
      <c r="AQ149" s="96"/>
      <c r="AR149" s="96"/>
    </row>
    <row r="150" spans="1:44" ht="13.05" x14ac:dyDescent="0.2">
      <c r="AD150" s="70"/>
      <c r="AE150" s="12"/>
      <c r="AF150" s="44"/>
      <c r="AG150" s="12"/>
    </row>
    <row r="151" spans="1:44" ht="13.05" x14ac:dyDescent="0.2">
      <c r="AD151" s="70"/>
      <c r="AE151" s="12"/>
      <c r="AF151" s="44"/>
      <c r="AG151" s="12"/>
    </row>
    <row r="152" spans="1:44" ht="13.05" x14ac:dyDescent="0.2">
      <c r="A152" s="134"/>
      <c r="B152" s="132"/>
      <c r="C152" s="132"/>
      <c r="D152" s="132"/>
      <c r="E152" s="132"/>
      <c r="F152" s="132"/>
      <c r="G152" s="132"/>
      <c r="H152" s="132"/>
      <c r="I152" s="132"/>
      <c r="J152" s="132"/>
      <c r="K152" s="132"/>
      <c r="L152" s="132"/>
      <c r="M152" s="130"/>
      <c r="N152" s="130"/>
      <c r="O152" s="130"/>
      <c r="P152" s="130"/>
      <c r="Q152" s="130"/>
      <c r="R152" s="130"/>
      <c r="S152" s="130"/>
      <c r="T152" s="130"/>
      <c r="U152" s="135"/>
      <c r="V152" s="135"/>
      <c r="W152" s="135"/>
      <c r="X152" s="136"/>
      <c r="Y152" s="136"/>
      <c r="Z152" s="136"/>
      <c r="AA152" s="136"/>
      <c r="AB152" s="136"/>
      <c r="AC152" s="136"/>
      <c r="AD152" s="136"/>
      <c r="AE152" s="132"/>
      <c r="AF152" s="132"/>
      <c r="AG152" s="137"/>
      <c r="AH152" s="137"/>
      <c r="AI152" s="137"/>
      <c r="AJ152" s="137"/>
      <c r="AK152" s="137"/>
      <c r="AL152" s="138"/>
      <c r="AM152" s="138"/>
      <c r="AN152" s="138"/>
      <c r="AO152" s="138"/>
      <c r="AP152" s="138"/>
      <c r="AQ152" s="138"/>
      <c r="AR152" s="138"/>
    </row>
    <row r="153" spans="1:44" ht="13.05" x14ac:dyDescent="0.2">
      <c r="A153"/>
      <c r="B153"/>
      <c r="C153"/>
      <c r="D153"/>
      <c r="E153"/>
      <c r="F153"/>
      <c r="G153"/>
      <c r="H153"/>
      <c r="I153"/>
      <c r="J153"/>
      <c r="K153"/>
      <c r="L153"/>
      <c r="M153"/>
      <c r="N153"/>
      <c r="O153"/>
      <c r="P153"/>
      <c r="Q153"/>
      <c r="R153"/>
      <c r="S153"/>
      <c r="T153"/>
      <c r="U153"/>
      <c r="V153"/>
      <c r="W153"/>
      <c r="X153"/>
      <c r="Y153"/>
      <c r="Z153"/>
      <c r="AA153"/>
      <c r="AB153"/>
      <c r="AC153"/>
      <c r="AD153"/>
      <c r="AE153"/>
      <c r="AF153"/>
    </row>
    <row r="154" spans="1:44" ht="13.05" x14ac:dyDescent="0.2">
      <c r="A154"/>
      <c r="B154"/>
      <c r="C154"/>
      <c r="D154"/>
      <c r="E154"/>
      <c r="F154"/>
      <c r="G154"/>
      <c r="H154"/>
      <c r="I154"/>
      <c r="J154"/>
      <c r="K154"/>
      <c r="L154"/>
      <c r="M154"/>
      <c r="N154"/>
      <c r="O154"/>
      <c r="P154"/>
      <c r="Q154"/>
      <c r="R154"/>
      <c r="S154"/>
      <c r="T154"/>
      <c r="U154"/>
      <c r="V154"/>
      <c r="W154"/>
      <c r="X154"/>
      <c r="Y154"/>
      <c r="Z154"/>
      <c r="AA154"/>
      <c r="AB154"/>
      <c r="AC154"/>
      <c r="AD154"/>
      <c r="AE154"/>
      <c r="AF154"/>
    </row>
    <row r="155" spans="1:44" ht="13.05" x14ac:dyDescent="0.2">
      <c r="A155"/>
      <c r="B155"/>
      <c r="C155"/>
      <c r="D155"/>
      <c r="E155"/>
      <c r="F155"/>
      <c r="G155"/>
      <c r="H155"/>
      <c r="I155"/>
      <c r="J155"/>
      <c r="K155"/>
      <c r="L155"/>
      <c r="M155"/>
      <c r="N155"/>
      <c r="O155"/>
      <c r="P155"/>
      <c r="Q155"/>
      <c r="R155"/>
      <c r="S155"/>
      <c r="T155"/>
      <c r="U155"/>
      <c r="V155"/>
      <c r="W155"/>
      <c r="X155"/>
      <c r="Y155"/>
      <c r="Z155"/>
      <c r="AA155"/>
      <c r="AB155"/>
      <c r="AC155"/>
      <c r="AD155"/>
      <c r="AE155"/>
      <c r="AF155"/>
    </row>
    <row r="156" spans="1:44" ht="13.05" x14ac:dyDescent="0.2">
      <c r="A156"/>
      <c r="B156"/>
      <c r="C156"/>
      <c r="D156"/>
      <c r="E156"/>
      <c r="F156"/>
      <c r="G156"/>
      <c r="H156"/>
      <c r="I156"/>
      <c r="J156"/>
      <c r="K156"/>
      <c r="L156"/>
      <c r="M156"/>
      <c r="N156"/>
      <c r="O156"/>
      <c r="P156"/>
      <c r="Q156"/>
      <c r="R156"/>
      <c r="S156"/>
      <c r="T156"/>
      <c r="U156"/>
      <c r="V156"/>
      <c r="W156"/>
      <c r="X156"/>
      <c r="Y156"/>
      <c r="Z156"/>
      <c r="AA156"/>
      <c r="AB156"/>
      <c r="AC156"/>
      <c r="AD156"/>
      <c r="AE156"/>
      <c r="AF156"/>
    </row>
    <row r="157" spans="1:44" x14ac:dyDescent="0.2">
      <c r="A157"/>
      <c r="B157" s="97" t="s">
        <v>154</v>
      </c>
      <c r="C157" s="98"/>
      <c r="D157" s="98"/>
      <c r="E157" s="98"/>
      <c r="F157" s="98"/>
      <c r="G157" s="98"/>
      <c r="H157" s="98"/>
      <c r="I157" s="98"/>
      <c r="J157" s="98"/>
      <c r="K157" s="98"/>
      <c r="L157" s="98"/>
      <c r="M157" s="98"/>
      <c r="N157" s="99"/>
      <c r="O157" s="100"/>
      <c r="P157" s="100"/>
      <c r="Q157" s="100"/>
      <c r="R157" s="100"/>
      <c r="S157" s="100"/>
      <c r="T157" s="100"/>
      <c r="U157" s="100"/>
      <c r="V157" s="100"/>
      <c r="W157" s="100"/>
      <c r="X157" s="99"/>
      <c r="Y157" s="99"/>
      <c r="Z157" s="126"/>
      <c r="AA157" s="126"/>
      <c r="AB157" s="126"/>
      <c r="AC157" s="126"/>
      <c r="AD157" s="126"/>
      <c r="AE157" s="98"/>
      <c r="AF157" s="98"/>
    </row>
    <row r="158" spans="1:44" ht="13.05" x14ac:dyDescent="0.2">
      <c r="A158"/>
      <c r="B158" s="97"/>
      <c r="C158" s="98"/>
      <c r="D158" s="98"/>
      <c r="E158" s="98"/>
      <c r="F158" s="98"/>
      <c r="G158" s="98"/>
      <c r="H158" s="98"/>
      <c r="I158" s="98"/>
      <c r="J158" s="98"/>
      <c r="K158" s="98"/>
      <c r="L158" s="98"/>
      <c r="M158" s="98"/>
      <c r="N158" s="99"/>
      <c r="O158" s="100"/>
      <c r="P158" s="100"/>
      <c r="Q158" s="100"/>
      <c r="R158" s="100"/>
      <c r="S158" s="100"/>
      <c r="T158" s="100"/>
      <c r="U158" s="100"/>
      <c r="V158" s="100"/>
      <c r="W158" s="100"/>
      <c r="X158" s="99"/>
      <c r="Y158" s="99"/>
      <c r="Z158" s="126"/>
      <c r="AA158" s="126"/>
      <c r="AB158" s="126"/>
      <c r="AC158" s="126"/>
      <c r="AD158" s="126"/>
      <c r="AE158" s="98"/>
      <c r="AF158" s="98"/>
    </row>
    <row r="159" spans="1:44" ht="15" customHeight="1" x14ac:dyDescent="0.2">
      <c r="A159"/>
      <c r="B159" s="97"/>
      <c r="C159" s="98"/>
      <c r="D159" s="98"/>
      <c r="E159" s="98"/>
      <c r="F159" s="98"/>
      <c r="G159" s="98"/>
      <c r="H159" s="98"/>
      <c r="I159" s="98"/>
      <c r="J159" s="98"/>
      <c r="K159" s="98"/>
      <c r="L159" s="98"/>
      <c r="M159" s="98"/>
      <c r="N159" s="99"/>
      <c r="O159" s="100"/>
      <c r="P159" s="100"/>
      <c r="Q159" s="100"/>
      <c r="R159" s="100"/>
      <c r="S159" s="100"/>
      <c r="T159" s="100"/>
      <c r="U159" s="486" t="s">
        <v>151</v>
      </c>
      <c r="V159" s="487"/>
      <c r="W159" s="487"/>
      <c r="X159" s="487"/>
      <c r="Y159" s="487"/>
      <c r="Z159" s="487"/>
      <c r="AA159" s="487"/>
      <c r="AB159" s="487"/>
      <c r="AC159" s="488"/>
      <c r="AD159" s="489" t="s">
        <v>173</v>
      </c>
      <c r="AE159" s="629" t="s">
        <v>174</v>
      </c>
      <c r="AF159" s="98"/>
    </row>
    <row r="160" spans="1:44" ht="15" customHeight="1" x14ac:dyDescent="0.2">
      <c r="A160"/>
      <c r="B160" s="98"/>
      <c r="C160" s="523" t="s">
        <v>150</v>
      </c>
      <c r="D160" s="523"/>
      <c r="E160" s="523"/>
      <c r="F160" s="524"/>
      <c r="G160" s="494"/>
      <c r="H160" s="494"/>
      <c r="I160" s="494"/>
      <c r="J160" s="525"/>
      <c r="K160" s="524" t="s">
        <v>172</v>
      </c>
      <c r="L160" s="494"/>
      <c r="M160" s="494"/>
      <c r="N160" s="494"/>
      <c r="O160" s="494"/>
      <c r="P160" s="525"/>
      <c r="Q160" s="98"/>
      <c r="R160" s="98"/>
      <c r="S160" s="98"/>
      <c r="T160" s="98"/>
      <c r="U160" s="526" t="s">
        <v>150</v>
      </c>
      <c r="V160" s="527"/>
      <c r="W160" s="528"/>
      <c r="X160" s="512" t="s">
        <v>151</v>
      </c>
      <c r="Y160" s="512"/>
      <c r="Z160" s="512"/>
      <c r="AA160" s="512"/>
      <c r="AB160" s="512"/>
      <c r="AC160" s="512"/>
      <c r="AD160" s="490"/>
      <c r="AE160" s="630"/>
      <c r="AF160" s="98"/>
    </row>
    <row r="161" spans="1:40" x14ac:dyDescent="0.2">
      <c r="A161"/>
      <c r="B161" s="98">
        <v>1</v>
      </c>
      <c r="C161" s="506">
        <v>45200</v>
      </c>
      <c r="D161" s="507"/>
      <c r="E161" s="508"/>
      <c r="F161" s="101" t="s">
        <v>155</v>
      </c>
      <c r="G161" s="102"/>
      <c r="H161" s="102"/>
      <c r="I161" s="102"/>
      <c r="J161" s="103"/>
      <c r="K161" s="607">
        <v>26500000</v>
      </c>
      <c r="L161" s="608"/>
      <c r="M161" s="608"/>
      <c r="N161" s="608"/>
      <c r="O161" s="608"/>
      <c r="P161" s="609"/>
      <c r="Q161" s="118"/>
      <c r="R161" s="118"/>
      <c r="S161" s="118"/>
      <c r="T161" s="98"/>
      <c r="U161" s="506">
        <v>45202</v>
      </c>
      <c r="V161" s="519"/>
      <c r="W161" s="520"/>
      <c r="X161" s="610">
        <v>500000</v>
      </c>
      <c r="Y161" s="610"/>
      <c r="Z161" s="610"/>
      <c r="AA161" s="610"/>
      <c r="AB161" s="611"/>
      <c r="AC161" s="611"/>
      <c r="AD161" s="107"/>
      <c r="AE161" s="127"/>
      <c r="AF161" s="98"/>
    </row>
    <row r="162" spans="1:40" x14ac:dyDescent="0.2">
      <c r="A162"/>
      <c r="B162" s="98">
        <v>2</v>
      </c>
      <c r="C162" s="514">
        <v>45352</v>
      </c>
      <c r="D162" s="515"/>
      <c r="E162" s="516"/>
      <c r="F162" s="104" t="s">
        <v>152</v>
      </c>
      <c r="G162" s="105"/>
      <c r="H162" s="105"/>
      <c r="I162" s="105"/>
      <c r="J162" s="106"/>
      <c r="K162" s="612">
        <v>-360000</v>
      </c>
      <c r="L162" s="613"/>
      <c r="M162" s="613"/>
      <c r="N162" s="613"/>
      <c r="O162" s="613"/>
      <c r="P162" s="614"/>
      <c r="Q162" s="118"/>
      <c r="R162" s="118"/>
      <c r="S162" s="118"/>
      <c r="T162" s="98"/>
      <c r="U162" s="503">
        <v>44936</v>
      </c>
      <c r="V162" s="504"/>
      <c r="W162" s="505"/>
      <c r="X162" s="615">
        <v>5000000</v>
      </c>
      <c r="Y162" s="615"/>
      <c r="Z162" s="615"/>
      <c r="AA162" s="615"/>
      <c r="AB162" s="616"/>
      <c r="AC162" s="616"/>
      <c r="AD162" s="108"/>
      <c r="AE162" s="128"/>
      <c r="AF162" s="98"/>
    </row>
    <row r="163" spans="1:40" x14ac:dyDescent="0.2">
      <c r="A163"/>
      <c r="B163" s="98">
        <v>3</v>
      </c>
      <c r="C163" s="503"/>
      <c r="D163" s="504"/>
      <c r="E163" s="505"/>
      <c r="F163" s="104" t="s">
        <v>152</v>
      </c>
      <c r="G163" s="105"/>
      <c r="H163" s="105"/>
      <c r="I163" s="105"/>
      <c r="J163" s="106"/>
      <c r="K163" s="612">
        <v>800000</v>
      </c>
      <c r="L163" s="613"/>
      <c r="M163" s="613"/>
      <c r="N163" s="613"/>
      <c r="O163" s="613"/>
      <c r="P163" s="614"/>
      <c r="Q163" s="118"/>
      <c r="R163" s="118"/>
      <c r="S163" s="118"/>
      <c r="T163" s="98"/>
      <c r="U163" s="503">
        <v>45412</v>
      </c>
      <c r="V163" s="504"/>
      <c r="W163" s="505"/>
      <c r="X163" s="615">
        <v>21440000</v>
      </c>
      <c r="Y163" s="615"/>
      <c r="Z163" s="615"/>
      <c r="AA163" s="615"/>
      <c r="AB163" s="616"/>
      <c r="AC163" s="616"/>
      <c r="AD163" s="108"/>
      <c r="AE163" s="128"/>
      <c r="AF163" s="98"/>
    </row>
    <row r="164" spans="1:40" x14ac:dyDescent="0.2">
      <c r="A164"/>
      <c r="B164" s="98">
        <v>4</v>
      </c>
      <c r="C164" s="503"/>
      <c r="D164" s="504"/>
      <c r="E164" s="505"/>
      <c r="F164" s="104" t="s">
        <v>152</v>
      </c>
      <c r="G164" s="105"/>
      <c r="H164" s="105"/>
      <c r="I164" s="105"/>
      <c r="J164" s="106"/>
      <c r="K164" s="612"/>
      <c r="L164" s="613"/>
      <c r="M164" s="613"/>
      <c r="N164" s="613"/>
      <c r="O164" s="613"/>
      <c r="P164" s="614"/>
      <c r="Q164" s="118"/>
      <c r="R164" s="118"/>
      <c r="S164" s="118"/>
      <c r="T164" s="98"/>
      <c r="U164" s="503"/>
      <c r="V164" s="504"/>
      <c r="W164" s="505"/>
      <c r="X164" s="501"/>
      <c r="Y164" s="501"/>
      <c r="Z164" s="501"/>
      <c r="AA164" s="501"/>
      <c r="AB164" s="502"/>
      <c r="AC164" s="502"/>
      <c r="AD164" s="108"/>
      <c r="AE164" s="128"/>
      <c r="AF164" s="98"/>
      <c r="AN164" s="142"/>
    </row>
    <row r="165" spans="1:40" x14ac:dyDescent="0.2">
      <c r="A165"/>
      <c r="B165" s="98">
        <v>5</v>
      </c>
      <c r="C165" s="503"/>
      <c r="D165" s="504"/>
      <c r="E165" s="505"/>
      <c r="F165" s="104" t="s">
        <v>152</v>
      </c>
      <c r="G165" s="105"/>
      <c r="H165" s="105"/>
      <c r="I165" s="105"/>
      <c r="J165" s="106"/>
      <c r="K165" s="612"/>
      <c r="L165" s="613"/>
      <c r="M165" s="613"/>
      <c r="N165" s="613"/>
      <c r="O165" s="613"/>
      <c r="P165" s="614"/>
      <c r="Q165" s="118"/>
      <c r="R165" s="118"/>
      <c r="S165" s="118"/>
      <c r="T165" s="98"/>
      <c r="U165" s="503"/>
      <c r="V165" s="504"/>
      <c r="W165" s="505"/>
      <c r="X165" s="501"/>
      <c r="Y165" s="501"/>
      <c r="Z165" s="501"/>
      <c r="AA165" s="501"/>
      <c r="AB165" s="502"/>
      <c r="AC165" s="502"/>
      <c r="AD165" s="108"/>
      <c r="AE165" s="128"/>
      <c r="AF165" s="98"/>
    </row>
    <row r="166" spans="1:40" x14ac:dyDescent="0.2">
      <c r="A166"/>
      <c r="B166" s="98">
        <v>6</v>
      </c>
      <c r="C166" s="503"/>
      <c r="D166" s="504"/>
      <c r="E166" s="505"/>
      <c r="F166" s="104" t="s">
        <v>152</v>
      </c>
      <c r="G166" s="105"/>
      <c r="H166" s="105"/>
      <c r="I166" s="105"/>
      <c r="J166" s="106"/>
      <c r="K166" s="612"/>
      <c r="L166" s="613"/>
      <c r="M166" s="613"/>
      <c r="N166" s="613"/>
      <c r="O166" s="613"/>
      <c r="P166" s="614"/>
      <c r="Q166" s="118"/>
      <c r="R166" s="118"/>
      <c r="S166" s="118"/>
      <c r="T166" s="98"/>
      <c r="U166" s="503"/>
      <c r="V166" s="504"/>
      <c r="W166" s="505"/>
      <c r="X166" s="501"/>
      <c r="Y166" s="501"/>
      <c r="Z166" s="501"/>
      <c r="AA166" s="501"/>
      <c r="AB166" s="502"/>
      <c r="AC166" s="502"/>
      <c r="AD166" s="108"/>
      <c r="AE166" s="128"/>
      <c r="AF166" s="98"/>
    </row>
    <row r="167" spans="1:40" x14ac:dyDescent="0.2">
      <c r="A167"/>
      <c r="B167" s="98">
        <v>7</v>
      </c>
      <c r="C167" s="503"/>
      <c r="D167" s="504"/>
      <c r="E167" s="505"/>
      <c r="F167" s="104" t="s">
        <v>152</v>
      </c>
      <c r="G167" s="105"/>
      <c r="H167" s="105"/>
      <c r="I167" s="105"/>
      <c r="J167" s="106"/>
      <c r="K167" s="612"/>
      <c r="L167" s="613"/>
      <c r="M167" s="613"/>
      <c r="N167" s="613"/>
      <c r="O167" s="613"/>
      <c r="P167" s="614"/>
      <c r="Q167" s="118"/>
      <c r="R167" s="118"/>
      <c r="S167" s="118"/>
      <c r="T167" s="98"/>
      <c r="U167" s="503"/>
      <c r="V167" s="504"/>
      <c r="W167" s="505"/>
      <c r="X167" s="501"/>
      <c r="Y167" s="501"/>
      <c r="Z167" s="501"/>
      <c r="AA167" s="501"/>
      <c r="AB167" s="502"/>
      <c r="AC167" s="502"/>
      <c r="AD167" s="108"/>
      <c r="AE167" s="128"/>
      <c r="AF167" s="98"/>
    </row>
    <row r="168" spans="1:40" x14ac:dyDescent="0.2">
      <c r="A168"/>
      <c r="B168" s="98">
        <v>8</v>
      </c>
      <c r="C168" s="503"/>
      <c r="D168" s="504"/>
      <c r="E168" s="505"/>
      <c r="F168" s="104" t="s">
        <v>152</v>
      </c>
      <c r="G168" s="105"/>
      <c r="H168" s="105"/>
      <c r="I168" s="105"/>
      <c r="J168" s="106"/>
      <c r="K168" s="612"/>
      <c r="L168" s="613"/>
      <c r="M168" s="613"/>
      <c r="N168" s="613"/>
      <c r="O168" s="613"/>
      <c r="P168" s="614"/>
      <c r="Q168" s="118"/>
      <c r="R168" s="118"/>
      <c r="S168" s="118"/>
      <c r="T168" s="98"/>
      <c r="U168" s="535"/>
      <c r="V168" s="536"/>
      <c r="W168" s="537"/>
      <c r="X168" s="538"/>
      <c r="Y168" s="538"/>
      <c r="Z168" s="538"/>
      <c r="AA168" s="538"/>
      <c r="AB168" s="539"/>
      <c r="AC168" s="539"/>
      <c r="AD168" s="108"/>
      <c r="AE168" s="128"/>
      <c r="AF168" s="98"/>
    </row>
    <row r="169" spans="1:40" x14ac:dyDescent="0.2">
      <c r="A169"/>
      <c r="B169" s="98">
        <v>9</v>
      </c>
      <c r="C169" s="529"/>
      <c r="D169" s="530"/>
      <c r="E169" s="531"/>
      <c r="F169" s="109" t="s">
        <v>156</v>
      </c>
      <c r="G169" s="110"/>
      <c r="H169" s="110"/>
      <c r="I169" s="110"/>
      <c r="J169" s="111"/>
      <c r="K169" s="621"/>
      <c r="L169" s="622"/>
      <c r="M169" s="622"/>
      <c r="N169" s="622"/>
      <c r="O169" s="622"/>
      <c r="P169" s="623"/>
      <c r="Q169" s="118"/>
      <c r="R169" s="118"/>
      <c r="S169" s="118"/>
      <c r="T169" s="98"/>
      <c r="U169" s="535"/>
      <c r="V169" s="536"/>
      <c r="W169" s="537"/>
      <c r="X169" s="538"/>
      <c r="Y169" s="538"/>
      <c r="Z169" s="538"/>
      <c r="AA169" s="538"/>
      <c r="AB169" s="539"/>
      <c r="AC169" s="539"/>
      <c r="AD169" s="108"/>
      <c r="AE169" s="128"/>
      <c r="AF169" s="98"/>
    </row>
    <row r="170" spans="1:40" x14ac:dyDescent="0.2">
      <c r="A170"/>
      <c r="B170" s="98"/>
      <c r="C170" s="112"/>
      <c r="D170" s="112"/>
      <c r="E170" s="98"/>
      <c r="F170" s="113" t="s">
        <v>153</v>
      </c>
      <c r="G170" s="114"/>
      <c r="H170" s="114"/>
      <c r="I170" s="114"/>
      <c r="J170" s="115"/>
      <c r="K170" s="624">
        <f>SUM(K161:P169)</f>
        <v>26940000</v>
      </c>
      <c r="L170" s="625"/>
      <c r="M170" s="625"/>
      <c r="N170" s="625"/>
      <c r="O170" s="625"/>
      <c r="P170" s="626"/>
      <c r="Q170" s="118"/>
      <c r="R170" s="118"/>
      <c r="S170" s="118"/>
      <c r="T170" s="98"/>
      <c r="U170" s="499" t="s">
        <v>153</v>
      </c>
      <c r="V170" s="495"/>
      <c r="W170" s="500"/>
      <c r="X170" s="493">
        <f>SUM(X161:AC168)</f>
        <v>26940000</v>
      </c>
      <c r="Y170" s="494"/>
      <c r="Z170" s="494"/>
      <c r="AA170" s="494"/>
      <c r="AB170" s="494"/>
      <c r="AC170" s="495"/>
      <c r="AD170" s="116"/>
      <c r="AE170" s="117"/>
      <c r="AF170" s="98"/>
    </row>
    <row r="171" spans="1:40" ht="13.5" thickBot="1" x14ac:dyDescent="0.25"/>
    <row r="172" spans="1:40" ht="13.8" thickBot="1" x14ac:dyDescent="0.25">
      <c r="F172" s="480" t="s">
        <v>171</v>
      </c>
      <c r="G172" s="481"/>
      <c r="H172" s="481"/>
      <c r="I172" s="481"/>
      <c r="J172" s="481"/>
      <c r="K172" s="482">
        <f>$K$170/1.1</f>
        <v>24490909.09090909</v>
      </c>
      <c r="L172" s="483"/>
      <c r="M172" s="483"/>
      <c r="N172" s="483"/>
      <c r="O172" s="483"/>
      <c r="P172" s="484"/>
    </row>
    <row r="175" spans="1:40" ht="13.05" hidden="1" x14ac:dyDescent="0.2"/>
    <row r="176" spans="1:40" ht="13.05" hidden="1" x14ac:dyDescent="0.2">
      <c r="B176" s="42" t="s">
        <v>83</v>
      </c>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c r="AA176" s="42"/>
      <c r="AB176" s="42"/>
      <c r="AC176" s="42"/>
      <c r="AD176" s="42"/>
      <c r="AE176" s="42"/>
      <c r="AF176" s="43"/>
    </row>
    <row r="177" spans="2:38" ht="13.05" hidden="1" x14ac:dyDescent="0.2">
      <c r="B177" s="42"/>
      <c r="C177" s="42"/>
      <c r="D177" s="42"/>
      <c r="E177" s="42"/>
      <c r="F177" s="42"/>
      <c r="G177" s="42"/>
      <c r="H177" s="627"/>
      <c r="I177" s="627"/>
      <c r="J177" s="627"/>
      <c r="K177" s="627"/>
      <c r="L177" s="627"/>
      <c r="M177" s="628" t="s">
        <v>72</v>
      </c>
      <c r="N177" s="628"/>
      <c r="O177" s="627" t="s">
        <v>91</v>
      </c>
      <c r="P177" s="627"/>
      <c r="Q177" s="627"/>
      <c r="R177" s="627"/>
      <c r="S177" s="627"/>
      <c r="T177" s="627"/>
      <c r="U177" s="627"/>
      <c r="V177" s="627"/>
      <c r="W177" s="627"/>
      <c r="X177" s="627"/>
      <c r="Y177" s="42"/>
      <c r="Z177" s="42"/>
      <c r="AA177" s="42"/>
      <c r="AB177" s="42"/>
      <c r="AC177" s="42"/>
      <c r="AD177" s="42"/>
      <c r="AE177" s="42"/>
      <c r="AF177" s="43"/>
    </row>
    <row r="178" spans="2:38" ht="13.05" hidden="1" x14ac:dyDescent="0.2">
      <c r="B178" s="628" t="s">
        <v>67</v>
      </c>
      <c r="C178" s="628"/>
      <c r="D178" s="628"/>
      <c r="E178" s="628"/>
      <c r="F178" s="628"/>
      <c r="G178" s="42" t="s">
        <v>86</v>
      </c>
      <c r="H178" s="627">
        <f>M35</f>
        <v>60</v>
      </c>
      <c r="I178" s="627"/>
      <c r="J178" s="627"/>
      <c r="K178" s="627"/>
      <c r="L178" s="627"/>
      <c r="M178" s="627">
        <v>0.5</v>
      </c>
      <c r="N178" s="627"/>
      <c r="O178" s="631">
        <f>H178*M178</f>
        <v>30</v>
      </c>
      <c r="P178" s="631"/>
      <c r="Q178" s="631"/>
      <c r="R178" s="631"/>
      <c r="S178" s="631"/>
      <c r="T178" s="627">
        <f>IF($O$181&gt;1400,ROUNDDOWN(1400*O178/$O$181,0),ROUNDDOWN(O178,0))</f>
        <v>17</v>
      </c>
      <c r="U178" s="627"/>
      <c r="V178" s="627"/>
      <c r="W178" s="627"/>
      <c r="X178" s="627"/>
      <c r="Y178" s="42"/>
      <c r="Z178" s="42"/>
      <c r="AA178" s="42"/>
      <c r="AB178" s="42"/>
      <c r="AC178" s="42"/>
      <c r="AD178" s="42"/>
      <c r="AE178" s="42"/>
      <c r="AF178" s="43"/>
    </row>
    <row r="179" spans="2:38" ht="13.05" hidden="1" x14ac:dyDescent="0.2">
      <c r="B179" s="628" t="s">
        <v>85</v>
      </c>
      <c r="C179" s="628"/>
      <c r="D179" s="628"/>
      <c r="E179" s="628"/>
      <c r="F179" s="628"/>
      <c r="G179" s="42" t="s">
        <v>87</v>
      </c>
      <c r="H179" s="627">
        <f>AK72</f>
        <v>4875</v>
      </c>
      <c r="I179" s="627"/>
      <c r="J179" s="627"/>
      <c r="K179" s="627"/>
      <c r="L179" s="627"/>
      <c r="M179" s="627">
        <v>0.5</v>
      </c>
      <c r="N179" s="627"/>
      <c r="O179" s="631">
        <f t="shared" ref="O179:O180" si="0">H179*M179</f>
        <v>2437.5</v>
      </c>
      <c r="P179" s="631"/>
      <c r="Q179" s="631"/>
      <c r="R179" s="631"/>
      <c r="S179" s="631"/>
      <c r="T179" s="627">
        <f>IF($O$181&gt;1400,ROUNDUP(1400*O179/$O$181,0),ROUNDDOWN(O179,0))</f>
        <v>1383</v>
      </c>
      <c r="U179" s="627"/>
      <c r="V179" s="627"/>
      <c r="W179" s="627"/>
      <c r="X179" s="627"/>
      <c r="Y179" s="42"/>
      <c r="Z179" s="42"/>
      <c r="AA179" s="42"/>
      <c r="AB179" s="627">
        <f>O179</f>
        <v>2437.5</v>
      </c>
      <c r="AC179" s="627"/>
      <c r="AD179" s="627"/>
      <c r="AE179" s="42"/>
      <c r="AF179" s="43"/>
      <c r="AI179" s="632">
        <f>O179*0.5</f>
        <v>1218.75</v>
      </c>
      <c r="AJ179" s="632"/>
      <c r="AK179" s="632"/>
      <c r="AL179" s="632"/>
    </row>
    <row r="180" spans="2:38" ht="13.05" hidden="1" x14ac:dyDescent="0.2">
      <c r="B180" s="628" t="s">
        <v>88</v>
      </c>
      <c r="C180" s="628"/>
      <c r="D180" s="628"/>
      <c r="E180" s="628"/>
      <c r="F180" s="628"/>
      <c r="G180" s="42" t="s">
        <v>89</v>
      </c>
      <c r="H180" s="627" t="str">
        <f>AL76</f>
        <v>0</v>
      </c>
      <c r="I180" s="627"/>
      <c r="J180" s="627"/>
      <c r="K180" s="627"/>
      <c r="L180" s="627"/>
      <c r="M180" s="632">
        <v>0.04</v>
      </c>
      <c r="N180" s="632"/>
      <c r="O180" s="631">
        <f t="shared" si="0"/>
        <v>0</v>
      </c>
      <c r="P180" s="631"/>
      <c r="Q180" s="631"/>
      <c r="R180" s="631"/>
      <c r="S180" s="631"/>
      <c r="T180" s="627">
        <f>IF($O$163&gt;1400,ROUNDUP(1400*O180/$O$163,0),ROUNDDOWN(O180,0))</f>
        <v>0</v>
      </c>
      <c r="U180" s="627"/>
      <c r="V180" s="627"/>
      <c r="W180" s="627"/>
      <c r="X180" s="627"/>
      <c r="Y180" s="42"/>
      <c r="Z180" s="42"/>
      <c r="AA180" s="42"/>
      <c r="AB180" s="633">
        <f>O180</f>
        <v>0</v>
      </c>
      <c r="AC180" s="633"/>
      <c r="AD180" s="633"/>
      <c r="AE180" s="42"/>
      <c r="AF180" s="43"/>
      <c r="AI180" s="633">
        <f>O180*0.5</f>
        <v>0</v>
      </c>
      <c r="AJ180" s="633"/>
      <c r="AK180" s="633"/>
      <c r="AL180" s="633"/>
    </row>
    <row r="181" spans="2:38" ht="13.05" hidden="1" x14ac:dyDescent="0.2">
      <c r="B181" s="42"/>
      <c r="C181" s="42"/>
      <c r="D181" s="42"/>
      <c r="E181" s="42"/>
      <c r="F181" s="42"/>
      <c r="G181" s="42"/>
      <c r="H181" s="42"/>
      <c r="I181" s="42"/>
      <c r="J181" s="42"/>
      <c r="K181" s="42"/>
      <c r="L181" s="42"/>
      <c r="M181" s="42"/>
      <c r="N181" s="42"/>
      <c r="O181" s="631">
        <f>SUM(O178:S180)</f>
        <v>2467.5</v>
      </c>
      <c r="P181" s="631"/>
      <c r="Q181" s="631"/>
      <c r="R181" s="631"/>
      <c r="S181" s="631"/>
      <c r="T181" s="42"/>
      <c r="U181" s="42"/>
      <c r="V181" s="42"/>
      <c r="W181" s="42"/>
      <c r="X181" s="42"/>
      <c r="Y181" s="42"/>
      <c r="Z181" s="42"/>
      <c r="AA181" s="42"/>
      <c r="AB181" s="42"/>
      <c r="AC181" s="42"/>
      <c r="AD181" s="42"/>
      <c r="AE181" s="42"/>
      <c r="AF181" s="43"/>
    </row>
  </sheetData>
  <mergeCells count="356">
    <mergeCell ref="O181:S181"/>
    <mergeCell ref="AB179:AD179"/>
    <mergeCell ref="AI179:AL179"/>
    <mergeCell ref="B180:F180"/>
    <mergeCell ref="H180:L180"/>
    <mergeCell ref="M180:N180"/>
    <mergeCell ref="O180:S180"/>
    <mergeCell ref="T180:X180"/>
    <mergeCell ref="AB180:AD180"/>
    <mergeCell ref="AI180:AL180"/>
    <mergeCell ref="B178:F178"/>
    <mergeCell ref="H178:L178"/>
    <mergeCell ref="M178:N178"/>
    <mergeCell ref="O178:S178"/>
    <mergeCell ref="T178:X178"/>
    <mergeCell ref="B179:F179"/>
    <mergeCell ref="H179:L179"/>
    <mergeCell ref="M179:N179"/>
    <mergeCell ref="O179:S179"/>
    <mergeCell ref="T179:X179"/>
    <mergeCell ref="Z87:Z88"/>
    <mergeCell ref="AA87:AD88"/>
    <mergeCell ref="AE87:AE88"/>
    <mergeCell ref="Z89:AE90"/>
    <mergeCell ref="H177:L177"/>
    <mergeCell ref="M177:N177"/>
    <mergeCell ref="O177:S177"/>
    <mergeCell ref="T177:X177"/>
    <mergeCell ref="X160:AC160"/>
    <mergeCell ref="AD159:AD160"/>
    <mergeCell ref="AE159:AE160"/>
    <mergeCell ref="B137:L138"/>
    <mergeCell ref="N137:S137"/>
    <mergeCell ref="U137:AB138"/>
    <mergeCell ref="M138:T138"/>
    <mergeCell ref="B143:L144"/>
    <mergeCell ref="N143:S143"/>
    <mergeCell ref="M144:T144"/>
    <mergeCell ref="B133:L134"/>
    <mergeCell ref="N133:S133"/>
    <mergeCell ref="U133:AB134"/>
    <mergeCell ref="M134:T134"/>
    <mergeCell ref="B135:L136"/>
    <mergeCell ref="C169:E169"/>
    <mergeCell ref="K169:P169"/>
    <mergeCell ref="U169:W169"/>
    <mergeCell ref="X169:AC169"/>
    <mergeCell ref="K170:P170"/>
    <mergeCell ref="U170:W170"/>
    <mergeCell ref="X170:AC170"/>
    <mergeCell ref="C167:E167"/>
    <mergeCell ref="K167:P167"/>
    <mergeCell ref="U167:W167"/>
    <mergeCell ref="X167:AC167"/>
    <mergeCell ref="C168:E168"/>
    <mergeCell ref="K168:P168"/>
    <mergeCell ref="U168:W168"/>
    <mergeCell ref="X168:AC168"/>
    <mergeCell ref="C165:E165"/>
    <mergeCell ref="K165:P165"/>
    <mergeCell ref="U165:W165"/>
    <mergeCell ref="X165:AC165"/>
    <mergeCell ref="C166:E166"/>
    <mergeCell ref="K166:P166"/>
    <mergeCell ref="U166:W166"/>
    <mergeCell ref="X166:AC166"/>
    <mergeCell ref="C163:E163"/>
    <mergeCell ref="K163:P163"/>
    <mergeCell ref="U163:W163"/>
    <mergeCell ref="X163:AC163"/>
    <mergeCell ref="C164:E164"/>
    <mergeCell ref="K164:P164"/>
    <mergeCell ref="U164:W164"/>
    <mergeCell ref="X164:AC164"/>
    <mergeCell ref="C161:E161"/>
    <mergeCell ref="K161:P161"/>
    <mergeCell ref="U161:W161"/>
    <mergeCell ref="X161:AC161"/>
    <mergeCell ref="C162:E162"/>
    <mergeCell ref="K162:P162"/>
    <mergeCell ref="U162:W162"/>
    <mergeCell ref="X162:AC162"/>
    <mergeCell ref="B148:L149"/>
    <mergeCell ref="N148:S148"/>
    <mergeCell ref="M149:T149"/>
    <mergeCell ref="U159:AC159"/>
    <mergeCell ref="C160:E160"/>
    <mergeCell ref="F160:J160"/>
    <mergeCell ref="K160:P160"/>
    <mergeCell ref="U160:W160"/>
    <mergeCell ref="M118:T118"/>
    <mergeCell ref="N135:S135"/>
    <mergeCell ref="U135:AB136"/>
    <mergeCell ref="M136:T136"/>
    <mergeCell ref="B129:L130"/>
    <mergeCell ref="N129:S129"/>
    <mergeCell ref="U129:AB130"/>
    <mergeCell ref="M130:T130"/>
    <mergeCell ref="B131:L132"/>
    <mergeCell ref="N131:S131"/>
    <mergeCell ref="U131:AB132"/>
    <mergeCell ref="M132:T132"/>
    <mergeCell ref="A123:A138"/>
    <mergeCell ref="B123:L124"/>
    <mergeCell ref="M123:AB123"/>
    <mergeCell ref="M124:T124"/>
    <mergeCell ref="U124:AB124"/>
    <mergeCell ref="B125:L126"/>
    <mergeCell ref="B113:L114"/>
    <mergeCell ref="N113:S113"/>
    <mergeCell ref="U113:AB114"/>
    <mergeCell ref="M114:T114"/>
    <mergeCell ref="B115:L116"/>
    <mergeCell ref="N115:S115"/>
    <mergeCell ref="U115:AB116"/>
    <mergeCell ref="M116:T116"/>
    <mergeCell ref="N125:S125"/>
    <mergeCell ref="U125:AB126"/>
    <mergeCell ref="M126:T126"/>
    <mergeCell ref="B127:L128"/>
    <mergeCell ref="N127:S127"/>
    <mergeCell ref="U127:AB128"/>
    <mergeCell ref="M128:T128"/>
    <mergeCell ref="B117:L118"/>
    <mergeCell ref="N117:S117"/>
    <mergeCell ref="U117:AB118"/>
    <mergeCell ref="B93:AR93"/>
    <mergeCell ref="A94:AR94"/>
    <mergeCell ref="A95:AR97"/>
    <mergeCell ref="A103:A118"/>
    <mergeCell ref="B103:L104"/>
    <mergeCell ref="M103:AB103"/>
    <mergeCell ref="M104:T104"/>
    <mergeCell ref="U104:AB104"/>
    <mergeCell ref="B105:L106"/>
    <mergeCell ref="N105:S105"/>
    <mergeCell ref="B109:L110"/>
    <mergeCell ref="N109:S109"/>
    <mergeCell ref="U109:AB110"/>
    <mergeCell ref="M110:T110"/>
    <mergeCell ref="B111:L112"/>
    <mergeCell ref="N111:S111"/>
    <mergeCell ref="U111:AB112"/>
    <mergeCell ref="M112:T112"/>
    <mergeCell ref="U105:AB106"/>
    <mergeCell ref="M106:T106"/>
    <mergeCell ref="B107:L108"/>
    <mergeCell ref="N107:S107"/>
    <mergeCell ref="U107:AB108"/>
    <mergeCell ref="M108:T108"/>
    <mergeCell ref="R87:U88"/>
    <mergeCell ref="V87:V88"/>
    <mergeCell ref="AI88:AN89"/>
    <mergeCell ref="B89:G90"/>
    <mergeCell ref="H89:M90"/>
    <mergeCell ref="Q89:V90"/>
    <mergeCell ref="W83:Y90"/>
    <mergeCell ref="Z83:Z84"/>
    <mergeCell ref="AA83:AD84"/>
    <mergeCell ref="B87:G88"/>
    <mergeCell ref="H87:H88"/>
    <mergeCell ref="I87:L88"/>
    <mergeCell ref="M87:M88"/>
    <mergeCell ref="N87:P90"/>
    <mergeCell ref="Q87:Q88"/>
    <mergeCell ref="R83:U84"/>
    <mergeCell ref="V83:V84"/>
    <mergeCell ref="AI84:AN85"/>
    <mergeCell ref="B85:G86"/>
    <mergeCell ref="H85:M86"/>
    <mergeCell ref="Q85:V86"/>
    <mergeCell ref="AE83:AE84"/>
    <mergeCell ref="B83:G84"/>
    <mergeCell ref="H83:H84"/>
    <mergeCell ref="I83:L84"/>
    <mergeCell ref="M83:M84"/>
    <mergeCell ref="N83:P86"/>
    <mergeCell ref="Q83:Q84"/>
    <mergeCell ref="AG78:AR79"/>
    <mergeCell ref="AI80:AN81"/>
    <mergeCell ref="H82:M82"/>
    <mergeCell ref="N82:P82"/>
    <mergeCell ref="Q82:V82"/>
    <mergeCell ref="W82:Y82"/>
    <mergeCell ref="Z82:AE82"/>
    <mergeCell ref="Z85:AE86"/>
    <mergeCell ref="AC43:AR43"/>
    <mergeCell ref="M44:T44"/>
    <mergeCell ref="U44:AB44"/>
    <mergeCell ref="AC44:AJ44"/>
    <mergeCell ref="AK44:AR44"/>
    <mergeCell ref="Y75:AC75"/>
    <mergeCell ref="AE75:AF76"/>
    <mergeCell ref="AG75:AK76"/>
    <mergeCell ref="AM75:AQ75"/>
    <mergeCell ref="K76:Q76"/>
    <mergeCell ref="X76:AD76"/>
    <mergeCell ref="AL76:AR76"/>
    <mergeCell ref="AC70:AJ70"/>
    <mergeCell ref="AC71:AJ71"/>
    <mergeCell ref="AL71:AQ71"/>
    <mergeCell ref="AC72:AJ72"/>
    <mergeCell ref="AK72:AR72"/>
    <mergeCell ref="AD67:AI67"/>
    <mergeCell ref="AK67:AR68"/>
    <mergeCell ref="M68:T68"/>
    <mergeCell ref="AC68:AJ68"/>
    <mergeCell ref="B69:L70"/>
    <mergeCell ref="N69:S69"/>
    <mergeCell ref="U69:AB70"/>
    <mergeCell ref="AD69:AI69"/>
    <mergeCell ref="AK69:AR70"/>
    <mergeCell ref="M70:T70"/>
    <mergeCell ref="B67:D68"/>
    <mergeCell ref="E67:E68"/>
    <mergeCell ref="F67:K68"/>
    <mergeCell ref="L67:L68"/>
    <mergeCell ref="N67:S67"/>
    <mergeCell ref="U67:AB68"/>
    <mergeCell ref="A75:E76"/>
    <mergeCell ref="G75:J76"/>
    <mergeCell ref="L75:P75"/>
    <mergeCell ref="R75:S76"/>
    <mergeCell ref="T75:W76"/>
    <mergeCell ref="A43:A70"/>
    <mergeCell ref="B43:L44"/>
    <mergeCell ref="M43:AB43"/>
    <mergeCell ref="B65:D66"/>
    <mergeCell ref="E65:E66"/>
    <mergeCell ref="F65:K66"/>
    <mergeCell ref="L65:L66"/>
    <mergeCell ref="N65:S65"/>
    <mergeCell ref="U65:AB66"/>
    <mergeCell ref="B57:L58"/>
    <mergeCell ref="N57:S57"/>
    <mergeCell ref="U57:AB58"/>
    <mergeCell ref="B53:L54"/>
    <mergeCell ref="N53:S53"/>
    <mergeCell ref="U53:AB54"/>
    <mergeCell ref="M48:T48"/>
    <mergeCell ref="AD65:AI65"/>
    <mergeCell ref="AK65:AR66"/>
    <mergeCell ref="M66:T66"/>
    <mergeCell ref="AC66:AJ66"/>
    <mergeCell ref="B63:D64"/>
    <mergeCell ref="E63:E64"/>
    <mergeCell ref="F63:K64"/>
    <mergeCell ref="L63:L64"/>
    <mergeCell ref="N63:S63"/>
    <mergeCell ref="U63:AB64"/>
    <mergeCell ref="AD63:AI63"/>
    <mergeCell ref="AK63:AR64"/>
    <mergeCell ref="M64:T64"/>
    <mergeCell ref="AC64:AJ64"/>
    <mergeCell ref="AD59:AI59"/>
    <mergeCell ref="AK59:AR60"/>
    <mergeCell ref="M60:T60"/>
    <mergeCell ref="AC60:AJ60"/>
    <mergeCell ref="B61:D62"/>
    <mergeCell ref="E61:E62"/>
    <mergeCell ref="F61:K62"/>
    <mergeCell ref="L61:L62"/>
    <mergeCell ref="N61:S61"/>
    <mergeCell ref="U61:AB62"/>
    <mergeCell ref="B59:D60"/>
    <mergeCell ref="E59:E60"/>
    <mergeCell ref="F59:K60"/>
    <mergeCell ref="L59:L60"/>
    <mergeCell ref="N59:S59"/>
    <mergeCell ref="U59:AB60"/>
    <mergeCell ref="AD61:AI61"/>
    <mergeCell ref="AK61:AR62"/>
    <mergeCell ref="M62:T62"/>
    <mergeCell ref="AC62:AJ62"/>
    <mergeCell ref="AD57:AI57"/>
    <mergeCell ref="AK57:AR58"/>
    <mergeCell ref="M58:T58"/>
    <mergeCell ref="AC58:AJ58"/>
    <mergeCell ref="B55:L56"/>
    <mergeCell ref="N55:S55"/>
    <mergeCell ref="U55:AB56"/>
    <mergeCell ref="AD55:AI55"/>
    <mergeCell ref="AK55:AR56"/>
    <mergeCell ref="M56:T56"/>
    <mergeCell ref="AC56:AJ56"/>
    <mergeCell ref="AD53:AI53"/>
    <mergeCell ref="AK53:AR54"/>
    <mergeCell ref="M54:T54"/>
    <mergeCell ref="AC54:AJ54"/>
    <mergeCell ref="AK49:AR50"/>
    <mergeCell ref="M50:T50"/>
    <mergeCell ref="AC50:AJ50"/>
    <mergeCell ref="B51:L52"/>
    <mergeCell ref="N51:S51"/>
    <mergeCell ref="U51:AB52"/>
    <mergeCell ref="AD51:AI51"/>
    <mergeCell ref="AK51:AR52"/>
    <mergeCell ref="M52:T52"/>
    <mergeCell ref="AC52:AJ52"/>
    <mergeCell ref="AC48:AJ48"/>
    <mergeCell ref="B49:L50"/>
    <mergeCell ref="N49:S49"/>
    <mergeCell ref="U49:AB50"/>
    <mergeCell ref="AD49:AI49"/>
    <mergeCell ref="U45:AB46"/>
    <mergeCell ref="AD45:AI45"/>
    <mergeCell ref="AK45:AR46"/>
    <mergeCell ref="M46:T46"/>
    <mergeCell ref="AC46:AJ46"/>
    <mergeCell ref="B47:L48"/>
    <mergeCell ref="N47:S47"/>
    <mergeCell ref="U47:AB48"/>
    <mergeCell ref="AD47:AI47"/>
    <mergeCell ref="AK47:AR48"/>
    <mergeCell ref="B45:L46"/>
    <mergeCell ref="N45:S45"/>
    <mergeCell ref="B32:L33"/>
    <mergeCell ref="N32:S32"/>
    <mergeCell ref="U32:AB33"/>
    <mergeCell ref="M33:T33"/>
    <mergeCell ref="B34:L35"/>
    <mergeCell ref="N34:S34"/>
    <mergeCell ref="U34:AB35"/>
    <mergeCell ref="M35:T35"/>
    <mergeCell ref="B28:L29"/>
    <mergeCell ref="N28:S28"/>
    <mergeCell ref="U28:AB29"/>
    <mergeCell ref="M29:T29"/>
    <mergeCell ref="B30:L31"/>
    <mergeCell ref="N30:S30"/>
    <mergeCell ref="U30:AB31"/>
    <mergeCell ref="M31:T31"/>
    <mergeCell ref="F172:J172"/>
    <mergeCell ref="K172:P172"/>
    <mergeCell ref="B1:AR1"/>
    <mergeCell ref="A2:AR2"/>
    <mergeCell ref="A13:E14"/>
    <mergeCell ref="F13:AB14"/>
    <mergeCell ref="A15:E16"/>
    <mergeCell ref="F15:AB16"/>
    <mergeCell ref="U24:AB25"/>
    <mergeCell ref="M25:T25"/>
    <mergeCell ref="B26:L27"/>
    <mergeCell ref="N26:S26"/>
    <mergeCell ref="U26:AB27"/>
    <mergeCell ref="M27:T27"/>
    <mergeCell ref="A20:A35"/>
    <mergeCell ref="B20:L21"/>
    <mergeCell ref="M20:AB20"/>
    <mergeCell ref="M21:T21"/>
    <mergeCell ref="B22:L23"/>
    <mergeCell ref="N22:S22"/>
    <mergeCell ref="U22:AB23"/>
    <mergeCell ref="M23:T23"/>
    <mergeCell ref="B24:L25"/>
    <mergeCell ref="N24:S24"/>
  </mergeCells>
  <phoneticPr fontId="1"/>
  <conditionalFormatting sqref="A6">
    <cfRule type="expression" dxfId="270" priority="126">
      <formula>AND($A$6="■",$A$7="■")</formula>
    </cfRule>
    <cfRule type="expression" dxfId="269" priority="125">
      <formula>AND($A$6="□",$A$7="□")</formula>
    </cfRule>
  </conditionalFormatting>
  <conditionalFormatting sqref="A7">
    <cfRule type="expression" dxfId="268" priority="123">
      <formula>AND($A$7="□",$A$6="□")</formula>
    </cfRule>
    <cfRule type="expression" dxfId="267" priority="124">
      <formula>AND($A$7="■",$A$6="■")</formula>
    </cfRule>
  </conditionalFormatting>
  <conditionalFormatting sqref="A39:A41">
    <cfRule type="expression" dxfId="266" priority="122">
      <formula>OR(AND($A$39="■",$A$40="■"),AND($A$39="■",$A$41="■"),AND($A$40="■",$A$41="■"))</formula>
    </cfRule>
    <cfRule type="expression" dxfId="265" priority="121">
      <formula>AND($A$39="□",$A$40="□",$A$41="□")</formula>
    </cfRule>
  </conditionalFormatting>
  <conditionalFormatting sqref="A93:AR152">
    <cfRule type="expression" dxfId="264" priority="13">
      <formula>$A$39="□"</formula>
    </cfRule>
    <cfRule type="expression" dxfId="263" priority="11">
      <formula>$A$41="■"</formula>
    </cfRule>
    <cfRule type="expression" dxfId="262" priority="12">
      <formula>$A$40="□"</formula>
    </cfRule>
  </conditionalFormatting>
  <conditionalFormatting sqref="B11:B12 H11:H12">
    <cfRule type="duplicateValues" dxfId="261" priority="8"/>
  </conditionalFormatting>
  <conditionalFormatting sqref="B43:AR44 B45:L70">
    <cfRule type="expression" dxfId="260" priority="165">
      <formula>$A$41="■"</formula>
    </cfRule>
  </conditionalFormatting>
  <conditionalFormatting sqref="F13:AB14">
    <cfRule type="expression" dxfId="259" priority="164">
      <formula>$F$13=""</formula>
    </cfRule>
  </conditionalFormatting>
  <conditionalFormatting sqref="F15:AB16">
    <cfRule type="expression" dxfId="258" priority="163">
      <formula>$F$15=""</formula>
    </cfRule>
  </conditionalFormatting>
  <conditionalFormatting sqref="G75:Q76">
    <cfRule type="expression" dxfId="257" priority="10">
      <formula>$A$39="■"</formula>
    </cfRule>
    <cfRule type="expression" dxfId="256" priority="9">
      <formula>$A$40="■"</formula>
    </cfRule>
  </conditionalFormatting>
  <conditionalFormatting sqref="G75:AR76">
    <cfRule type="expression" dxfId="255" priority="166">
      <formula>$A$41="■"</formula>
    </cfRule>
  </conditionalFormatting>
  <conditionalFormatting sqref="I83:L84">
    <cfRule type="expression" dxfId="254" priority="6">
      <formula>AND($A$7="■",$I$83="")</formula>
    </cfRule>
  </conditionalFormatting>
  <conditionalFormatting sqref="I87:L88">
    <cfRule type="expression" dxfId="253" priority="4">
      <formula>AND($A$7="■",$I$87="")</formula>
    </cfRule>
  </conditionalFormatting>
  <conditionalFormatting sqref="L75:P75">
    <cfRule type="expression" dxfId="252" priority="76">
      <formula>AND($A$7="■",$A$41="■",$L$75="")</formula>
    </cfRule>
  </conditionalFormatting>
  <conditionalFormatting sqref="M45">
    <cfRule type="expression" dxfId="251" priority="64">
      <formula>$A$40="■"</formula>
    </cfRule>
    <cfRule type="expression" dxfId="250" priority="65">
      <formula>$A$39="■"</formula>
    </cfRule>
  </conditionalFormatting>
  <conditionalFormatting sqref="M47">
    <cfRule type="expression" dxfId="249" priority="62">
      <formula>$A$40="■"</formula>
    </cfRule>
    <cfRule type="expression" dxfId="248" priority="63">
      <formula>$A$39="■"</formula>
    </cfRule>
  </conditionalFormatting>
  <conditionalFormatting sqref="M49">
    <cfRule type="expression" dxfId="247" priority="61">
      <formula>$A$39="■"</formula>
    </cfRule>
    <cfRule type="expression" dxfId="246" priority="60">
      <formula>$A$40="■"</formula>
    </cfRule>
  </conditionalFormatting>
  <conditionalFormatting sqref="M51">
    <cfRule type="expression" dxfId="245" priority="58">
      <formula>$A$40="■"</formula>
    </cfRule>
    <cfRule type="expression" dxfId="244" priority="59">
      <formula>$A$39="■"</formula>
    </cfRule>
  </conditionalFormatting>
  <conditionalFormatting sqref="M53">
    <cfRule type="expression" dxfId="243" priority="56">
      <formula>$A$40="■"</formula>
    </cfRule>
    <cfRule type="expression" dxfId="242" priority="57">
      <formula>$A$39="■"</formula>
    </cfRule>
  </conditionalFormatting>
  <conditionalFormatting sqref="M55">
    <cfRule type="expression" dxfId="241" priority="55">
      <formula>$A$39="■"</formula>
    </cfRule>
    <cfRule type="expression" dxfId="240" priority="54">
      <formula>$A$40="■"</formula>
    </cfRule>
  </conditionalFormatting>
  <conditionalFormatting sqref="M57">
    <cfRule type="expression" dxfId="239" priority="53">
      <formula>$A$39="■"</formula>
    </cfRule>
    <cfRule type="expression" dxfId="238" priority="52">
      <formula>$A$40="■"</formula>
    </cfRule>
  </conditionalFormatting>
  <conditionalFormatting sqref="M23:T23">
    <cfRule type="expression" dxfId="237" priority="162">
      <formula>AND($B$22&lt;&gt;"",$M$23="")</formula>
    </cfRule>
  </conditionalFormatting>
  <conditionalFormatting sqref="M25:T25">
    <cfRule type="expression" dxfId="236" priority="161">
      <formula>AND($B$24&lt;&gt;"",$M$25="")</formula>
    </cfRule>
  </conditionalFormatting>
  <conditionalFormatting sqref="M27:T27">
    <cfRule type="expression" dxfId="235" priority="160">
      <formula>AND($B$26&lt;&gt;"",$M$27="")</formula>
    </cfRule>
  </conditionalFormatting>
  <conditionalFormatting sqref="M29:T29">
    <cfRule type="expression" dxfId="234" priority="158">
      <formula>AND($B$28&lt;&gt;"",$M$29="")</formula>
    </cfRule>
  </conditionalFormatting>
  <conditionalFormatting sqref="M31:T31">
    <cfRule type="expression" dxfId="233" priority="156">
      <formula>AND($B$30&lt;&gt;"",$M$31="")</formula>
    </cfRule>
  </conditionalFormatting>
  <conditionalFormatting sqref="M33:T33">
    <cfRule type="expression" dxfId="232" priority="154">
      <formula>AND($B$32&lt;&gt;"",$M$33="")</formula>
    </cfRule>
  </conditionalFormatting>
  <conditionalFormatting sqref="M46:T46">
    <cfRule type="expression" dxfId="231" priority="150">
      <formula>OR(AND($A$39="■",$M$46=""),AND($A$40="■",$M$46=""))</formula>
    </cfRule>
  </conditionalFormatting>
  <conditionalFormatting sqref="M48:T48">
    <cfRule type="expression" dxfId="230" priority="149">
      <formula>OR(AND($A$39="■",$M$48=""),AND($A$40="■",$M$48=""))</formula>
    </cfRule>
  </conditionalFormatting>
  <conditionalFormatting sqref="M50:T50">
    <cfRule type="expression" dxfId="229" priority="148">
      <formula>OR(AND($A$39="■",$M$50=""),AND($A$40="■",$M$50=""))</formula>
    </cfRule>
  </conditionalFormatting>
  <conditionalFormatting sqref="M52:T52">
    <cfRule type="expression" dxfId="228" priority="147">
      <formula>OR(AND($A$39="■",$M$52=""),AND($A$40="■",$M$52=""))</formula>
    </cfRule>
  </conditionalFormatting>
  <conditionalFormatting sqref="M54:T54">
    <cfRule type="expression" dxfId="227" priority="146">
      <formula>OR(AND($A$39="■",$M$54=""),AND($A$40="■",$M$54=""))</formula>
    </cfRule>
  </conditionalFormatting>
  <conditionalFormatting sqref="M56:T56">
    <cfRule type="expression" dxfId="226" priority="145">
      <formula>OR(AND($A$39="■",$M$56=""),AND($A$40="■",$M$56=""))</formula>
    </cfRule>
  </conditionalFormatting>
  <conditionalFormatting sqref="M58:T58">
    <cfRule type="expression" dxfId="225" priority="144">
      <formula>OR(AND($A$39="■",$M$58=""),AND($A$40="■",$M$58=""))</formula>
    </cfRule>
  </conditionalFormatting>
  <conditionalFormatting sqref="M60:T60">
    <cfRule type="expression" dxfId="224" priority="143">
      <formula>OR(AND($A$39="■",$F$59&lt;&gt;"",$M$60=""),AND($A$40="■",$F$59&lt;&gt;"",$M$60=""))</formula>
    </cfRule>
  </conditionalFormatting>
  <conditionalFormatting sqref="M62:T62">
    <cfRule type="expression" dxfId="223" priority="142">
      <formula>OR(AND($A$39="■",$F$61&lt;&gt;"",$M$62=""),AND($A$40="■",$F$61&lt;&gt;"",$M$62=""))</formula>
    </cfRule>
  </conditionalFormatting>
  <conditionalFormatting sqref="M64:T64">
    <cfRule type="expression" dxfId="222" priority="141">
      <formula>OR(AND($A$39="■",$F$63&lt;&gt;"",$M$64=""),AND($A$40="■",$F$63&lt;&gt;"",$M$64=""))</formula>
    </cfRule>
  </conditionalFormatting>
  <conditionalFormatting sqref="M66:T66">
    <cfRule type="expression" dxfId="221" priority="140">
      <formula>OR(AND($A$39="■",$F$65&lt;&gt;"",$M$66=""),AND($A$40="■",$F$65&lt;&gt;"",$M$66=""))</formula>
    </cfRule>
  </conditionalFormatting>
  <conditionalFormatting sqref="M68:T68">
    <cfRule type="expression" dxfId="220" priority="139">
      <formula>OR(AND($A$39="■",$F$67&lt;&gt;"",$M$68=""),AND($A$40="■",$F$67&lt;&gt;"",$M$68=""))</formula>
    </cfRule>
  </conditionalFormatting>
  <conditionalFormatting sqref="M106:T106">
    <cfRule type="expression" dxfId="219" priority="49">
      <formula>AND($B$22&lt;&gt;"",$M$23="")</formula>
    </cfRule>
  </conditionalFormatting>
  <conditionalFormatting sqref="M108:T108">
    <cfRule type="expression" dxfId="218" priority="48">
      <formula>AND($B$24&lt;&gt;"",$M$25="")</formula>
    </cfRule>
  </conditionalFormatting>
  <conditionalFormatting sqref="M110:T110">
    <cfRule type="expression" dxfId="217" priority="45">
      <formula>AND($B$26&lt;&gt;"",$M$27="")</formula>
    </cfRule>
  </conditionalFormatting>
  <conditionalFormatting sqref="M112:T112">
    <cfRule type="expression" dxfId="216" priority="43">
      <formula>AND($B$28&lt;&gt;"",$M$29="")</formula>
    </cfRule>
  </conditionalFormatting>
  <conditionalFormatting sqref="M114:T114">
    <cfRule type="expression" dxfId="215" priority="41">
      <formula>AND($B$30&lt;&gt;"",$M$31="")</formula>
    </cfRule>
  </conditionalFormatting>
  <conditionalFormatting sqref="M116:T116">
    <cfRule type="expression" dxfId="214" priority="39">
      <formula>AND($B$32&lt;&gt;"",$M$33="")</formula>
    </cfRule>
  </conditionalFormatting>
  <conditionalFormatting sqref="M126:T126">
    <cfRule type="expression" dxfId="213" priority="31">
      <formula>AND($B$22&lt;&gt;"",$M$23="")</formula>
    </cfRule>
  </conditionalFormatting>
  <conditionalFormatting sqref="M128:T128">
    <cfRule type="expression" dxfId="212" priority="30">
      <formula>AND($B$24&lt;&gt;"",$M$25="")</formula>
    </cfRule>
  </conditionalFormatting>
  <conditionalFormatting sqref="M130:T130">
    <cfRule type="expression" dxfId="211" priority="27">
      <formula>AND($B$26&lt;&gt;"",$M$27="")</formula>
    </cfRule>
  </conditionalFormatting>
  <conditionalFormatting sqref="M132:T132">
    <cfRule type="expression" dxfId="210" priority="25">
      <formula>AND($B$28&lt;&gt;"",$M$29="")</formula>
    </cfRule>
  </conditionalFormatting>
  <conditionalFormatting sqref="M134:T134">
    <cfRule type="expression" dxfId="209" priority="23">
      <formula>AND($B$30&lt;&gt;"",$M$31="")</formula>
    </cfRule>
  </conditionalFormatting>
  <conditionalFormatting sqref="M136:T136">
    <cfRule type="expression" dxfId="208" priority="21">
      <formula>AND($B$32&lt;&gt;"",$M$33="")</formula>
    </cfRule>
  </conditionalFormatting>
  <conditionalFormatting sqref="M46:AB46 M48:AB48 M50:AB50 M52:AB52 M54:AB54 M56:AB56 M58:AB70 N45:AB45 N47:AB47 N49:AB49 N51:AB51 N53:AB53 N55:AB55 N57:AB57 AC69:AJ70 AC71:AL71 AR71 AC72:AK72">
    <cfRule type="expression" dxfId="207" priority="167">
      <formula>$A$40="■"</formula>
    </cfRule>
  </conditionalFormatting>
  <conditionalFormatting sqref="M46:AR46 M48:AR48 M50:AR50 M52:AR52 M54:AR54 M56:AR56 M58:AR70 N45:AR45 N47:AR47 N49:AR49 N51:AR51 N53:AR53 N55:AR55 N57:AR57 AC71:AL71 AR71 AC72:AK72">
    <cfRule type="expression" dxfId="206" priority="168">
      <formula>$A$39="■"</formula>
    </cfRule>
  </conditionalFormatting>
  <conditionalFormatting sqref="N111 N131 N28">
    <cfRule type="expression" dxfId="205" priority="66">
      <formula>AND($A$7="■",$B$28&lt;&gt;"",$N$28="")</formula>
    </cfRule>
  </conditionalFormatting>
  <conditionalFormatting sqref="N45:S45">
    <cfRule type="expression" dxfId="204" priority="138">
      <formula>OR(AND($A$7="■",$A$39="■",$N$45=""),AND($A$7="■",$A$40="■",$N$45=""))</formula>
    </cfRule>
  </conditionalFormatting>
  <conditionalFormatting sqref="N47:S47">
    <cfRule type="expression" dxfId="203" priority="137">
      <formula>OR(AND($A$7="■",$A$39="■",$N$47=""),AND($A$7="■",$A$40="■",$N$47=""))</formula>
    </cfRule>
  </conditionalFormatting>
  <conditionalFormatting sqref="N49:S49">
    <cfRule type="expression" dxfId="202" priority="136">
      <formula>OR(AND($A$7="■",$A$39="■",$N$49=""),AND($A$7="■",$A$40="■",$N$49=""))</formula>
    </cfRule>
  </conditionalFormatting>
  <conditionalFormatting sqref="N51:S51">
    <cfRule type="expression" dxfId="201" priority="135">
      <formula>OR(AND($A$7="■",$A$39="■",$N$51=""),AND($A$7="■",$A$40="■",$N$51=""))</formula>
    </cfRule>
  </conditionalFormatting>
  <conditionalFormatting sqref="N53:S53">
    <cfRule type="expression" dxfId="200" priority="134">
      <formula>OR(AND($A$7="■",$A$39="■",$N$53=""),AND($A$7="■",$A$40="■",$N$53=""))</formula>
    </cfRule>
  </conditionalFormatting>
  <conditionalFormatting sqref="N55:S55">
    <cfRule type="expression" dxfId="199" priority="133">
      <formula>OR(AND($A$7="■",$A$39="■",$N$55=""),AND($A$7="■",$A$40="■",$N$55=""))</formula>
    </cfRule>
  </conditionalFormatting>
  <conditionalFormatting sqref="N57:S57">
    <cfRule type="expression" dxfId="198" priority="132">
      <formula>OR(AND($A$7="■",$A$39="■",$N$57=""),AND($A$7="■",$A$40="■",$N$57=""))</formula>
    </cfRule>
  </conditionalFormatting>
  <conditionalFormatting sqref="N59:S59">
    <cfRule type="expression" dxfId="197" priority="131">
      <formula>OR(AND($A$7="■",$A$39="■",$F$59&lt;&gt;"",$N$59=""),AND($A$7="■",$A$40="■",$F$59&lt;&gt;"",$N$59=""))</formula>
    </cfRule>
  </conditionalFormatting>
  <conditionalFormatting sqref="N61:S61">
    <cfRule type="expression" dxfId="196" priority="130">
      <formula>OR(AND($A$7="■",$A$39="■",$F$61&lt;&gt;"",$N$61=""),AND($A$7="■",$A$40="■",$F$61&lt;&gt;"",$N$61=""))</formula>
    </cfRule>
  </conditionalFormatting>
  <conditionalFormatting sqref="N63:S63">
    <cfRule type="expression" dxfId="195" priority="129">
      <formula>OR(AND($A$7="■",$A$39="■",$F$63&lt;&gt;"",$N$63=""),AND($A$7="■",$A$40="■",$F$63&lt;&gt;"",$N$63=""))</formula>
    </cfRule>
  </conditionalFormatting>
  <conditionalFormatting sqref="N65:S65">
    <cfRule type="expression" dxfId="194" priority="128">
      <formula>OR(AND($A$7="■",$A$39="■",$F$65&lt;&gt;"",$N$65=""),AND($A$7="■",$A$40="■",$F$65&lt;&gt;"",$N$65=""))</formula>
    </cfRule>
  </conditionalFormatting>
  <conditionalFormatting sqref="N67:S67">
    <cfRule type="expression" dxfId="193" priority="127">
      <formula>OR(AND($A$7="■",$A$39="■",$F$67&lt;&gt;"",$N$67=""),AND($A$7="■",$A$40="■",$F$67&lt;&gt;"",$N$67=""))</formula>
    </cfRule>
  </conditionalFormatting>
  <conditionalFormatting sqref="N105:S105 N125:S125 N22:S22">
    <cfRule type="expression" dxfId="192" priority="152">
      <formula>AND($A$7="■",$B$22&lt;&gt;"",$N$22="")</formula>
    </cfRule>
  </conditionalFormatting>
  <conditionalFormatting sqref="N107:S107 N127:S127 N24:S24">
    <cfRule type="expression" dxfId="191" priority="151">
      <formula>AND($A$7="■",$B$24&lt;&gt;"",$N$24="")</formula>
    </cfRule>
  </conditionalFormatting>
  <conditionalFormatting sqref="N109:S109 N129:S129 N26:S26">
    <cfRule type="expression" dxfId="190" priority="67">
      <formula>AND($A$7="■",$B$26&lt;&gt;"",$N$26="")</formula>
    </cfRule>
  </conditionalFormatting>
  <conditionalFormatting sqref="N113:S113 N133:S133 N30:S30">
    <cfRule type="expression" dxfId="189" priority="51">
      <formula>AND($A$7="■",$B$30&lt;&gt;"",$N$30="")</formula>
    </cfRule>
  </conditionalFormatting>
  <conditionalFormatting sqref="N115:S115 N135:S135 N32:S32">
    <cfRule type="expression" dxfId="188" priority="50">
      <formula>AND($A$7="■",$B$32&lt;&gt;"",$N$32="")</formula>
    </cfRule>
  </conditionalFormatting>
  <conditionalFormatting sqref="Q76">
    <cfRule type="expression" dxfId="187" priority="77">
      <formula>AND($A$41="■",$K$76="")</formula>
    </cfRule>
  </conditionalFormatting>
  <conditionalFormatting sqref="Q89:V90">
    <cfRule type="expression" dxfId="186" priority="2">
      <formula>"'=IF($H$11=""■"",AI158,AB158)"</formula>
    </cfRule>
  </conditionalFormatting>
  <conditionalFormatting sqref="R83:U84">
    <cfRule type="expression" dxfId="185" priority="5">
      <formula>AND($A$7="■",$R$83="")</formula>
    </cfRule>
  </conditionalFormatting>
  <conditionalFormatting sqref="R87:U88">
    <cfRule type="expression" dxfId="184" priority="3">
      <formula>AND($A$7="■",$R$87="")</formula>
    </cfRule>
  </conditionalFormatting>
  <conditionalFormatting sqref="U26:AB27">
    <cfRule type="expression" dxfId="183" priority="159">
      <formula>AND($B$26&lt;&gt;"",$U$26="")</formula>
    </cfRule>
  </conditionalFormatting>
  <conditionalFormatting sqref="U28:AB29">
    <cfRule type="expression" dxfId="182" priority="157">
      <formula>AND($B$28&lt;&gt;"",$U$28="")</formula>
    </cfRule>
  </conditionalFormatting>
  <conditionalFormatting sqref="U30:AB31">
    <cfRule type="expression" dxfId="181" priority="155">
      <formula>AND($B$30&lt;&gt;"",$U$30="")</formula>
    </cfRule>
  </conditionalFormatting>
  <conditionalFormatting sqref="U32:AB33">
    <cfRule type="expression" dxfId="180" priority="153">
      <formula>AND($B$32&lt;&gt;"",$U$32="")</formula>
    </cfRule>
  </conditionalFormatting>
  <conditionalFormatting sqref="U45:AB46">
    <cfRule type="expression" dxfId="179" priority="108">
      <formula>OR(AND($A$39="■",$M$46&lt;&gt;"",$M$46&lt;&gt;0,$U$45=""),AND($A$40="■",$M$46&lt;&gt;"",$M$46&lt;&gt;0,$U$45=""))</formula>
    </cfRule>
  </conditionalFormatting>
  <conditionalFormatting sqref="U47:AB48">
    <cfRule type="expression" dxfId="178" priority="107">
      <formula>OR(AND($A$39="■",$M$48&lt;&gt;"",$M$48&lt;&gt;0,$U$47=""),AND($A$40="■",$M$48&lt;&gt;"",$M$48&lt;&gt;0,$U$47=""))</formula>
    </cfRule>
  </conditionalFormatting>
  <conditionalFormatting sqref="U49:AB50">
    <cfRule type="expression" dxfId="177" priority="106">
      <formula>OR(AND($A$39="■",$M$50&lt;&gt;"",$M$50&lt;&gt;0,$U$49=""),AND($A$40="■",$M$50&lt;&gt;"",$M$50&lt;&gt;0,$U$49=""))</formula>
    </cfRule>
  </conditionalFormatting>
  <conditionalFormatting sqref="U51:AB52">
    <cfRule type="expression" dxfId="176" priority="105">
      <formula>OR(AND($A$39="■",$M$52&lt;&gt;"",$M$52&lt;&gt;0,$U$51=""),AND($A$40="■",$M$52&lt;&gt;"",$M$52&lt;&gt;0,$U$51=""))</formula>
    </cfRule>
  </conditionalFormatting>
  <conditionalFormatting sqref="U53:AB54">
    <cfRule type="expression" dxfId="175" priority="104">
      <formula>OR(AND($A$39="■",$M$54&lt;&gt;"",$M$54&lt;&gt;0,$U$53=""),AND($A$40="■",$M$54&lt;&gt;"",$M$54&lt;&gt;0,$U$53=""))</formula>
    </cfRule>
  </conditionalFormatting>
  <conditionalFormatting sqref="U55:AB56">
    <cfRule type="expression" dxfId="174" priority="103">
      <formula>OR(AND($A$39="■",$M$56&lt;&gt;"",$M$56&lt;&gt;0,$U$55=""),AND($A$40="■",$M$56&lt;&gt;"",$M$56&lt;&gt;0,$U$55=""))</formula>
    </cfRule>
  </conditionalFormatting>
  <conditionalFormatting sqref="U57:AB58">
    <cfRule type="expression" dxfId="173" priority="102">
      <formula>OR(AND($A$39="■",$M$58&lt;&gt;"",$M$58&lt;&gt;0,$U$57=""),AND($A$40="■",$M$58&lt;&gt;"",$M$58&lt;&gt;0,$U$57=""))</formula>
    </cfRule>
  </conditionalFormatting>
  <conditionalFormatting sqref="U59:AB60">
    <cfRule type="expression" dxfId="172" priority="101">
      <formula>OR(AND($A$39="■",$F$59&lt;&gt;"",$U$59=""),AND($A$40="■",$F$59&lt;&gt;"",$U$59=""))</formula>
    </cfRule>
  </conditionalFormatting>
  <conditionalFormatting sqref="U61:AB62">
    <cfRule type="expression" dxfId="171" priority="100">
      <formula>OR(AND($A$39="■",$F$61&lt;&gt;"",$U$61=""),AND($A$40="■",$F$61&lt;&gt;"",$U$61=""))</formula>
    </cfRule>
  </conditionalFormatting>
  <conditionalFormatting sqref="U63:AB64">
    <cfRule type="expression" dxfId="170" priority="99">
      <formula>OR(AND($A$39="■",$F$63&lt;&gt;"",$U$63=""),AND($A$40="■",$F$63&lt;&gt;"",$U$63=""))</formula>
    </cfRule>
  </conditionalFormatting>
  <conditionalFormatting sqref="U65:AB66">
    <cfRule type="expression" dxfId="169" priority="98">
      <formula>OR(AND($A$39="■",$F$65&lt;&gt;"",$U$65=""),AND($A$40="■",$F$65&lt;&gt;"",$U$65=""))</formula>
    </cfRule>
  </conditionalFormatting>
  <conditionalFormatting sqref="U67:AB68">
    <cfRule type="expression" dxfId="168" priority="97">
      <formula>OR(AND($A$39="■",$F$67&lt;&gt;"",$U$67=""),AND($A$40="■",$F$67&lt;&gt;"",$U$67=""))</formula>
    </cfRule>
  </conditionalFormatting>
  <conditionalFormatting sqref="U105:AB106">
    <cfRule type="expression" dxfId="167" priority="47">
      <formula>AND($B$22&lt;&gt;"",$U$22="")</formula>
    </cfRule>
  </conditionalFormatting>
  <conditionalFormatting sqref="U107:AB108">
    <cfRule type="expression" dxfId="166" priority="46">
      <formula>AND($B$24&lt;&gt;"",$U$24="")</formula>
    </cfRule>
  </conditionalFormatting>
  <conditionalFormatting sqref="U109:AB110">
    <cfRule type="expression" dxfId="165" priority="44">
      <formula>AND($B$26&lt;&gt;"",$U$26="")</formula>
    </cfRule>
  </conditionalFormatting>
  <conditionalFormatting sqref="U111:AB112">
    <cfRule type="expression" dxfId="164" priority="42">
      <formula>AND($B$28&lt;&gt;"",$U$28="")</formula>
    </cfRule>
  </conditionalFormatting>
  <conditionalFormatting sqref="U113:AB114">
    <cfRule type="expression" dxfId="163" priority="40">
      <formula>AND($B$30&lt;&gt;"",$U$30="")</formula>
    </cfRule>
  </conditionalFormatting>
  <conditionalFormatting sqref="U115:AB116">
    <cfRule type="expression" dxfId="162" priority="38">
      <formula>AND($B$32&lt;&gt;"",$U$32="")</formula>
    </cfRule>
  </conditionalFormatting>
  <conditionalFormatting sqref="U125:AB126">
    <cfRule type="expression" dxfId="161" priority="29">
      <formula>AND($B$22&lt;&gt;"",$U$22="")</formula>
    </cfRule>
  </conditionalFormatting>
  <conditionalFormatting sqref="U127:AB128">
    <cfRule type="expression" dxfId="160" priority="28">
      <formula>AND($B$24&lt;&gt;"",$U$24="")</formula>
    </cfRule>
  </conditionalFormatting>
  <conditionalFormatting sqref="U129:AB130">
    <cfRule type="expression" dxfId="159" priority="26">
      <formula>AND($B$26&lt;&gt;"",$U$26="")</formula>
    </cfRule>
  </conditionalFormatting>
  <conditionalFormatting sqref="U131:AB132">
    <cfRule type="expression" dxfId="158" priority="24">
      <formula>AND($B$28&lt;&gt;"",$U$28="")</formula>
    </cfRule>
  </conditionalFormatting>
  <conditionalFormatting sqref="U133:AB134">
    <cfRule type="expression" dxfId="157" priority="22">
      <formula>AND($B$30&lt;&gt;"",$U$30="")</formula>
    </cfRule>
  </conditionalFormatting>
  <conditionalFormatting sqref="U135:AB136">
    <cfRule type="expression" dxfId="156" priority="20">
      <formula>AND($B$32&lt;&gt;"",$U$32="")</formula>
    </cfRule>
  </conditionalFormatting>
  <conditionalFormatting sqref="W82:W83">
    <cfRule type="expression" dxfId="155" priority="7">
      <formula>$H$11="□"</formula>
    </cfRule>
  </conditionalFormatting>
  <conditionalFormatting sqref="Y75:AC75">
    <cfRule type="expression" dxfId="154" priority="75">
      <formula>AND($A$7="■",$A$41="■",$Y$75="")</formula>
    </cfRule>
  </conditionalFormatting>
  <conditionalFormatting sqref="AC46:AJ46">
    <cfRule type="expression" dxfId="153" priority="120">
      <formula>AND($A$39="■",$AC$46="")</formula>
    </cfRule>
  </conditionalFormatting>
  <conditionalFormatting sqref="AC48:AJ48">
    <cfRule type="expression" dxfId="152" priority="119">
      <formula>AND($A$39="■",$AC$48="")</formula>
    </cfRule>
  </conditionalFormatting>
  <conditionalFormatting sqref="AC50:AJ50">
    <cfRule type="expression" dxfId="151" priority="118">
      <formula>AND($A$39="■",$AC$50="")</formula>
    </cfRule>
  </conditionalFormatting>
  <conditionalFormatting sqref="AC52:AJ52">
    <cfRule type="expression" dxfId="150" priority="117">
      <formula>AND($A$39="■",$AC$52="")</formula>
    </cfRule>
  </conditionalFormatting>
  <conditionalFormatting sqref="AC54:AJ54">
    <cfRule type="expression" dxfId="149" priority="116">
      <formula>AND($A$39="■",$AC$54="")</formula>
    </cfRule>
  </conditionalFormatting>
  <conditionalFormatting sqref="AC56:AJ56">
    <cfRule type="expression" dxfId="148" priority="115">
      <formula>AND($A$39="■",$AC$56="")</formula>
    </cfRule>
  </conditionalFormatting>
  <conditionalFormatting sqref="AC58:AJ58">
    <cfRule type="expression" dxfId="147" priority="114">
      <formula>AND($A$39="■",$AC$58="")</formula>
    </cfRule>
  </conditionalFormatting>
  <conditionalFormatting sqref="AC60:AJ60">
    <cfRule type="expression" dxfId="146" priority="113">
      <formula>AND($A$39="■",$F$59&lt;&gt;"",$AC$60="")</formula>
    </cfRule>
  </conditionalFormatting>
  <conditionalFormatting sqref="AC62:AJ62">
    <cfRule type="expression" dxfId="145" priority="112">
      <formula>AND($A$39="■",$F$61&lt;&gt;"",$AC$62="")</formula>
    </cfRule>
  </conditionalFormatting>
  <conditionalFormatting sqref="AC64:AJ64">
    <cfRule type="expression" dxfId="144" priority="111">
      <formula>AND($A$39="■",$F$63&lt;&gt;"",$AC$64="")</formula>
    </cfRule>
  </conditionalFormatting>
  <conditionalFormatting sqref="AC66:AJ66">
    <cfRule type="expression" dxfId="143" priority="110">
      <formula>AND($A$39="■",$F$65&lt;&gt;"",$AC$66="")</formula>
    </cfRule>
  </conditionalFormatting>
  <conditionalFormatting sqref="AC68:AJ68">
    <cfRule type="expression" dxfId="142" priority="109">
      <formula>AND($A$39="■",$F$67&lt;&gt;"",$AC$68="")</formula>
    </cfRule>
  </conditionalFormatting>
  <conditionalFormatting sqref="AD45:AI45">
    <cfRule type="expression" dxfId="141" priority="84">
      <formula>AND($A$7="■",$A$39="■",$AD$45="")</formula>
    </cfRule>
  </conditionalFormatting>
  <conditionalFormatting sqref="AD47:AI47">
    <cfRule type="expression" dxfId="140" priority="83">
      <formula>AND($A$7="■",$A$39="■",$AD$47="")</formula>
    </cfRule>
  </conditionalFormatting>
  <conditionalFormatting sqref="AD49:AI49">
    <cfRule type="expression" dxfId="139" priority="82">
      <formula>AND($A$7="■",$A$39="■",$AD$49="")</formula>
    </cfRule>
  </conditionalFormatting>
  <conditionalFormatting sqref="AD51:AI51">
    <cfRule type="expression" dxfId="138" priority="81">
      <formula>AND($A$7="■",$A$39="■",$AD$51="")</formula>
    </cfRule>
  </conditionalFormatting>
  <conditionalFormatting sqref="AD53:AI53">
    <cfRule type="expression" dxfId="137" priority="80">
      <formula>AND($A$7="■",$A$39="■",$AD$53="")</formula>
    </cfRule>
  </conditionalFormatting>
  <conditionalFormatting sqref="AD55:AI55">
    <cfRule type="expression" dxfId="136" priority="79">
      <formula>AND($A$7="■",$A$39="■",$AD$55="")</formula>
    </cfRule>
  </conditionalFormatting>
  <conditionalFormatting sqref="AD57:AI57">
    <cfRule type="expression" dxfId="135" priority="78">
      <formula>AND($A$7="■",$A$39="■",$AD$57="")</formula>
    </cfRule>
  </conditionalFormatting>
  <conditionalFormatting sqref="AI180:AL180">
    <cfRule type="expression" dxfId="134" priority="1">
      <formula>"'=$H$11""■""=AB159*0.5"</formula>
    </cfRule>
  </conditionalFormatting>
  <conditionalFormatting sqref="AK45:AR46">
    <cfRule type="expression" dxfId="133" priority="96">
      <formula>AND($A$39="■",$AC$46&lt;&gt;"",$AC$46&lt;&gt;0,$AK$45="")</formula>
    </cfRule>
  </conditionalFormatting>
  <conditionalFormatting sqref="AK47:AR48">
    <cfRule type="expression" dxfId="132" priority="95">
      <formula>AND($A$39="■",$AC$48&lt;&gt;"",$AC$48&lt;&gt;0,$AK$47="")</formula>
    </cfRule>
  </conditionalFormatting>
  <conditionalFormatting sqref="AK49:AR50">
    <cfRule type="expression" dxfId="131" priority="94">
      <formula>AND($A$39="■",$AC$50&lt;&gt;"",$AC$50&lt;&gt;0,$AK$49="")</formula>
    </cfRule>
  </conditionalFormatting>
  <conditionalFormatting sqref="AK51:AR52">
    <cfRule type="expression" dxfId="130" priority="93">
      <formula>AND($A$39="■",$AC$52&lt;&gt;"",$AC$52&lt;&gt;0,$AK$51="")</formula>
    </cfRule>
  </conditionalFormatting>
  <conditionalFormatting sqref="AK53:AR54">
    <cfRule type="expression" dxfId="129" priority="92">
      <formula>AND($A$39="■",$AC$54&lt;&gt;"",$AC$54&lt;&gt;0,$AK$53="")</formula>
    </cfRule>
  </conditionalFormatting>
  <conditionalFormatting sqref="AK55:AR56">
    <cfRule type="expression" dxfId="128" priority="91">
      <formula>AND($A$39="■",$AC$56&lt;&gt;"",$AC$56&lt;&gt;0,$AK$55="")</formula>
    </cfRule>
  </conditionalFormatting>
  <conditionalFormatting sqref="AK57:AR58">
    <cfRule type="expression" dxfId="127" priority="90">
      <formula>AND($A$39="■",$AC$58&lt;&gt;"",$AC$58&lt;&gt;0,$AK$57="")</formula>
    </cfRule>
  </conditionalFormatting>
  <conditionalFormatting sqref="AK59:AR60">
    <cfRule type="expression" dxfId="126" priority="89">
      <formula>AND($A$39="■",$F$60&lt;&gt;"",$AC$60&lt;&gt;0,$AK$59="")</formula>
    </cfRule>
  </conditionalFormatting>
  <conditionalFormatting sqref="AK61:AR62">
    <cfRule type="expression" dxfId="125" priority="88">
      <formula>AND($A$39="■",$F$62&lt;&gt;"",$AC$62&lt;&gt;0,$AK$61="")</formula>
    </cfRule>
  </conditionalFormatting>
  <conditionalFormatting sqref="AK63:AR64">
    <cfRule type="expression" dxfId="124" priority="87">
      <formula>AND($A$39="■",$F$64&lt;&gt;"",$AC$64&lt;&gt;0,$AK$63="")</formula>
    </cfRule>
  </conditionalFormatting>
  <conditionalFormatting sqref="AK65:AR66">
    <cfRule type="expression" dxfId="123" priority="86">
      <formula>AND($A$39="■",$F$66&lt;&gt;"",$AC$66&lt;&gt;0,$AK$65="")</formula>
    </cfRule>
  </conditionalFormatting>
  <conditionalFormatting sqref="AK67:AR68">
    <cfRule type="expression" dxfId="122" priority="85">
      <formula>AND($A$39="■",$F$68&lt;&gt;"",$AC$68&lt;&gt;0,$AK$67="")</formula>
    </cfRule>
  </conditionalFormatting>
  <conditionalFormatting sqref="AL76:AR76">
    <cfRule type="expression" dxfId="121" priority="74">
      <formula>AND($A$41="■",$AL$76="")</formula>
    </cfRule>
  </conditionalFormatting>
  <conditionalFormatting sqref="AM75:AQ75">
    <cfRule type="expression" dxfId="120" priority="73">
      <formula>AND($A$7="■",$A$41="■",$AM$75="")</formula>
    </cfRule>
  </conditionalFormatting>
  <dataValidations count="53">
    <dataValidation type="custom" allowBlank="1" showInputMessage="1" showErrorMessage="1" sqref="N105:S105" xr:uid="{116458CE-12E2-4323-9F1D-A187AA8A5A7F}">
      <formula1>A99="■"</formula1>
    </dataValidation>
    <dataValidation type="custom" allowBlank="1" showInputMessage="1" showErrorMessage="1" sqref="N107:S107" xr:uid="{E846F1A7-7DE6-4D1C-8857-8A170CC06DD9}">
      <formula1>A99="■"</formula1>
    </dataValidation>
    <dataValidation type="custom" allowBlank="1" showInputMessage="1" showErrorMessage="1" sqref="N109:S109" xr:uid="{A0DA566A-70DD-4344-BB40-E61AC62567BF}">
      <formula1>A99="■"</formula1>
    </dataValidation>
    <dataValidation type="custom" allowBlank="1" showInputMessage="1" showErrorMessage="1" sqref="N111:S111" xr:uid="{F51216C2-1DC4-4313-A616-78296414F7B5}">
      <formula1>A99="■"</formula1>
    </dataValidation>
    <dataValidation type="custom" allowBlank="1" showInputMessage="1" showErrorMessage="1" sqref="N115:S115" xr:uid="{3B56CC3A-837A-430B-BF0B-7719E8FD60DE}">
      <formula1>A99="■"</formula1>
    </dataValidation>
    <dataValidation type="custom" allowBlank="1" showInputMessage="1" showErrorMessage="1" sqref="N113:S113" xr:uid="{B97FF546-E450-4181-89DF-F157D326EF34}">
      <formula1>A99="■"</formula1>
    </dataValidation>
    <dataValidation type="custom" allowBlank="1" showInputMessage="1" showErrorMessage="1" sqref="N125:S125 N133:S133 N135:S135 N131:S131 N129:S129 N127:S127" xr:uid="{A814307A-FDEC-4C17-8980-5F788E5ECC93}">
      <formula1>#REF!="■"</formula1>
    </dataValidation>
    <dataValidation type="custom" allowBlank="1" showInputMessage="1" showErrorMessage="1" sqref="U143:V143" xr:uid="{85350044-03E9-456B-8E03-D66BBF906A5C}">
      <formula1>O73="■"</formula1>
    </dataValidation>
    <dataValidation type="custom" allowBlank="1" showInputMessage="1" showErrorMessage="1" sqref="Y143:AC143" xr:uid="{67E8BC29-7AB5-4D20-8B4A-EE1576E931D2}">
      <formula1>A73="■"</formula1>
    </dataValidation>
    <dataValidation type="custom" allowBlank="1" showInputMessage="1" showErrorMessage="1" sqref="AM143:AQ143" xr:uid="{A49D3F69-5621-44B2-A263-A59C5B6F3E50}">
      <formula1>A73="■"</formula1>
    </dataValidation>
    <dataValidation type="custom" allowBlank="1" showInputMessage="1" showErrorMessage="1" sqref="U148:V148" xr:uid="{F2D889D7-A087-4F51-801F-3656BABB5ED5}">
      <formula1>O76="■"</formula1>
    </dataValidation>
    <dataValidation type="custom" allowBlank="1" showInputMessage="1" showErrorMessage="1" sqref="Y148:AC148" xr:uid="{D54430D3-03F0-4AFB-8516-F87B9AEDB9BD}">
      <formula1>A76="■"</formula1>
    </dataValidation>
    <dataValidation type="custom" allowBlank="1" showInputMessage="1" showErrorMessage="1" sqref="AM148:AQ148" xr:uid="{968794A8-07D2-4960-AD24-E2529C8FEB33}">
      <formula1>A76="■"</formula1>
    </dataValidation>
    <dataValidation type="list" allowBlank="1" showInputMessage="1" showErrorMessage="1" sqref="A39:A41 A6:A7 A98:A99 B11:B12 H11:H12" xr:uid="{CC5CFE2B-FF9F-4CCB-B3BB-434CDADAD885}">
      <formula1>"□,■"</formula1>
    </dataValidation>
    <dataValidation type="custom" allowBlank="1" showInputMessage="1" showErrorMessage="1" sqref="N28:S28" xr:uid="{706F24C9-28F6-4177-AA82-02083AC91771}">
      <formula1>A7="■"</formula1>
    </dataValidation>
    <dataValidation type="custom" allowBlank="1" showInputMessage="1" showErrorMessage="1" sqref="N32:S32" xr:uid="{885A8494-AE78-4644-98CF-8E50643A9064}">
      <formula1>A7="■"</formula1>
    </dataValidation>
    <dataValidation type="custom" allowBlank="1" showInputMessage="1" showErrorMessage="1" sqref="N26:S26" xr:uid="{6327976C-B16B-4762-B923-491BA9DCCA28}">
      <formula1>A7="■"</formula1>
    </dataValidation>
    <dataValidation type="custom" allowBlank="1" showInputMessage="1" showErrorMessage="1" sqref="N30:S30" xr:uid="{E6ABC801-56FE-43C9-9BA7-2E253A9089D5}">
      <formula1>A7="■"</formula1>
    </dataValidation>
    <dataValidation type="custom" allowBlank="1" showInputMessage="1" showErrorMessage="1" sqref="N45:S45" xr:uid="{2A1B9E90-D7D4-46CC-ACBF-0BF4026FC133}">
      <formula1>A7="■"</formula1>
    </dataValidation>
    <dataValidation type="custom" allowBlank="1" showInputMessage="1" showErrorMessage="1" sqref="N47:S47" xr:uid="{B423E8CE-8C1F-4C82-8C5B-F69347726B14}">
      <formula1>A7="■"</formula1>
    </dataValidation>
    <dataValidation type="custom" allowBlank="1" showInputMessage="1" showErrorMessage="1" sqref="N49:S49" xr:uid="{F2E4E939-A981-4BF9-B2E0-0BFB821D5AA0}">
      <formula1>A7="■"</formula1>
    </dataValidation>
    <dataValidation type="custom" allowBlank="1" showInputMessage="1" showErrorMessage="1" sqref="N51:S51" xr:uid="{140B5725-5E3D-4315-AE16-8697697E65BA}">
      <formula1>A7="■"</formula1>
    </dataValidation>
    <dataValidation type="custom" allowBlank="1" showInputMessage="1" showErrorMessage="1" sqref="N53:S53" xr:uid="{3C4315F8-A675-4178-A679-C49F19C506D6}">
      <formula1>A7="■"</formula1>
    </dataValidation>
    <dataValidation type="custom" allowBlank="1" showInputMessage="1" showErrorMessage="1" sqref="N55:S55" xr:uid="{52A07800-25FA-4350-93B5-D3B082AD8E9B}">
      <formula1>A7="■"</formula1>
    </dataValidation>
    <dataValidation type="custom" allowBlank="1" showInputMessage="1" showErrorMessage="1" sqref="N57:S57" xr:uid="{FEBFA8B1-28DD-43B5-BEBC-B34AF2FA3D00}">
      <formula1>A7="■"</formula1>
    </dataValidation>
    <dataValidation type="custom" allowBlank="1" showInputMessage="1" showErrorMessage="1" sqref="N59:S59" xr:uid="{528C2D87-4F47-467B-B8BC-F8F07C4B932E}">
      <formula1>A7="■"</formula1>
    </dataValidation>
    <dataValidation type="custom" allowBlank="1" showInputMessage="1" showErrorMessage="1" sqref="N61:S61" xr:uid="{8A2FF650-9F34-43E7-BFE1-63F436954332}">
      <formula1>A7="■"</formula1>
    </dataValidation>
    <dataValidation type="custom" allowBlank="1" showInputMessage="1" showErrorMessage="1" sqref="N63:S63" xr:uid="{E4215606-245E-4F54-A283-3DAC7DE071C7}">
      <formula1>A7="■"</formula1>
    </dataValidation>
    <dataValidation type="custom" allowBlank="1" showInputMessage="1" showErrorMessage="1" sqref="N65:S65" xr:uid="{FB64A812-9635-4ED2-B0DA-6CD01E4F3AF1}">
      <formula1>A7="■"</formula1>
    </dataValidation>
    <dataValidation type="custom" allowBlank="1" showInputMessage="1" showErrorMessage="1" sqref="N67:S67" xr:uid="{5AF67507-D7F2-4EC7-8213-0A3D8AA49F35}">
      <formula1>A7="■"</formula1>
    </dataValidation>
    <dataValidation type="custom" allowBlank="1" showInputMessage="1" showErrorMessage="1" sqref="AD45:AI45" xr:uid="{3E910102-FD5C-4429-89E9-0E086C98CF43}">
      <formula1>A7="■"</formula1>
    </dataValidation>
    <dataValidation type="custom" allowBlank="1" showInputMessage="1" showErrorMessage="1" sqref="AD47:AI47" xr:uid="{05E05B08-AE47-4696-A892-108FD2BC1406}">
      <formula1>A7="■"</formula1>
    </dataValidation>
    <dataValidation type="custom" allowBlank="1" showInputMessage="1" showErrorMessage="1" sqref="AD49:AI49" xr:uid="{75DC3221-D51C-460B-B632-A9C36B5A2342}">
      <formula1>A7="■"</formula1>
    </dataValidation>
    <dataValidation type="custom" allowBlank="1" showInputMessage="1" showErrorMessage="1" sqref="AD51:AI51" xr:uid="{E874BA4A-86CB-4C5C-91D5-3C41584112F1}">
      <formula1>A7="■"</formula1>
    </dataValidation>
    <dataValidation type="custom" allowBlank="1" showInputMessage="1" showErrorMessage="1" sqref="AD53:AI53" xr:uid="{F6359EE1-7A3E-4F73-8F51-C723057EAC6F}">
      <formula1>A7="■"</formula1>
    </dataValidation>
    <dataValidation type="custom" allowBlank="1" showInputMessage="1" showErrorMessage="1" sqref="AD55:AI55" xr:uid="{1326B4DA-980A-4B63-866D-84B05E154670}">
      <formula1>A7="■"</formula1>
    </dataValidation>
    <dataValidation type="custom" allowBlank="1" showInputMessage="1" showErrorMessage="1" sqref="AD57:AI57" xr:uid="{36C60115-BFAB-49AC-BA82-2C575D51B685}">
      <formula1>A7="■"</formula1>
    </dataValidation>
    <dataValidation type="custom" allowBlank="1" showInputMessage="1" showErrorMessage="1" sqref="AD59:AI59" xr:uid="{87F9EB9B-3F77-4950-A366-B523958130B2}">
      <formula1>A7="■"</formula1>
    </dataValidation>
    <dataValidation type="custom" allowBlank="1" showInputMessage="1" showErrorMessage="1" sqref="AD61:AI61" xr:uid="{5B0C75A9-9001-4948-A9F7-11E4824DFECC}">
      <formula1>A7="■"</formula1>
    </dataValidation>
    <dataValidation type="custom" allowBlank="1" showInputMessage="1" showErrorMessage="1" sqref="AD63:AI63" xr:uid="{E9AC40E3-17E5-428F-ACC1-90B8189E95EB}">
      <formula1>A7="■"</formula1>
    </dataValidation>
    <dataValidation type="custom" allowBlank="1" showInputMessage="1" showErrorMessage="1" sqref="AD65:AI65" xr:uid="{987C17C9-6AAA-4A67-966B-CF81E10E22A5}">
      <formula1>A7="■"</formula1>
    </dataValidation>
    <dataValidation type="custom" allowBlank="1" showInputMessage="1" showErrorMessage="1" sqref="AD67:AI67" xr:uid="{15FA453B-5CA8-46AC-A9CF-FC972140A3C6}">
      <formula1>A7="■"</formula1>
    </dataValidation>
    <dataValidation type="custom" allowBlank="1" showInputMessage="1" showErrorMessage="1" sqref="AL71:AQ71" xr:uid="{F0556C66-4D79-4E50-99C4-8036C066934D}">
      <formula1>A7="■"</formula1>
    </dataValidation>
    <dataValidation type="custom" allowBlank="1" showInputMessage="1" showErrorMessage="1" sqref="L75:P75" xr:uid="{77B733DD-F395-4120-BF78-2B931E67515F}">
      <formula1>A7="■"</formula1>
    </dataValidation>
    <dataValidation type="custom" allowBlank="1" showInputMessage="1" showErrorMessage="1" sqref="Y75:AC75" xr:uid="{F9B3AD2A-212A-44B3-A3C3-F8811AF20AF5}">
      <formula1>A7="■"</formula1>
    </dataValidation>
    <dataValidation type="custom" allowBlank="1" showInputMessage="1" showErrorMessage="1" sqref="AM75:AQ75" xr:uid="{D9C2AD07-9C4E-4686-86F3-7E7EA31FEAFD}">
      <formula1>A7="■"</formula1>
    </dataValidation>
    <dataValidation type="custom" allowBlank="1" showInputMessage="1" showErrorMessage="1" sqref="I83:L84" xr:uid="{40D0D703-3E96-4206-AAC1-386AB52BDAB0}">
      <formula1>A7="■"</formula1>
    </dataValidation>
    <dataValidation type="custom" allowBlank="1" showInputMessage="1" showErrorMessage="1" sqref="R83:U84" xr:uid="{1051E384-A4C4-4AF5-840B-7B65FF1B5F84}">
      <formula1>A7="■"</formula1>
    </dataValidation>
    <dataValidation type="custom" allowBlank="1" showInputMessage="1" showErrorMessage="1" sqref="I87:L88" xr:uid="{90122896-1D4E-4157-A9D9-B458366BDF8A}">
      <formula1>A7="■"</formula1>
    </dataValidation>
    <dataValidation type="custom" allowBlank="1" showInputMessage="1" showErrorMessage="1" sqref="R87:U88" xr:uid="{5C6E89F1-7D0A-46B6-9CDF-812428C2D973}">
      <formula1>A7="■"</formula1>
    </dataValidation>
    <dataValidation type="custom" allowBlank="1" showInputMessage="1" showErrorMessage="1" sqref="Z85" xr:uid="{9D91A9C6-75A1-41AF-B20D-2D84D9ABAD28}">
      <formula1>C7="■"</formula1>
    </dataValidation>
    <dataValidation type="custom" allowBlank="1" showInputMessage="1" showErrorMessage="1" sqref="N24:S24" xr:uid="{B3582C1C-9077-4BE4-9038-361324A2C657}">
      <formula1>A7="■"</formula1>
    </dataValidation>
    <dataValidation type="custom" allowBlank="1" showInputMessage="1" showErrorMessage="1" sqref="N22:S22" xr:uid="{5CDECEC0-0E6F-41D0-95B8-C4C0353E1EF9}">
      <formula1>A7="■"</formula1>
    </dataValidation>
  </dataValidations>
  <pageMargins left="0.70866141732283472" right="0.70866141732283472" top="0.74803149606299213" bottom="0.74803149606299213" header="0.31496062992125984" footer="0.31496062992125984"/>
  <pageSetup paperSize="9" scale="63" fitToHeight="0" orientation="portrait" r:id="rId1"/>
  <rowBreaks count="1" manualBreakCount="1">
    <brk id="92" max="43" man="1"/>
  </rowBreak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29</xdr:col>
                    <xdr:colOff>0</xdr:colOff>
                    <xdr:row>159</xdr:row>
                    <xdr:rowOff>182880</xdr:rowOff>
                  </from>
                  <to>
                    <xdr:col>30</xdr:col>
                    <xdr:colOff>22860</xdr:colOff>
                    <xdr:row>161</xdr:row>
                    <xdr:rowOff>76200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29</xdr:col>
                    <xdr:colOff>0</xdr:colOff>
                    <xdr:row>160</xdr:row>
                    <xdr:rowOff>182880</xdr:rowOff>
                  </from>
                  <to>
                    <xdr:col>30</xdr:col>
                    <xdr:colOff>22860</xdr:colOff>
                    <xdr:row>162</xdr:row>
                    <xdr:rowOff>91440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29</xdr:col>
                    <xdr:colOff>0</xdr:colOff>
                    <xdr:row>164</xdr:row>
                    <xdr:rowOff>182880</xdr:rowOff>
                  </from>
                  <to>
                    <xdr:col>30</xdr:col>
                    <xdr:colOff>22860</xdr:colOff>
                    <xdr:row>166</xdr:row>
                    <xdr:rowOff>91440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29</xdr:col>
                    <xdr:colOff>0</xdr:colOff>
                    <xdr:row>165</xdr:row>
                    <xdr:rowOff>182880</xdr:rowOff>
                  </from>
                  <to>
                    <xdr:col>30</xdr:col>
                    <xdr:colOff>22860</xdr:colOff>
                    <xdr:row>167</xdr:row>
                    <xdr:rowOff>91440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29</xdr:col>
                    <xdr:colOff>0</xdr:colOff>
                    <xdr:row>166</xdr:row>
                    <xdr:rowOff>182880</xdr:rowOff>
                  </from>
                  <to>
                    <xdr:col>30</xdr:col>
                    <xdr:colOff>22860</xdr:colOff>
                    <xdr:row>168</xdr:row>
                    <xdr:rowOff>91440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30</xdr:col>
                    <xdr:colOff>0</xdr:colOff>
                    <xdr:row>159</xdr:row>
                    <xdr:rowOff>182880</xdr:rowOff>
                  </from>
                  <to>
                    <xdr:col>31</xdr:col>
                    <xdr:colOff>22860</xdr:colOff>
                    <xdr:row>161</xdr:row>
                    <xdr:rowOff>76200</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30</xdr:col>
                    <xdr:colOff>0</xdr:colOff>
                    <xdr:row>160</xdr:row>
                    <xdr:rowOff>182880</xdr:rowOff>
                  </from>
                  <to>
                    <xdr:col>31</xdr:col>
                    <xdr:colOff>22860</xdr:colOff>
                    <xdr:row>162</xdr:row>
                    <xdr:rowOff>91440</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from>
                    <xdr:col>30</xdr:col>
                    <xdr:colOff>0</xdr:colOff>
                    <xdr:row>164</xdr:row>
                    <xdr:rowOff>182880</xdr:rowOff>
                  </from>
                  <to>
                    <xdr:col>31</xdr:col>
                    <xdr:colOff>22860</xdr:colOff>
                    <xdr:row>166</xdr:row>
                    <xdr:rowOff>91440</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from>
                    <xdr:col>30</xdr:col>
                    <xdr:colOff>0</xdr:colOff>
                    <xdr:row>165</xdr:row>
                    <xdr:rowOff>182880</xdr:rowOff>
                  </from>
                  <to>
                    <xdr:col>31</xdr:col>
                    <xdr:colOff>22860</xdr:colOff>
                    <xdr:row>167</xdr:row>
                    <xdr:rowOff>91440</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from>
                    <xdr:col>30</xdr:col>
                    <xdr:colOff>0</xdr:colOff>
                    <xdr:row>166</xdr:row>
                    <xdr:rowOff>182880</xdr:rowOff>
                  </from>
                  <to>
                    <xdr:col>31</xdr:col>
                    <xdr:colOff>22860</xdr:colOff>
                    <xdr:row>168</xdr:row>
                    <xdr:rowOff>91440</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from>
                    <xdr:col>29</xdr:col>
                    <xdr:colOff>0</xdr:colOff>
                    <xdr:row>161</xdr:row>
                    <xdr:rowOff>182880</xdr:rowOff>
                  </from>
                  <to>
                    <xdr:col>30</xdr:col>
                    <xdr:colOff>22860</xdr:colOff>
                    <xdr:row>163</xdr:row>
                    <xdr:rowOff>91440</xdr:rowOff>
                  </to>
                </anchor>
              </controlPr>
            </control>
          </mc:Choice>
        </mc:AlternateContent>
        <mc:AlternateContent xmlns:mc="http://schemas.openxmlformats.org/markup-compatibility/2006">
          <mc:Choice Requires="x14">
            <control shapeId="8204" r:id="rId15" name="Check Box 12">
              <controlPr defaultSize="0" autoFill="0" autoLine="0" autoPict="0">
                <anchor moveWithCells="1">
                  <from>
                    <xdr:col>29</xdr:col>
                    <xdr:colOff>0</xdr:colOff>
                    <xdr:row>162</xdr:row>
                    <xdr:rowOff>182880</xdr:rowOff>
                  </from>
                  <to>
                    <xdr:col>30</xdr:col>
                    <xdr:colOff>22860</xdr:colOff>
                    <xdr:row>164</xdr:row>
                    <xdr:rowOff>91440</xdr:rowOff>
                  </to>
                </anchor>
              </controlPr>
            </control>
          </mc:Choice>
        </mc:AlternateContent>
        <mc:AlternateContent xmlns:mc="http://schemas.openxmlformats.org/markup-compatibility/2006">
          <mc:Choice Requires="x14">
            <control shapeId="8205" r:id="rId16" name="Check Box 13">
              <controlPr defaultSize="0" autoFill="0" autoLine="0" autoPict="0">
                <anchor moveWithCells="1">
                  <from>
                    <xdr:col>30</xdr:col>
                    <xdr:colOff>0</xdr:colOff>
                    <xdr:row>161</xdr:row>
                    <xdr:rowOff>182880</xdr:rowOff>
                  </from>
                  <to>
                    <xdr:col>31</xdr:col>
                    <xdr:colOff>22860</xdr:colOff>
                    <xdr:row>163</xdr:row>
                    <xdr:rowOff>91440</xdr:rowOff>
                  </to>
                </anchor>
              </controlPr>
            </control>
          </mc:Choice>
        </mc:AlternateContent>
        <mc:AlternateContent xmlns:mc="http://schemas.openxmlformats.org/markup-compatibility/2006">
          <mc:Choice Requires="x14">
            <control shapeId="8206" r:id="rId17" name="Check Box 14">
              <controlPr defaultSize="0" autoFill="0" autoLine="0" autoPict="0">
                <anchor moveWithCells="1">
                  <from>
                    <xdr:col>30</xdr:col>
                    <xdr:colOff>0</xdr:colOff>
                    <xdr:row>162</xdr:row>
                    <xdr:rowOff>182880</xdr:rowOff>
                  </from>
                  <to>
                    <xdr:col>31</xdr:col>
                    <xdr:colOff>22860</xdr:colOff>
                    <xdr:row>164</xdr:row>
                    <xdr:rowOff>91440</xdr:rowOff>
                  </to>
                </anchor>
              </controlPr>
            </control>
          </mc:Choice>
        </mc:AlternateContent>
        <mc:AlternateContent xmlns:mc="http://schemas.openxmlformats.org/markup-compatibility/2006">
          <mc:Choice Requires="x14">
            <control shapeId="8207" r:id="rId18" name="Check Box 15">
              <controlPr defaultSize="0" autoFill="0" autoLine="0" autoPict="0">
                <anchor moveWithCells="1">
                  <from>
                    <xdr:col>29</xdr:col>
                    <xdr:colOff>0</xdr:colOff>
                    <xdr:row>163</xdr:row>
                    <xdr:rowOff>182880</xdr:rowOff>
                  </from>
                  <to>
                    <xdr:col>30</xdr:col>
                    <xdr:colOff>22860</xdr:colOff>
                    <xdr:row>165</xdr:row>
                    <xdr:rowOff>91440</xdr:rowOff>
                  </to>
                </anchor>
              </controlPr>
            </control>
          </mc:Choice>
        </mc:AlternateContent>
        <mc:AlternateContent xmlns:mc="http://schemas.openxmlformats.org/markup-compatibility/2006">
          <mc:Choice Requires="x14">
            <control shapeId="8208" r:id="rId19" name="Check Box 16">
              <controlPr defaultSize="0" autoFill="0" autoLine="0" autoPict="0">
                <anchor moveWithCells="1">
                  <from>
                    <xdr:col>30</xdr:col>
                    <xdr:colOff>0</xdr:colOff>
                    <xdr:row>163</xdr:row>
                    <xdr:rowOff>182880</xdr:rowOff>
                  </from>
                  <to>
                    <xdr:col>31</xdr:col>
                    <xdr:colOff>22860</xdr:colOff>
                    <xdr:row>165</xdr:row>
                    <xdr:rowOff>91440</xdr:rowOff>
                  </to>
                </anchor>
              </controlPr>
            </control>
          </mc:Choice>
        </mc:AlternateContent>
        <mc:AlternateContent xmlns:mc="http://schemas.openxmlformats.org/markup-compatibility/2006">
          <mc:Choice Requires="x14">
            <control shapeId="8209" r:id="rId20" name="Check Box 17">
              <controlPr defaultSize="0" autoFill="0" autoLine="0" autoPict="0">
                <anchor moveWithCells="1">
                  <from>
                    <xdr:col>29</xdr:col>
                    <xdr:colOff>0</xdr:colOff>
                    <xdr:row>167</xdr:row>
                    <xdr:rowOff>182880</xdr:rowOff>
                  </from>
                  <to>
                    <xdr:col>30</xdr:col>
                    <xdr:colOff>22860</xdr:colOff>
                    <xdr:row>169</xdr:row>
                    <xdr:rowOff>91440</xdr:rowOff>
                  </to>
                </anchor>
              </controlPr>
            </control>
          </mc:Choice>
        </mc:AlternateContent>
        <mc:AlternateContent xmlns:mc="http://schemas.openxmlformats.org/markup-compatibility/2006">
          <mc:Choice Requires="x14">
            <control shapeId="8210" r:id="rId21" name="Check Box 18">
              <controlPr defaultSize="0" autoFill="0" autoLine="0" autoPict="0">
                <anchor moveWithCells="1">
                  <from>
                    <xdr:col>30</xdr:col>
                    <xdr:colOff>0</xdr:colOff>
                    <xdr:row>167</xdr:row>
                    <xdr:rowOff>182880</xdr:rowOff>
                  </from>
                  <to>
                    <xdr:col>31</xdr:col>
                    <xdr:colOff>22860</xdr:colOff>
                    <xdr:row>169</xdr:row>
                    <xdr:rowOff>91440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R98"/>
  <sheetViews>
    <sheetView showGridLines="0" view="pageBreakPreview" topLeftCell="A68" zoomScaleNormal="80" zoomScaleSheetLayoutView="100" workbookViewId="0">
      <selection activeCell="Q85" sqref="Q85:V86"/>
    </sheetView>
  </sheetViews>
  <sheetFormatPr defaultColWidth="8.77734375" defaultRowHeight="13.2" x14ac:dyDescent="0.2"/>
  <cols>
    <col min="1" max="1" width="4.44140625" style="2" customWidth="1"/>
    <col min="2" max="44" width="2.88671875" style="2" customWidth="1"/>
    <col min="45" max="16384" width="8.77734375" style="2"/>
  </cols>
  <sheetData>
    <row r="1" spans="1:44" x14ac:dyDescent="0.2">
      <c r="B1" s="296" t="s">
        <v>16</v>
      </c>
      <c r="C1" s="296"/>
      <c r="D1" s="296"/>
      <c r="E1" s="296"/>
      <c r="F1" s="296"/>
      <c r="G1" s="296"/>
      <c r="H1" s="296"/>
      <c r="I1" s="296"/>
      <c r="J1" s="296"/>
      <c r="K1" s="296"/>
      <c r="L1" s="296"/>
      <c r="M1" s="296"/>
      <c r="N1" s="296"/>
      <c r="O1" s="296"/>
      <c r="P1" s="296"/>
      <c r="Q1" s="296"/>
      <c r="R1" s="296"/>
      <c r="S1" s="296"/>
      <c r="T1" s="296"/>
      <c r="U1" s="296"/>
      <c r="V1" s="296"/>
      <c r="W1" s="296"/>
      <c r="X1" s="296"/>
      <c r="Y1" s="296"/>
      <c r="Z1" s="296"/>
      <c r="AA1" s="296"/>
      <c r="AB1" s="296"/>
      <c r="AC1" s="296"/>
      <c r="AD1" s="296"/>
      <c r="AE1" s="296"/>
      <c r="AF1" s="296"/>
      <c r="AG1" s="296"/>
      <c r="AH1" s="296"/>
      <c r="AI1" s="296"/>
      <c r="AJ1" s="296"/>
      <c r="AK1" s="296"/>
      <c r="AL1" s="296"/>
      <c r="AM1" s="296"/>
      <c r="AN1" s="296"/>
      <c r="AO1" s="296"/>
      <c r="AP1" s="296"/>
      <c r="AQ1" s="296"/>
      <c r="AR1" s="296"/>
    </row>
    <row r="2" spans="1:44" ht="28.2" x14ac:dyDescent="0.2">
      <c r="A2" s="319" t="s">
        <v>17</v>
      </c>
      <c r="B2" s="319"/>
      <c r="C2" s="319"/>
      <c r="D2" s="319"/>
      <c r="E2" s="319"/>
      <c r="F2" s="319"/>
      <c r="G2" s="319"/>
      <c r="H2" s="319"/>
      <c r="I2" s="319"/>
      <c r="J2" s="319"/>
      <c r="K2" s="319"/>
      <c r="L2" s="319"/>
      <c r="M2" s="319"/>
      <c r="N2" s="319"/>
      <c r="O2" s="319"/>
      <c r="P2" s="319"/>
      <c r="Q2" s="319"/>
      <c r="R2" s="319"/>
      <c r="S2" s="319"/>
      <c r="T2" s="319"/>
      <c r="U2" s="319"/>
      <c r="V2" s="319"/>
      <c r="W2" s="319"/>
      <c r="X2" s="319"/>
      <c r="Y2" s="319"/>
      <c r="Z2" s="319"/>
      <c r="AA2" s="319"/>
      <c r="AB2" s="319"/>
      <c r="AC2" s="319"/>
      <c r="AD2" s="319"/>
      <c r="AE2" s="319"/>
      <c r="AF2" s="319"/>
      <c r="AG2" s="319"/>
      <c r="AH2" s="319"/>
      <c r="AI2" s="319"/>
      <c r="AJ2" s="319"/>
      <c r="AK2" s="319"/>
      <c r="AL2" s="319"/>
      <c r="AM2" s="319"/>
      <c r="AN2" s="319"/>
      <c r="AO2" s="319"/>
      <c r="AP2" s="319"/>
      <c r="AQ2" s="319"/>
      <c r="AR2" s="319"/>
    </row>
    <row r="3" spans="1:44" ht="11.1" customHeight="1" x14ac:dyDescent="0.2">
      <c r="A3" s="36"/>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row>
    <row r="4" spans="1:44" ht="14.1" customHeight="1" x14ac:dyDescent="0.2">
      <c r="A4" s="2" t="s">
        <v>97</v>
      </c>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row>
    <row r="5" spans="1:44" ht="7.05" customHeight="1" x14ac:dyDescent="0.2">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row>
    <row r="6" spans="1:44" ht="14.1" customHeight="1" x14ac:dyDescent="0.2">
      <c r="A6" s="45" t="s">
        <v>11</v>
      </c>
      <c r="B6" s="3" t="s">
        <v>99</v>
      </c>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36"/>
      <c r="AM6" s="36"/>
      <c r="AN6" s="36"/>
      <c r="AO6" s="36"/>
      <c r="AP6" s="36"/>
      <c r="AQ6" s="36"/>
      <c r="AR6" s="36"/>
    </row>
    <row r="7" spans="1:44" ht="14.1" customHeight="1" x14ac:dyDescent="0.2">
      <c r="A7" s="46" t="s">
        <v>0</v>
      </c>
      <c r="B7" s="3" t="s">
        <v>100</v>
      </c>
      <c r="C7" s="36"/>
      <c r="D7" s="36"/>
      <c r="E7" s="36"/>
      <c r="F7" s="36"/>
      <c r="G7" s="36"/>
      <c r="H7" s="36"/>
      <c r="I7" s="36"/>
      <c r="J7" s="36"/>
      <c r="K7" s="36"/>
      <c r="L7" s="36"/>
      <c r="M7" s="36"/>
      <c r="N7" s="36"/>
      <c r="O7" s="36"/>
      <c r="P7" s="36"/>
      <c r="Q7" s="36"/>
      <c r="R7" s="36"/>
      <c r="S7" s="36"/>
      <c r="T7" s="36"/>
      <c r="U7" s="36"/>
      <c r="V7" s="36"/>
      <c r="W7" s="36"/>
      <c r="X7" s="36"/>
      <c r="Y7" s="36"/>
      <c r="Z7" s="36"/>
      <c r="AA7" s="36"/>
      <c r="AB7" s="36"/>
      <c r="AC7" s="36"/>
      <c r="AD7" s="36"/>
      <c r="AE7" s="36"/>
      <c r="AF7" s="36"/>
      <c r="AG7" s="36"/>
      <c r="AH7" s="36"/>
      <c r="AI7" s="36"/>
      <c r="AJ7" s="36"/>
      <c r="AK7" s="36"/>
      <c r="AL7" s="36"/>
      <c r="AM7" s="36"/>
      <c r="AN7" s="36"/>
      <c r="AO7" s="36"/>
      <c r="AP7" s="36"/>
      <c r="AQ7" s="36"/>
      <c r="AR7" s="36"/>
    </row>
    <row r="8" spans="1:44" ht="14.1" customHeight="1" x14ac:dyDescent="0.2">
      <c r="A8" s="1"/>
    </row>
    <row r="9" spans="1:44" ht="13.05" customHeight="1" x14ac:dyDescent="0.2">
      <c r="A9" s="297" t="s">
        <v>1</v>
      </c>
      <c r="B9" s="298"/>
      <c r="C9" s="298"/>
      <c r="D9" s="298"/>
      <c r="E9" s="299"/>
      <c r="F9" s="540" t="s">
        <v>101</v>
      </c>
      <c r="G9" s="541"/>
      <c r="H9" s="541"/>
      <c r="I9" s="541"/>
      <c r="J9" s="541"/>
      <c r="K9" s="541"/>
      <c r="L9" s="541"/>
      <c r="M9" s="541"/>
      <c r="N9" s="541"/>
      <c r="O9" s="541"/>
      <c r="P9" s="541"/>
      <c r="Q9" s="541"/>
      <c r="R9" s="541"/>
      <c r="S9" s="541"/>
      <c r="T9" s="541"/>
      <c r="U9" s="541"/>
      <c r="V9" s="541"/>
      <c r="W9" s="541"/>
      <c r="X9" s="541"/>
      <c r="Y9" s="541"/>
      <c r="Z9" s="541"/>
      <c r="AA9" s="541"/>
      <c r="AB9" s="542"/>
      <c r="AD9" s="13" t="s">
        <v>38</v>
      </c>
      <c r="AE9" s="12"/>
      <c r="AF9" s="12"/>
      <c r="AG9" s="12"/>
      <c r="AH9" s="12"/>
    </row>
    <row r="10" spans="1:44" ht="13.05" customHeight="1" x14ac:dyDescent="0.2">
      <c r="A10" s="300"/>
      <c r="B10" s="301"/>
      <c r="C10" s="301"/>
      <c r="D10" s="301"/>
      <c r="E10" s="302"/>
      <c r="F10" s="543"/>
      <c r="G10" s="544"/>
      <c r="H10" s="544"/>
      <c r="I10" s="544"/>
      <c r="J10" s="544"/>
      <c r="K10" s="544"/>
      <c r="L10" s="544"/>
      <c r="M10" s="544"/>
      <c r="N10" s="544"/>
      <c r="O10" s="544"/>
      <c r="P10" s="544"/>
      <c r="Q10" s="544"/>
      <c r="R10" s="544"/>
      <c r="S10" s="544"/>
      <c r="T10" s="544"/>
      <c r="U10" s="544"/>
      <c r="V10" s="544"/>
      <c r="W10" s="544"/>
      <c r="X10" s="544"/>
      <c r="Y10" s="544"/>
      <c r="Z10" s="544"/>
      <c r="AA10" s="544"/>
      <c r="AB10" s="545"/>
      <c r="AD10" s="14" t="s">
        <v>39</v>
      </c>
      <c r="AE10" s="15"/>
      <c r="AF10" s="15" t="s">
        <v>40</v>
      </c>
      <c r="AG10" s="15"/>
      <c r="AH10" s="15"/>
      <c r="AI10" s="16"/>
      <c r="AJ10" s="16"/>
      <c r="AK10" s="16"/>
      <c r="AL10" s="16"/>
      <c r="AM10" s="16"/>
      <c r="AN10" s="16"/>
      <c r="AO10" s="16"/>
      <c r="AP10" s="16"/>
      <c r="AQ10" s="16"/>
      <c r="AR10" s="4"/>
    </row>
    <row r="11" spans="1:44" ht="13.05" customHeight="1" x14ac:dyDescent="0.2">
      <c r="A11" s="297" t="s">
        <v>29</v>
      </c>
      <c r="B11" s="298"/>
      <c r="C11" s="298"/>
      <c r="D11" s="298"/>
      <c r="E11" s="299"/>
      <c r="F11" s="546">
        <v>110</v>
      </c>
      <c r="G11" s="547"/>
      <c r="H11" s="547"/>
      <c r="I11" s="547"/>
      <c r="J11" s="547"/>
      <c r="K11" s="547"/>
      <c r="L11" s="547"/>
      <c r="M11" s="547"/>
      <c r="N11" s="547"/>
      <c r="O11" s="547"/>
      <c r="P11" s="547"/>
      <c r="Q11" s="547"/>
      <c r="R11" s="547"/>
      <c r="S11" s="547"/>
      <c r="T11" s="547"/>
      <c r="U11" s="547"/>
      <c r="V11" s="547"/>
      <c r="W11" s="547"/>
      <c r="X11" s="547"/>
      <c r="Y11" s="547"/>
      <c r="Z11" s="547"/>
      <c r="AA11" s="547"/>
      <c r="AB11" s="548"/>
      <c r="AD11" s="17"/>
      <c r="AE11" s="12"/>
      <c r="AF11" s="12" t="s">
        <v>41</v>
      </c>
      <c r="AG11" s="12"/>
      <c r="AH11" s="12"/>
      <c r="AR11" s="7"/>
    </row>
    <row r="12" spans="1:44" ht="13.05" customHeight="1" x14ac:dyDescent="0.2">
      <c r="A12" s="300"/>
      <c r="B12" s="301"/>
      <c r="C12" s="301"/>
      <c r="D12" s="301"/>
      <c r="E12" s="302"/>
      <c r="F12" s="549"/>
      <c r="G12" s="550"/>
      <c r="H12" s="550"/>
      <c r="I12" s="550"/>
      <c r="J12" s="550"/>
      <c r="K12" s="550"/>
      <c r="L12" s="550"/>
      <c r="M12" s="550"/>
      <c r="N12" s="550"/>
      <c r="O12" s="550"/>
      <c r="P12" s="550"/>
      <c r="Q12" s="550"/>
      <c r="R12" s="550"/>
      <c r="S12" s="550"/>
      <c r="T12" s="550"/>
      <c r="U12" s="550"/>
      <c r="V12" s="550"/>
      <c r="W12" s="550"/>
      <c r="X12" s="550"/>
      <c r="Y12" s="550"/>
      <c r="Z12" s="550"/>
      <c r="AA12" s="550"/>
      <c r="AB12" s="551"/>
      <c r="AD12" s="17"/>
      <c r="AE12" s="12"/>
      <c r="AF12" s="18" t="s">
        <v>42</v>
      </c>
      <c r="AG12" s="12"/>
      <c r="AH12" s="12"/>
      <c r="AR12" s="7"/>
    </row>
    <row r="13" spans="1:44" ht="14.1" customHeight="1" x14ac:dyDescent="0.2">
      <c r="A13" s="1"/>
      <c r="AD13" s="17"/>
      <c r="AE13" s="12"/>
      <c r="AF13" s="12" t="s">
        <v>43</v>
      </c>
      <c r="AG13" s="12"/>
      <c r="AH13" s="12"/>
      <c r="AR13" s="7"/>
    </row>
    <row r="14" spans="1:44" ht="13.05" customHeight="1" x14ac:dyDescent="0.2">
      <c r="A14" s="3" t="s">
        <v>30</v>
      </c>
      <c r="AD14" s="19" t="s">
        <v>44</v>
      </c>
      <c r="AE14" s="12"/>
      <c r="AF14" s="12" t="s">
        <v>45</v>
      </c>
      <c r="AG14" s="12"/>
      <c r="AH14" s="12"/>
      <c r="AR14" s="7"/>
    </row>
    <row r="15" spans="1:44" ht="13.05" customHeight="1" thickBot="1" x14ac:dyDescent="0.25">
      <c r="AB15" s="26" t="s">
        <v>92</v>
      </c>
      <c r="AD15" s="19"/>
      <c r="AE15" s="12"/>
      <c r="AF15" s="12" t="s">
        <v>46</v>
      </c>
      <c r="AG15" s="12"/>
      <c r="AH15" s="12"/>
      <c r="AR15" s="7"/>
    </row>
    <row r="16" spans="1:44" x14ac:dyDescent="0.2">
      <c r="A16" s="423" t="s">
        <v>20</v>
      </c>
      <c r="B16" s="320" t="s">
        <v>2</v>
      </c>
      <c r="C16" s="321"/>
      <c r="D16" s="321"/>
      <c r="E16" s="321"/>
      <c r="F16" s="321"/>
      <c r="G16" s="321"/>
      <c r="H16" s="321"/>
      <c r="I16" s="321"/>
      <c r="J16" s="321"/>
      <c r="K16" s="321"/>
      <c r="L16" s="398"/>
      <c r="M16" s="320" t="s">
        <v>19</v>
      </c>
      <c r="N16" s="321"/>
      <c r="O16" s="321"/>
      <c r="P16" s="321"/>
      <c r="Q16" s="321"/>
      <c r="R16" s="321"/>
      <c r="S16" s="321"/>
      <c r="T16" s="321"/>
      <c r="U16" s="321"/>
      <c r="V16" s="321"/>
      <c r="W16" s="321"/>
      <c r="X16" s="321"/>
      <c r="Y16" s="321"/>
      <c r="Z16" s="321"/>
      <c r="AA16" s="321"/>
      <c r="AB16" s="322"/>
      <c r="AD16" s="19" t="s">
        <v>47</v>
      </c>
      <c r="AE16" s="12"/>
      <c r="AF16" s="12" t="s">
        <v>48</v>
      </c>
      <c r="AG16" s="12"/>
      <c r="AH16" s="12"/>
      <c r="AR16" s="7"/>
    </row>
    <row r="17" spans="1:44" x14ac:dyDescent="0.2">
      <c r="A17" s="424"/>
      <c r="B17" s="401"/>
      <c r="C17" s="355"/>
      <c r="D17" s="355"/>
      <c r="E17" s="355"/>
      <c r="F17" s="355"/>
      <c r="G17" s="355"/>
      <c r="H17" s="355"/>
      <c r="I17" s="355"/>
      <c r="J17" s="355"/>
      <c r="K17" s="355"/>
      <c r="L17" s="357"/>
      <c r="M17" s="401"/>
      <c r="N17" s="355"/>
      <c r="O17" s="355"/>
      <c r="P17" s="355"/>
      <c r="Q17" s="355"/>
      <c r="R17" s="355"/>
      <c r="S17" s="355"/>
      <c r="T17" s="355"/>
      <c r="U17" s="47" t="s">
        <v>18</v>
      </c>
      <c r="V17" s="48"/>
      <c r="W17" s="48"/>
      <c r="X17" s="48"/>
      <c r="Y17" s="48"/>
      <c r="Z17" s="48"/>
      <c r="AA17" s="48"/>
      <c r="AB17" s="49"/>
      <c r="AD17" s="19" t="s">
        <v>106</v>
      </c>
      <c r="AE17" s="12"/>
      <c r="AF17" s="12" t="s">
        <v>49</v>
      </c>
      <c r="AG17" s="12"/>
      <c r="AH17" s="12"/>
      <c r="AR17" s="7"/>
    </row>
    <row r="18" spans="1:44" x14ac:dyDescent="0.2">
      <c r="A18" s="424"/>
      <c r="B18" s="552" t="s">
        <v>12</v>
      </c>
      <c r="C18" s="553"/>
      <c r="D18" s="553"/>
      <c r="E18" s="553"/>
      <c r="F18" s="553"/>
      <c r="G18" s="553"/>
      <c r="H18" s="553"/>
      <c r="I18" s="553"/>
      <c r="J18" s="553"/>
      <c r="K18" s="553"/>
      <c r="L18" s="567"/>
      <c r="M18" s="37" t="s">
        <v>9</v>
      </c>
      <c r="N18" s="561"/>
      <c r="O18" s="561"/>
      <c r="P18" s="561"/>
      <c r="Q18" s="561"/>
      <c r="R18" s="561"/>
      <c r="S18" s="561"/>
      <c r="T18" s="38" t="s">
        <v>10</v>
      </c>
      <c r="U18" s="552" t="s">
        <v>79</v>
      </c>
      <c r="V18" s="553"/>
      <c r="W18" s="553"/>
      <c r="X18" s="553"/>
      <c r="Y18" s="553"/>
      <c r="Z18" s="553"/>
      <c r="AA18" s="553"/>
      <c r="AB18" s="554"/>
      <c r="AD18" s="19"/>
      <c r="AE18" s="12"/>
      <c r="AF18" s="12" t="s">
        <v>50</v>
      </c>
      <c r="AG18" s="12"/>
      <c r="AH18" s="12"/>
      <c r="AR18" s="7"/>
    </row>
    <row r="19" spans="1:44" x14ac:dyDescent="0.2">
      <c r="A19" s="424"/>
      <c r="B19" s="555"/>
      <c r="C19" s="556"/>
      <c r="D19" s="556"/>
      <c r="E19" s="556"/>
      <c r="F19" s="556"/>
      <c r="G19" s="556"/>
      <c r="H19" s="556"/>
      <c r="I19" s="556"/>
      <c r="J19" s="556"/>
      <c r="K19" s="556"/>
      <c r="L19" s="568"/>
      <c r="M19" s="558">
        <v>40</v>
      </c>
      <c r="N19" s="559"/>
      <c r="O19" s="559"/>
      <c r="P19" s="559"/>
      <c r="Q19" s="559"/>
      <c r="R19" s="559"/>
      <c r="S19" s="559"/>
      <c r="T19" s="560"/>
      <c r="U19" s="555"/>
      <c r="V19" s="556"/>
      <c r="W19" s="556"/>
      <c r="X19" s="556"/>
      <c r="Y19" s="556"/>
      <c r="Z19" s="556"/>
      <c r="AA19" s="556"/>
      <c r="AB19" s="557"/>
      <c r="AD19" s="19" t="s">
        <v>52</v>
      </c>
      <c r="AE19" s="12"/>
      <c r="AF19" s="12" t="s">
        <v>53</v>
      </c>
      <c r="AG19" s="12"/>
      <c r="AH19" s="12"/>
      <c r="AR19" s="7"/>
    </row>
    <row r="20" spans="1:44" x14ac:dyDescent="0.2">
      <c r="A20" s="424"/>
      <c r="B20" s="552" t="s">
        <v>78</v>
      </c>
      <c r="C20" s="553"/>
      <c r="D20" s="553"/>
      <c r="E20" s="553"/>
      <c r="F20" s="553"/>
      <c r="G20" s="553"/>
      <c r="H20" s="553"/>
      <c r="I20" s="553"/>
      <c r="J20" s="553"/>
      <c r="K20" s="553"/>
      <c r="L20" s="567"/>
      <c r="M20" s="37" t="s">
        <v>9</v>
      </c>
      <c r="N20" s="561"/>
      <c r="O20" s="561"/>
      <c r="P20" s="561"/>
      <c r="Q20" s="561"/>
      <c r="R20" s="561"/>
      <c r="S20" s="561"/>
      <c r="T20" s="38" t="s">
        <v>10</v>
      </c>
      <c r="U20" s="552" t="s">
        <v>79</v>
      </c>
      <c r="V20" s="553"/>
      <c r="W20" s="553"/>
      <c r="X20" s="553"/>
      <c r="Y20" s="553"/>
      <c r="Z20" s="553"/>
      <c r="AA20" s="553"/>
      <c r="AB20" s="554"/>
      <c r="AD20" s="19"/>
      <c r="AE20" s="12"/>
      <c r="AF20" s="12" t="s">
        <v>54</v>
      </c>
      <c r="AG20" s="12"/>
      <c r="AH20" s="12"/>
      <c r="AR20" s="7"/>
    </row>
    <row r="21" spans="1:44" x14ac:dyDescent="0.2">
      <c r="A21" s="424"/>
      <c r="B21" s="555"/>
      <c r="C21" s="556"/>
      <c r="D21" s="556"/>
      <c r="E21" s="556"/>
      <c r="F21" s="556"/>
      <c r="G21" s="556"/>
      <c r="H21" s="556"/>
      <c r="I21" s="556"/>
      <c r="J21" s="556"/>
      <c r="K21" s="556"/>
      <c r="L21" s="568"/>
      <c r="M21" s="558">
        <v>20</v>
      </c>
      <c r="N21" s="559"/>
      <c r="O21" s="559"/>
      <c r="P21" s="559"/>
      <c r="Q21" s="559"/>
      <c r="R21" s="559"/>
      <c r="S21" s="559"/>
      <c r="T21" s="560"/>
      <c r="U21" s="555"/>
      <c r="V21" s="556"/>
      <c r="W21" s="556"/>
      <c r="X21" s="556"/>
      <c r="Y21" s="556"/>
      <c r="Z21" s="556"/>
      <c r="AA21" s="556"/>
      <c r="AB21" s="557"/>
      <c r="AD21" s="20" t="s">
        <v>51</v>
      </c>
      <c r="AE21" s="12"/>
      <c r="AF21" s="44" t="s">
        <v>55</v>
      </c>
      <c r="AG21" s="12"/>
      <c r="AH21" s="12"/>
      <c r="AR21" s="7"/>
    </row>
    <row r="22" spans="1:44" x14ac:dyDescent="0.2">
      <c r="A22" s="424"/>
      <c r="B22" s="447"/>
      <c r="C22" s="354"/>
      <c r="D22" s="354"/>
      <c r="E22" s="354"/>
      <c r="F22" s="354"/>
      <c r="G22" s="354"/>
      <c r="H22" s="354"/>
      <c r="I22" s="354"/>
      <c r="J22" s="354"/>
      <c r="K22" s="354"/>
      <c r="L22" s="356"/>
      <c r="M22" s="37" t="s">
        <v>9</v>
      </c>
      <c r="N22" s="561"/>
      <c r="O22" s="561"/>
      <c r="P22" s="561"/>
      <c r="Q22" s="561"/>
      <c r="R22" s="561"/>
      <c r="S22" s="561"/>
      <c r="T22" s="38" t="s">
        <v>10</v>
      </c>
      <c r="U22" s="447"/>
      <c r="V22" s="354"/>
      <c r="W22" s="354"/>
      <c r="X22" s="354"/>
      <c r="Y22" s="354"/>
      <c r="Z22" s="354"/>
      <c r="AA22" s="354"/>
      <c r="AB22" s="562"/>
      <c r="AD22" s="21"/>
      <c r="AE22" s="12"/>
      <c r="AF22" s="44" t="s">
        <v>57</v>
      </c>
      <c r="AG22" s="12"/>
      <c r="AH22" s="12"/>
      <c r="AR22" s="7"/>
    </row>
    <row r="23" spans="1:44" x14ac:dyDescent="0.2">
      <c r="A23" s="424"/>
      <c r="B23" s="401"/>
      <c r="C23" s="355"/>
      <c r="D23" s="355"/>
      <c r="E23" s="355"/>
      <c r="F23" s="355"/>
      <c r="G23" s="355"/>
      <c r="H23" s="355"/>
      <c r="I23" s="355"/>
      <c r="J23" s="355"/>
      <c r="K23" s="355"/>
      <c r="L23" s="357"/>
      <c r="M23" s="564"/>
      <c r="N23" s="565"/>
      <c r="O23" s="565"/>
      <c r="P23" s="565"/>
      <c r="Q23" s="565"/>
      <c r="R23" s="565"/>
      <c r="S23" s="565"/>
      <c r="T23" s="566"/>
      <c r="U23" s="401"/>
      <c r="V23" s="355"/>
      <c r="W23" s="355"/>
      <c r="X23" s="355"/>
      <c r="Y23" s="355"/>
      <c r="Z23" s="355"/>
      <c r="AA23" s="355"/>
      <c r="AB23" s="563"/>
      <c r="AD23" s="20"/>
      <c r="AE23" s="12"/>
      <c r="AF23" s="44" t="s">
        <v>56</v>
      </c>
      <c r="AG23" s="12"/>
      <c r="AH23" s="12"/>
      <c r="AR23" s="7"/>
    </row>
    <row r="24" spans="1:44" x14ac:dyDescent="0.2">
      <c r="A24" s="424"/>
      <c r="B24" s="447"/>
      <c r="C24" s="354"/>
      <c r="D24" s="354"/>
      <c r="E24" s="354"/>
      <c r="F24" s="354"/>
      <c r="G24" s="354"/>
      <c r="H24" s="354"/>
      <c r="I24" s="354"/>
      <c r="J24" s="354"/>
      <c r="K24" s="354"/>
      <c r="L24" s="356"/>
      <c r="M24" s="37" t="s">
        <v>9</v>
      </c>
      <c r="N24" s="561"/>
      <c r="O24" s="561"/>
      <c r="P24" s="561"/>
      <c r="Q24" s="561"/>
      <c r="R24" s="561"/>
      <c r="S24" s="561"/>
      <c r="T24" s="38" t="s">
        <v>10</v>
      </c>
      <c r="U24" s="447"/>
      <c r="V24" s="354"/>
      <c r="W24" s="354"/>
      <c r="X24" s="354"/>
      <c r="Y24" s="354"/>
      <c r="Z24" s="354"/>
      <c r="AA24" s="354"/>
      <c r="AB24" s="562"/>
      <c r="AD24" s="17"/>
      <c r="AE24" s="12"/>
      <c r="AF24" s="18" t="s">
        <v>58</v>
      </c>
      <c r="AG24" s="12"/>
      <c r="AH24" s="12"/>
      <c r="AR24" s="7"/>
    </row>
    <row r="25" spans="1:44" x14ac:dyDescent="0.2">
      <c r="A25" s="424"/>
      <c r="B25" s="401"/>
      <c r="C25" s="355"/>
      <c r="D25" s="355"/>
      <c r="E25" s="355"/>
      <c r="F25" s="355"/>
      <c r="G25" s="355"/>
      <c r="H25" s="355"/>
      <c r="I25" s="355"/>
      <c r="J25" s="355"/>
      <c r="K25" s="355"/>
      <c r="L25" s="357"/>
      <c r="M25" s="564"/>
      <c r="N25" s="565"/>
      <c r="O25" s="565"/>
      <c r="P25" s="565"/>
      <c r="Q25" s="565"/>
      <c r="R25" s="565"/>
      <c r="S25" s="565"/>
      <c r="T25" s="566"/>
      <c r="U25" s="401"/>
      <c r="V25" s="355"/>
      <c r="W25" s="355"/>
      <c r="X25" s="355"/>
      <c r="Y25" s="355"/>
      <c r="Z25" s="355"/>
      <c r="AA25" s="355"/>
      <c r="AB25" s="563"/>
      <c r="AD25" s="20"/>
      <c r="AE25" s="12"/>
      <c r="AF25" s="44" t="s">
        <v>59</v>
      </c>
      <c r="AG25" s="12"/>
      <c r="AH25" s="12"/>
      <c r="AR25" s="7"/>
    </row>
    <row r="26" spans="1:44" x14ac:dyDescent="0.2">
      <c r="A26" s="424"/>
      <c r="B26" s="447"/>
      <c r="C26" s="354"/>
      <c r="D26" s="354"/>
      <c r="E26" s="354"/>
      <c r="F26" s="354"/>
      <c r="G26" s="354"/>
      <c r="H26" s="354"/>
      <c r="I26" s="354"/>
      <c r="J26" s="354"/>
      <c r="K26" s="354"/>
      <c r="L26" s="356"/>
      <c r="M26" s="37" t="s">
        <v>9</v>
      </c>
      <c r="N26" s="561"/>
      <c r="O26" s="561"/>
      <c r="P26" s="561"/>
      <c r="Q26" s="561"/>
      <c r="R26" s="561"/>
      <c r="S26" s="561"/>
      <c r="T26" s="38" t="s">
        <v>10</v>
      </c>
      <c r="U26" s="447"/>
      <c r="V26" s="354"/>
      <c r="W26" s="354"/>
      <c r="X26" s="354"/>
      <c r="Y26" s="354"/>
      <c r="Z26" s="354"/>
      <c r="AA26" s="354"/>
      <c r="AB26" s="562"/>
      <c r="AD26" s="17"/>
      <c r="AE26" s="12"/>
      <c r="AF26" s="44" t="s">
        <v>60</v>
      </c>
      <c r="AG26" s="12"/>
      <c r="AH26" s="12"/>
      <c r="AR26" s="7"/>
    </row>
    <row r="27" spans="1:44" x14ac:dyDescent="0.2">
      <c r="A27" s="424"/>
      <c r="B27" s="401"/>
      <c r="C27" s="355"/>
      <c r="D27" s="355"/>
      <c r="E27" s="355"/>
      <c r="F27" s="355"/>
      <c r="G27" s="355"/>
      <c r="H27" s="355"/>
      <c r="I27" s="355"/>
      <c r="J27" s="355"/>
      <c r="K27" s="355"/>
      <c r="L27" s="357"/>
      <c r="M27" s="564"/>
      <c r="N27" s="565"/>
      <c r="O27" s="565"/>
      <c r="P27" s="565"/>
      <c r="Q27" s="565"/>
      <c r="R27" s="565"/>
      <c r="S27" s="565"/>
      <c r="T27" s="566"/>
      <c r="U27" s="401"/>
      <c r="V27" s="355"/>
      <c r="W27" s="355"/>
      <c r="X27" s="355"/>
      <c r="Y27" s="355"/>
      <c r="Z27" s="355"/>
      <c r="AA27" s="355"/>
      <c r="AB27" s="563"/>
      <c r="AD27" s="20" t="s">
        <v>61</v>
      </c>
      <c r="AE27" s="12"/>
      <c r="AF27" s="44" t="s">
        <v>62</v>
      </c>
      <c r="AG27" s="12"/>
      <c r="AH27" s="12"/>
      <c r="AR27" s="7"/>
    </row>
    <row r="28" spans="1:44" x14ac:dyDescent="0.2">
      <c r="A28" s="424"/>
      <c r="B28" s="447"/>
      <c r="C28" s="354"/>
      <c r="D28" s="354"/>
      <c r="E28" s="354"/>
      <c r="F28" s="354"/>
      <c r="G28" s="354"/>
      <c r="H28" s="354"/>
      <c r="I28" s="354"/>
      <c r="J28" s="354"/>
      <c r="K28" s="354"/>
      <c r="L28" s="356"/>
      <c r="M28" s="37" t="s">
        <v>9</v>
      </c>
      <c r="N28" s="561"/>
      <c r="O28" s="561"/>
      <c r="P28" s="561"/>
      <c r="Q28" s="561"/>
      <c r="R28" s="561"/>
      <c r="S28" s="561"/>
      <c r="T28" s="38" t="s">
        <v>10</v>
      </c>
      <c r="U28" s="447"/>
      <c r="V28" s="354"/>
      <c r="W28" s="354"/>
      <c r="X28" s="354"/>
      <c r="Y28" s="354"/>
      <c r="Z28" s="354"/>
      <c r="AA28" s="354"/>
      <c r="AB28" s="562"/>
      <c r="AD28" s="17"/>
      <c r="AE28" s="12"/>
      <c r="AF28" s="44" t="s">
        <v>63</v>
      </c>
      <c r="AG28" s="12"/>
      <c r="AH28" s="12"/>
      <c r="AR28" s="7"/>
    </row>
    <row r="29" spans="1:44" ht="13.8" thickBot="1" x14ac:dyDescent="0.25">
      <c r="A29" s="424"/>
      <c r="B29" s="569"/>
      <c r="C29" s="399"/>
      <c r="D29" s="399"/>
      <c r="E29" s="399"/>
      <c r="F29" s="399"/>
      <c r="G29" s="399"/>
      <c r="H29" s="399"/>
      <c r="I29" s="399"/>
      <c r="J29" s="399"/>
      <c r="K29" s="399"/>
      <c r="L29" s="400"/>
      <c r="M29" s="570"/>
      <c r="N29" s="571"/>
      <c r="O29" s="571"/>
      <c r="P29" s="571"/>
      <c r="Q29" s="571"/>
      <c r="R29" s="571"/>
      <c r="S29" s="571"/>
      <c r="T29" s="572"/>
      <c r="U29" s="401"/>
      <c r="V29" s="355"/>
      <c r="W29" s="355"/>
      <c r="X29" s="355"/>
      <c r="Y29" s="355"/>
      <c r="Z29" s="355"/>
      <c r="AA29" s="355"/>
      <c r="AB29" s="563"/>
      <c r="AD29" s="17"/>
      <c r="AE29" s="12"/>
      <c r="AF29" s="44" t="s">
        <v>64</v>
      </c>
      <c r="AG29" s="12"/>
      <c r="AH29" s="12"/>
      <c r="AR29" s="7"/>
    </row>
    <row r="30" spans="1:44" ht="13.8" thickTop="1" x14ac:dyDescent="0.2">
      <c r="A30" s="424"/>
      <c r="B30" s="412" t="s">
        <v>8</v>
      </c>
      <c r="C30" s="296"/>
      <c r="D30" s="296"/>
      <c r="E30" s="296"/>
      <c r="F30" s="296"/>
      <c r="G30" s="296"/>
      <c r="H30" s="296"/>
      <c r="I30" s="296"/>
      <c r="J30" s="296"/>
      <c r="K30" s="296"/>
      <c r="L30" s="413"/>
      <c r="M30" s="50" t="s">
        <v>9</v>
      </c>
      <c r="N30" s="561" t="str">
        <f>IF(A7="□","",SUM(N18,N20,N22,N24,N26,N28))</f>
        <v/>
      </c>
      <c r="O30" s="561"/>
      <c r="P30" s="561"/>
      <c r="Q30" s="561"/>
      <c r="R30" s="561"/>
      <c r="S30" s="561"/>
      <c r="T30" s="51" t="s">
        <v>10</v>
      </c>
      <c r="U30" s="417"/>
      <c r="V30" s="418"/>
      <c r="W30" s="418"/>
      <c r="X30" s="418"/>
      <c r="Y30" s="418"/>
      <c r="Z30" s="418"/>
      <c r="AA30" s="418"/>
      <c r="AB30" s="419"/>
      <c r="AD30" s="22"/>
      <c r="AF30" s="44" t="s">
        <v>65</v>
      </c>
      <c r="AR30" s="7"/>
    </row>
    <row r="31" spans="1:44" ht="13.8" thickBot="1" x14ac:dyDescent="0.25">
      <c r="A31" s="425"/>
      <c r="B31" s="414"/>
      <c r="C31" s="415"/>
      <c r="D31" s="415"/>
      <c r="E31" s="415"/>
      <c r="F31" s="415"/>
      <c r="G31" s="415"/>
      <c r="H31" s="415"/>
      <c r="I31" s="415"/>
      <c r="J31" s="415"/>
      <c r="K31" s="415"/>
      <c r="L31" s="416"/>
      <c r="M31" s="573">
        <f>SUM(M19,M21,M23,M25,M27,M29)</f>
        <v>60</v>
      </c>
      <c r="N31" s="574"/>
      <c r="O31" s="574"/>
      <c r="P31" s="574"/>
      <c r="Q31" s="574"/>
      <c r="R31" s="574"/>
      <c r="S31" s="574"/>
      <c r="T31" s="575"/>
      <c r="U31" s="420"/>
      <c r="V31" s="421"/>
      <c r="W31" s="421"/>
      <c r="X31" s="421"/>
      <c r="Y31" s="421"/>
      <c r="Z31" s="421"/>
      <c r="AA31" s="421"/>
      <c r="AB31" s="422"/>
      <c r="AD31" s="23"/>
      <c r="AE31" s="24"/>
      <c r="AF31" s="24"/>
      <c r="AG31" s="24"/>
      <c r="AH31" s="24"/>
      <c r="AI31" s="24"/>
      <c r="AJ31" s="24"/>
      <c r="AK31" s="24"/>
      <c r="AL31" s="24"/>
      <c r="AM31" s="24"/>
      <c r="AN31" s="24"/>
      <c r="AO31" s="24"/>
      <c r="AP31" s="24"/>
      <c r="AQ31" s="24"/>
      <c r="AR31" s="25"/>
    </row>
    <row r="33" spans="1:44" x14ac:dyDescent="0.2">
      <c r="A33" s="3" t="s">
        <v>98</v>
      </c>
      <c r="B33" s="5"/>
      <c r="C33" s="5"/>
      <c r="D33" s="5"/>
      <c r="E33" s="5"/>
      <c r="F33" s="5"/>
      <c r="G33" s="5"/>
      <c r="H33" s="5"/>
      <c r="I33" s="5"/>
      <c r="J33" s="5"/>
      <c r="K33" s="5"/>
      <c r="L33" s="5"/>
      <c r="M33" s="5"/>
      <c r="AC33" s="5"/>
    </row>
    <row r="34" spans="1:44" ht="7.05" customHeight="1" x14ac:dyDescent="0.2">
      <c r="A34" s="3"/>
      <c r="B34" s="5"/>
      <c r="C34" s="5"/>
      <c r="D34" s="5"/>
      <c r="E34" s="5"/>
      <c r="F34" s="5"/>
      <c r="G34" s="5"/>
      <c r="H34" s="5"/>
      <c r="I34" s="5"/>
      <c r="J34" s="5"/>
      <c r="K34" s="5"/>
      <c r="L34" s="5"/>
      <c r="M34" s="5"/>
      <c r="AC34" s="5"/>
    </row>
    <row r="35" spans="1:44" x14ac:dyDescent="0.2">
      <c r="A35" s="46" t="s">
        <v>0</v>
      </c>
      <c r="B35" s="3" t="s">
        <v>14</v>
      </c>
      <c r="C35" s="3"/>
      <c r="D35" s="3"/>
      <c r="E35" s="3"/>
      <c r="F35" s="3"/>
      <c r="G35" s="3"/>
      <c r="H35" s="3"/>
      <c r="I35" s="3"/>
      <c r="J35" s="3"/>
      <c r="K35" s="3"/>
      <c r="L35" s="3"/>
      <c r="M35" s="3"/>
      <c r="AC35" s="3"/>
    </row>
    <row r="36" spans="1:44" ht="15.6" x14ac:dyDescent="0.2">
      <c r="A36" s="45" t="s">
        <v>11</v>
      </c>
      <c r="B36" s="3" t="s">
        <v>36</v>
      </c>
      <c r="C36" s="3"/>
      <c r="D36" s="3"/>
      <c r="E36" s="3"/>
      <c r="F36" s="3"/>
      <c r="G36" s="3"/>
      <c r="H36" s="3"/>
      <c r="I36" s="3"/>
      <c r="J36" s="3"/>
      <c r="K36" s="3"/>
      <c r="L36" s="3"/>
      <c r="M36" s="3"/>
      <c r="AC36" s="3"/>
    </row>
    <row r="37" spans="1:44" x14ac:dyDescent="0.2">
      <c r="A37" s="46" t="s">
        <v>0</v>
      </c>
      <c r="B37" s="3" t="s">
        <v>15</v>
      </c>
      <c r="C37" s="3"/>
      <c r="D37" s="3"/>
      <c r="E37" s="3"/>
      <c r="F37" s="3"/>
      <c r="G37" s="3"/>
      <c r="H37" s="3"/>
      <c r="I37" s="3"/>
      <c r="J37" s="3"/>
      <c r="K37" s="3"/>
      <c r="L37" s="3"/>
      <c r="M37" s="3"/>
      <c r="AC37" s="3"/>
    </row>
    <row r="38" spans="1:44" ht="12.6" customHeight="1" thickBot="1" x14ac:dyDescent="0.25">
      <c r="AR38" s="26" t="s">
        <v>92</v>
      </c>
    </row>
    <row r="39" spans="1:44" ht="13.05" customHeight="1" x14ac:dyDescent="0.2">
      <c r="A39" s="423" t="s">
        <v>21</v>
      </c>
      <c r="B39" s="320" t="s">
        <v>2</v>
      </c>
      <c r="C39" s="321"/>
      <c r="D39" s="321"/>
      <c r="E39" s="321"/>
      <c r="F39" s="321"/>
      <c r="G39" s="321"/>
      <c r="H39" s="321"/>
      <c r="I39" s="321"/>
      <c r="J39" s="321"/>
      <c r="K39" s="321"/>
      <c r="L39" s="398"/>
      <c r="M39" s="320" t="s">
        <v>22</v>
      </c>
      <c r="N39" s="321"/>
      <c r="O39" s="321"/>
      <c r="P39" s="321"/>
      <c r="Q39" s="321"/>
      <c r="R39" s="321"/>
      <c r="S39" s="321"/>
      <c r="T39" s="321"/>
      <c r="U39" s="321"/>
      <c r="V39" s="321"/>
      <c r="W39" s="321"/>
      <c r="X39" s="321"/>
      <c r="Y39" s="321"/>
      <c r="Z39" s="321"/>
      <c r="AA39" s="321"/>
      <c r="AB39" s="398"/>
      <c r="AC39" s="320" t="s">
        <v>23</v>
      </c>
      <c r="AD39" s="321"/>
      <c r="AE39" s="321"/>
      <c r="AF39" s="321"/>
      <c r="AG39" s="321"/>
      <c r="AH39" s="321"/>
      <c r="AI39" s="321"/>
      <c r="AJ39" s="321"/>
      <c r="AK39" s="321"/>
      <c r="AL39" s="321"/>
      <c r="AM39" s="321"/>
      <c r="AN39" s="321"/>
      <c r="AO39" s="321"/>
      <c r="AP39" s="321"/>
      <c r="AQ39" s="321"/>
      <c r="AR39" s="322"/>
    </row>
    <row r="40" spans="1:44" x14ac:dyDescent="0.2">
      <c r="A40" s="424"/>
      <c r="B40" s="401"/>
      <c r="C40" s="355"/>
      <c r="D40" s="355"/>
      <c r="E40" s="355"/>
      <c r="F40" s="355"/>
      <c r="G40" s="355"/>
      <c r="H40" s="355"/>
      <c r="I40" s="355"/>
      <c r="J40" s="355"/>
      <c r="K40" s="355"/>
      <c r="L40" s="357"/>
      <c r="M40" s="401"/>
      <c r="N40" s="355"/>
      <c r="O40" s="355"/>
      <c r="P40" s="355"/>
      <c r="Q40" s="355"/>
      <c r="R40" s="355"/>
      <c r="S40" s="355"/>
      <c r="T40" s="355"/>
      <c r="U40" s="293" t="s">
        <v>18</v>
      </c>
      <c r="V40" s="294"/>
      <c r="W40" s="294"/>
      <c r="X40" s="294"/>
      <c r="Y40" s="294"/>
      <c r="Z40" s="294"/>
      <c r="AA40" s="294"/>
      <c r="AB40" s="397"/>
      <c r="AC40" s="401"/>
      <c r="AD40" s="355"/>
      <c r="AE40" s="355"/>
      <c r="AF40" s="355"/>
      <c r="AG40" s="355"/>
      <c r="AH40" s="355"/>
      <c r="AI40" s="355"/>
      <c r="AJ40" s="355"/>
      <c r="AK40" s="293" t="s">
        <v>18</v>
      </c>
      <c r="AL40" s="294"/>
      <c r="AM40" s="294"/>
      <c r="AN40" s="294"/>
      <c r="AO40" s="294"/>
      <c r="AP40" s="294"/>
      <c r="AQ40" s="294"/>
      <c r="AR40" s="295"/>
    </row>
    <row r="41" spans="1:44" x14ac:dyDescent="0.2">
      <c r="A41" s="424"/>
      <c r="B41" s="344" t="s">
        <v>3</v>
      </c>
      <c r="C41" s="345"/>
      <c r="D41" s="345"/>
      <c r="E41" s="345"/>
      <c r="F41" s="345"/>
      <c r="G41" s="345"/>
      <c r="H41" s="345"/>
      <c r="I41" s="345"/>
      <c r="J41" s="345"/>
      <c r="K41" s="345"/>
      <c r="L41" s="402"/>
      <c r="M41" s="52" t="s">
        <v>9</v>
      </c>
      <c r="N41" s="323"/>
      <c r="O41" s="323"/>
      <c r="P41" s="323"/>
      <c r="Q41" s="323"/>
      <c r="R41" s="323"/>
      <c r="S41" s="323"/>
      <c r="T41" s="53" t="s">
        <v>10</v>
      </c>
      <c r="U41" s="576" t="s">
        <v>103</v>
      </c>
      <c r="V41" s="577"/>
      <c r="W41" s="577"/>
      <c r="X41" s="577"/>
      <c r="Y41" s="577"/>
      <c r="Z41" s="577"/>
      <c r="AA41" s="577"/>
      <c r="AB41" s="578"/>
      <c r="AC41" s="52" t="s">
        <v>9</v>
      </c>
      <c r="AD41" s="323"/>
      <c r="AE41" s="323"/>
      <c r="AF41" s="323"/>
      <c r="AG41" s="323"/>
      <c r="AH41" s="323"/>
      <c r="AI41" s="323"/>
      <c r="AJ41" s="53" t="s">
        <v>10</v>
      </c>
      <c r="AK41" s="440"/>
      <c r="AL41" s="441"/>
      <c r="AM41" s="441"/>
      <c r="AN41" s="441"/>
      <c r="AO41" s="441"/>
      <c r="AP41" s="441"/>
      <c r="AQ41" s="441"/>
      <c r="AR41" s="582"/>
    </row>
    <row r="42" spans="1:44" x14ac:dyDescent="0.2">
      <c r="A42" s="424"/>
      <c r="B42" s="403"/>
      <c r="C42" s="404"/>
      <c r="D42" s="404"/>
      <c r="E42" s="404"/>
      <c r="F42" s="404"/>
      <c r="G42" s="404"/>
      <c r="H42" s="404"/>
      <c r="I42" s="404"/>
      <c r="J42" s="404"/>
      <c r="K42" s="404"/>
      <c r="L42" s="405"/>
      <c r="M42" s="584">
        <v>800</v>
      </c>
      <c r="N42" s="585"/>
      <c r="O42" s="585"/>
      <c r="P42" s="585"/>
      <c r="Q42" s="585"/>
      <c r="R42" s="585"/>
      <c r="S42" s="585"/>
      <c r="T42" s="586"/>
      <c r="U42" s="579"/>
      <c r="V42" s="580"/>
      <c r="W42" s="580"/>
      <c r="X42" s="580"/>
      <c r="Y42" s="580"/>
      <c r="Z42" s="580"/>
      <c r="AA42" s="580"/>
      <c r="AB42" s="581"/>
      <c r="AC42" s="325"/>
      <c r="AD42" s="326"/>
      <c r="AE42" s="326"/>
      <c r="AF42" s="326"/>
      <c r="AG42" s="326"/>
      <c r="AH42" s="326"/>
      <c r="AI42" s="326"/>
      <c r="AJ42" s="327"/>
      <c r="AK42" s="443"/>
      <c r="AL42" s="444"/>
      <c r="AM42" s="444"/>
      <c r="AN42" s="444"/>
      <c r="AO42" s="444"/>
      <c r="AP42" s="444"/>
      <c r="AQ42" s="444"/>
      <c r="AR42" s="583"/>
    </row>
    <row r="43" spans="1:44" x14ac:dyDescent="0.2">
      <c r="A43" s="424"/>
      <c r="B43" s="344" t="s">
        <v>4</v>
      </c>
      <c r="C43" s="345"/>
      <c r="D43" s="345"/>
      <c r="E43" s="345"/>
      <c r="F43" s="345"/>
      <c r="G43" s="345"/>
      <c r="H43" s="345"/>
      <c r="I43" s="345"/>
      <c r="J43" s="345"/>
      <c r="K43" s="345"/>
      <c r="L43" s="402"/>
      <c r="M43" s="52" t="s">
        <v>9</v>
      </c>
      <c r="N43" s="323"/>
      <c r="O43" s="323"/>
      <c r="P43" s="323"/>
      <c r="Q43" s="323"/>
      <c r="R43" s="323"/>
      <c r="S43" s="323"/>
      <c r="T43" s="53" t="s">
        <v>10</v>
      </c>
      <c r="U43" s="576" t="s">
        <v>80</v>
      </c>
      <c r="V43" s="577"/>
      <c r="W43" s="577"/>
      <c r="X43" s="577"/>
      <c r="Y43" s="577"/>
      <c r="Z43" s="577"/>
      <c r="AA43" s="577"/>
      <c r="AB43" s="578"/>
      <c r="AC43" s="52" t="s">
        <v>9</v>
      </c>
      <c r="AD43" s="323"/>
      <c r="AE43" s="323"/>
      <c r="AF43" s="323"/>
      <c r="AG43" s="323"/>
      <c r="AH43" s="323"/>
      <c r="AI43" s="323"/>
      <c r="AJ43" s="53" t="s">
        <v>10</v>
      </c>
      <c r="AK43" s="440"/>
      <c r="AL43" s="441"/>
      <c r="AM43" s="441"/>
      <c r="AN43" s="441"/>
      <c r="AO43" s="441"/>
      <c r="AP43" s="441"/>
      <c r="AQ43" s="441"/>
      <c r="AR43" s="582"/>
    </row>
    <row r="44" spans="1:44" x14ac:dyDescent="0.2">
      <c r="A44" s="424"/>
      <c r="B44" s="403"/>
      <c r="C44" s="404"/>
      <c r="D44" s="404"/>
      <c r="E44" s="404"/>
      <c r="F44" s="404"/>
      <c r="G44" s="404"/>
      <c r="H44" s="404"/>
      <c r="I44" s="404"/>
      <c r="J44" s="404"/>
      <c r="K44" s="404"/>
      <c r="L44" s="405"/>
      <c r="M44" s="584">
        <v>1000</v>
      </c>
      <c r="N44" s="585"/>
      <c r="O44" s="585"/>
      <c r="P44" s="585"/>
      <c r="Q44" s="585"/>
      <c r="R44" s="585"/>
      <c r="S44" s="585"/>
      <c r="T44" s="586"/>
      <c r="U44" s="579"/>
      <c r="V44" s="580"/>
      <c r="W44" s="580"/>
      <c r="X44" s="580"/>
      <c r="Y44" s="580"/>
      <c r="Z44" s="580"/>
      <c r="AA44" s="580"/>
      <c r="AB44" s="581"/>
      <c r="AC44" s="325"/>
      <c r="AD44" s="326"/>
      <c r="AE44" s="326"/>
      <c r="AF44" s="326"/>
      <c r="AG44" s="326"/>
      <c r="AH44" s="326"/>
      <c r="AI44" s="326"/>
      <c r="AJ44" s="327"/>
      <c r="AK44" s="443"/>
      <c r="AL44" s="444"/>
      <c r="AM44" s="444"/>
      <c r="AN44" s="444"/>
      <c r="AO44" s="444"/>
      <c r="AP44" s="444"/>
      <c r="AQ44" s="444"/>
      <c r="AR44" s="583"/>
    </row>
    <row r="45" spans="1:44" x14ac:dyDescent="0.2">
      <c r="A45" s="424"/>
      <c r="B45" s="344" t="s">
        <v>6</v>
      </c>
      <c r="C45" s="345"/>
      <c r="D45" s="345"/>
      <c r="E45" s="345"/>
      <c r="F45" s="345"/>
      <c r="G45" s="345"/>
      <c r="H45" s="345"/>
      <c r="I45" s="345"/>
      <c r="J45" s="345"/>
      <c r="K45" s="345"/>
      <c r="L45" s="402"/>
      <c r="M45" s="52" t="s">
        <v>9</v>
      </c>
      <c r="N45" s="323"/>
      <c r="O45" s="323"/>
      <c r="P45" s="323"/>
      <c r="Q45" s="323"/>
      <c r="R45" s="323"/>
      <c r="S45" s="323"/>
      <c r="T45" s="53" t="s">
        <v>10</v>
      </c>
      <c r="U45" s="576" t="s">
        <v>81</v>
      </c>
      <c r="V45" s="577"/>
      <c r="W45" s="577"/>
      <c r="X45" s="577"/>
      <c r="Y45" s="577"/>
      <c r="Z45" s="577"/>
      <c r="AA45" s="577"/>
      <c r="AB45" s="578"/>
      <c r="AC45" s="52" t="s">
        <v>9</v>
      </c>
      <c r="AD45" s="323"/>
      <c r="AE45" s="323"/>
      <c r="AF45" s="323"/>
      <c r="AG45" s="323"/>
      <c r="AH45" s="323"/>
      <c r="AI45" s="323"/>
      <c r="AJ45" s="53" t="s">
        <v>10</v>
      </c>
      <c r="AK45" s="440"/>
      <c r="AL45" s="441"/>
      <c r="AM45" s="441"/>
      <c r="AN45" s="441"/>
      <c r="AO45" s="441"/>
      <c r="AP45" s="441"/>
      <c r="AQ45" s="441"/>
      <c r="AR45" s="582"/>
    </row>
    <row r="46" spans="1:44" x14ac:dyDescent="0.2">
      <c r="A46" s="424"/>
      <c r="B46" s="403"/>
      <c r="C46" s="404"/>
      <c r="D46" s="404"/>
      <c r="E46" s="404"/>
      <c r="F46" s="404"/>
      <c r="G46" s="404"/>
      <c r="H46" s="404"/>
      <c r="I46" s="404"/>
      <c r="J46" s="404"/>
      <c r="K46" s="404"/>
      <c r="L46" s="405"/>
      <c r="M46" s="584">
        <v>1400</v>
      </c>
      <c r="N46" s="585"/>
      <c r="O46" s="585"/>
      <c r="P46" s="585"/>
      <c r="Q46" s="585"/>
      <c r="R46" s="585"/>
      <c r="S46" s="585"/>
      <c r="T46" s="586"/>
      <c r="U46" s="579"/>
      <c r="V46" s="580"/>
      <c r="W46" s="580"/>
      <c r="X46" s="580"/>
      <c r="Y46" s="580"/>
      <c r="Z46" s="580"/>
      <c r="AA46" s="580"/>
      <c r="AB46" s="581"/>
      <c r="AC46" s="325"/>
      <c r="AD46" s="326"/>
      <c r="AE46" s="326"/>
      <c r="AF46" s="326"/>
      <c r="AG46" s="326"/>
      <c r="AH46" s="326"/>
      <c r="AI46" s="326"/>
      <c r="AJ46" s="327"/>
      <c r="AK46" s="443"/>
      <c r="AL46" s="444"/>
      <c r="AM46" s="444"/>
      <c r="AN46" s="444"/>
      <c r="AO46" s="444"/>
      <c r="AP46" s="444"/>
      <c r="AQ46" s="444"/>
      <c r="AR46" s="583"/>
    </row>
    <row r="47" spans="1:44" x14ac:dyDescent="0.2">
      <c r="A47" s="424"/>
      <c r="B47" s="344" t="s">
        <v>5</v>
      </c>
      <c r="C47" s="345"/>
      <c r="D47" s="345"/>
      <c r="E47" s="345"/>
      <c r="F47" s="345"/>
      <c r="G47" s="345"/>
      <c r="H47" s="345"/>
      <c r="I47" s="345"/>
      <c r="J47" s="345"/>
      <c r="K47" s="345"/>
      <c r="L47" s="402"/>
      <c r="M47" s="52" t="s">
        <v>9</v>
      </c>
      <c r="N47" s="323"/>
      <c r="O47" s="323"/>
      <c r="P47" s="323"/>
      <c r="Q47" s="323"/>
      <c r="R47" s="323"/>
      <c r="S47" s="323"/>
      <c r="T47" s="53" t="s">
        <v>10</v>
      </c>
      <c r="U47" s="576" t="s">
        <v>82</v>
      </c>
      <c r="V47" s="577"/>
      <c r="W47" s="577"/>
      <c r="X47" s="577"/>
      <c r="Y47" s="577"/>
      <c r="Z47" s="577"/>
      <c r="AA47" s="577"/>
      <c r="AB47" s="578"/>
      <c r="AC47" s="52" t="s">
        <v>9</v>
      </c>
      <c r="AD47" s="323"/>
      <c r="AE47" s="323"/>
      <c r="AF47" s="323"/>
      <c r="AG47" s="323"/>
      <c r="AH47" s="323"/>
      <c r="AI47" s="323"/>
      <c r="AJ47" s="53" t="s">
        <v>10</v>
      </c>
      <c r="AK47" s="440"/>
      <c r="AL47" s="441"/>
      <c r="AM47" s="441"/>
      <c r="AN47" s="441"/>
      <c r="AO47" s="441"/>
      <c r="AP47" s="441"/>
      <c r="AQ47" s="441"/>
      <c r="AR47" s="582"/>
    </row>
    <row r="48" spans="1:44" x14ac:dyDescent="0.2">
      <c r="A48" s="424"/>
      <c r="B48" s="403"/>
      <c r="C48" s="404"/>
      <c r="D48" s="404"/>
      <c r="E48" s="404"/>
      <c r="F48" s="404"/>
      <c r="G48" s="404"/>
      <c r="H48" s="404"/>
      <c r="I48" s="404"/>
      <c r="J48" s="404"/>
      <c r="K48" s="404"/>
      <c r="L48" s="405"/>
      <c r="M48" s="584">
        <v>500</v>
      </c>
      <c r="N48" s="585"/>
      <c r="O48" s="585"/>
      <c r="P48" s="585"/>
      <c r="Q48" s="585"/>
      <c r="R48" s="585"/>
      <c r="S48" s="585"/>
      <c r="T48" s="586"/>
      <c r="U48" s="579"/>
      <c r="V48" s="580"/>
      <c r="W48" s="580"/>
      <c r="X48" s="580"/>
      <c r="Y48" s="580"/>
      <c r="Z48" s="580"/>
      <c r="AA48" s="580"/>
      <c r="AB48" s="581"/>
      <c r="AC48" s="325"/>
      <c r="AD48" s="326"/>
      <c r="AE48" s="326"/>
      <c r="AF48" s="326"/>
      <c r="AG48" s="326"/>
      <c r="AH48" s="326"/>
      <c r="AI48" s="326"/>
      <c r="AJ48" s="327"/>
      <c r="AK48" s="443"/>
      <c r="AL48" s="444"/>
      <c r="AM48" s="444"/>
      <c r="AN48" s="444"/>
      <c r="AO48" s="444"/>
      <c r="AP48" s="444"/>
      <c r="AQ48" s="444"/>
      <c r="AR48" s="583"/>
    </row>
    <row r="49" spans="1:44" x14ac:dyDescent="0.2">
      <c r="A49" s="424"/>
      <c r="B49" s="344" t="s">
        <v>24</v>
      </c>
      <c r="C49" s="345"/>
      <c r="D49" s="345"/>
      <c r="E49" s="345"/>
      <c r="F49" s="345"/>
      <c r="G49" s="345"/>
      <c r="H49" s="345"/>
      <c r="I49" s="345"/>
      <c r="J49" s="345"/>
      <c r="K49" s="345"/>
      <c r="L49" s="402"/>
      <c r="M49" s="52" t="s">
        <v>9</v>
      </c>
      <c r="N49" s="323"/>
      <c r="O49" s="323"/>
      <c r="P49" s="323"/>
      <c r="Q49" s="323"/>
      <c r="R49" s="323"/>
      <c r="S49" s="323"/>
      <c r="T49" s="53" t="s">
        <v>10</v>
      </c>
      <c r="U49" s="576" t="s">
        <v>104</v>
      </c>
      <c r="V49" s="577"/>
      <c r="W49" s="577"/>
      <c r="X49" s="577"/>
      <c r="Y49" s="577"/>
      <c r="Z49" s="577"/>
      <c r="AA49" s="577"/>
      <c r="AB49" s="578"/>
      <c r="AC49" s="52" t="s">
        <v>9</v>
      </c>
      <c r="AD49" s="323"/>
      <c r="AE49" s="323"/>
      <c r="AF49" s="323"/>
      <c r="AG49" s="323"/>
      <c r="AH49" s="323"/>
      <c r="AI49" s="323"/>
      <c r="AJ49" s="53" t="s">
        <v>10</v>
      </c>
      <c r="AK49" s="440"/>
      <c r="AL49" s="441"/>
      <c r="AM49" s="441"/>
      <c r="AN49" s="441"/>
      <c r="AO49" s="441"/>
      <c r="AP49" s="441"/>
      <c r="AQ49" s="441"/>
      <c r="AR49" s="582"/>
    </row>
    <row r="50" spans="1:44" x14ac:dyDescent="0.2">
      <c r="A50" s="424"/>
      <c r="B50" s="403"/>
      <c r="C50" s="404"/>
      <c r="D50" s="404"/>
      <c r="E50" s="404"/>
      <c r="F50" s="404"/>
      <c r="G50" s="404"/>
      <c r="H50" s="404"/>
      <c r="I50" s="404"/>
      <c r="J50" s="404"/>
      <c r="K50" s="404"/>
      <c r="L50" s="405"/>
      <c r="M50" s="584">
        <v>325</v>
      </c>
      <c r="N50" s="585"/>
      <c r="O50" s="585"/>
      <c r="P50" s="585"/>
      <c r="Q50" s="585"/>
      <c r="R50" s="585"/>
      <c r="S50" s="585"/>
      <c r="T50" s="586"/>
      <c r="U50" s="579"/>
      <c r="V50" s="580"/>
      <c r="W50" s="580"/>
      <c r="X50" s="580"/>
      <c r="Y50" s="580"/>
      <c r="Z50" s="580"/>
      <c r="AA50" s="580"/>
      <c r="AB50" s="581"/>
      <c r="AC50" s="325"/>
      <c r="AD50" s="326"/>
      <c r="AE50" s="326"/>
      <c r="AF50" s="326"/>
      <c r="AG50" s="326"/>
      <c r="AH50" s="326"/>
      <c r="AI50" s="326"/>
      <c r="AJ50" s="327"/>
      <c r="AK50" s="443"/>
      <c r="AL50" s="444"/>
      <c r="AM50" s="444"/>
      <c r="AN50" s="444"/>
      <c r="AO50" s="444"/>
      <c r="AP50" s="444"/>
      <c r="AQ50" s="444"/>
      <c r="AR50" s="583"/>
    </row>
    <row r="51" spans="1:44" x14ac:dyDescent="0.2">
      <c r="A51" s="424"/>
      <c r="B51" s="344" t="s">
        <v>25</v>
      </c>
      <c r="C51" s="345"/>
      <c r="D51" s="345"/>
      <c r="E51" s="345"/>
      <c r="F51" s="345"/>
      <c r="G51" s="345"/>
      <c r="H51" s="345"/>
      <c r="I51" s="345"/>
      <c r="J51" s="345"/>
      <c r="K51" s="345"/>
      <c r="L51" s="402"/>
      <c r="M51" s="52" t="s">
        <v>9</v>
      </c>
      <c r="N51" s="323"/>
      <c r="O51" s="323"/>
      <c r="P51" s="323"/>
      <c r="Q51" s="323"/>
      <c r="R51" s="323"/>
      <c r="S51" s="323"/>
      <c r="T51" s="53" t="s">
        <v>10</v>
      </c>
      <c r="U51" s="576"/>
      <c r="V51" s="577"/>
      <c r="W51" s="577"/>
      <c r="X51" s="577"/>
      <c r="Y51" s="577"/>
      <c r="Z51" s="577"/>
      <c r="AA51" s="577"/>
      <c r="AB51" s="578"/>
      <c r="AC51" s="52" t="s">
        <v>9</v>
      </c>
      <c r="AD51" s="323"/>
      <c r="AE51" s="323"/>
      <c r="AF51" s="323"/>
      <c r="AG51" s="323"/>
      <c r="AH51" s="323"/>
      <c r="AI51" s="323"/>
      <c r="AJ51" s="53" t="s">
        <v>10</v>
      </c>
      <c r="AK51" s="440"/>
      <c r="AL51" s="441"/>
      <c r="AM51" s="441"/>
      <c r="AN51" s="441"/>
      <c r="AO51" s="441"/>
      <c r="AP51" s="441"/>
      <c r="AQ51" s="441"/>
      <c r="AR51" s="582"/>
    </row>
    <row r="52" spans="1:44" x14ac:dyDescent="0.2">
      <c r="A52" s="424"/>
      <c r="B52" s="403"/>
      <c r="C52" s="404"/>
      <c r="D52" s="404"/>
      <c r="E52" s="404"/>
      <c r="F52" s="404"/>
      <c r="G52" s="404"/>
      <c r="H52" s="404"/>
      <c r="I52" s="404"/>
      <c r="J52" s="404"/>
      <c r="K52" s="404"/>
      <c r="L52" s="405"/>
      <c r="M52" s="584">
        <v>0</v>
      </c>
      <c r="N52" s="585"/>
      <c r="O52" s="585"/>
      <c r="P52" s="585"/>
      <c r="Q52" s="585"/>
      <c r="R52" s="585"/>
      <c r="S52" s="585"/>
      <c r="T52" s="586"/>
      <c r="U52" s="579"/>
      <c r="V52" s="580"/>
      <c r="W52" s="580"/>
      <c r="X52" s="580"/>
      <c r="Y52" s="580"/>
      <c r="Z52" s="580"/>
      <c r="AA52" s="580"/>
      <c r="AB52" s="581"/>
      <c r="AC52" s="325"/>
      <c r="AD52" s="326"/>
      <c r="AE52" s="326"/>
      <c r="AF52" s="326"/>
      <c r="AG52" s="326"/>
      <c r="AH52" s="326"/>
      <c r="AI52" s="326"/>
      <c r="AJ52" s="327"/>
      <c r="AK52" s="443"/>
      <c r="AL52" s="444"/>
      <c r="AM52" s="444"/>
      <c r="AN52" s="444"/>
      <c r="AO52" s="444"/>
      <c r="AP52" s="444"/>
      <c r="AQ52" s="444"/>
      <c r="AR52" s="583"/>
    </row>
    <row r="53" spans="1:44" x14ac:dyDescent="0.2">
      <c r="A53" s="424"/>
      <c r="B53" s="344" t="s">
        <v>26</v>
      </c>
      <c r="C53" s="345"/>
      <c r="D53" s="345"/>
      <c r="E53" s="345"/>
      <c r="F53" s="345"/>
      <c r="G53" s="345"/>
      <c r="H53" s="345"/>
      <c r="I53" s="345"/>
      <c r="J53" s="345"/>
      <c r="K53" s="345"/>
      <c r="L53" s="402"/>
      <c r="M53" s="52" t="s">
        <v>9</v>
      </c>
      <c r="N53" s="323"/>
      <c r="O53" s="323"/>
      <c r="P53" s="323"/>
      <c r="Q53" s="323"/>
      <c r="R53" s="323"/>
      <c r="S53" s="323"/>
      <c r="T53" s="53" t="s">
        <v>10</v>
      </c>
      <c r="U53" s="576"/>
      <c r="V53" s="577"/>
      <c r="W53" s="577"/>
      <c r="X53" s="577"/>
      <c r="Y53" s="577"/>
      <c r="Z53" s="577"/>
      <c r="AA53" s="577"/>
      <c r="AB53" s="578"/>
      <c r="AC53" s="52"/>
      <c r="AD53" s="323"/>
      <c r="AE53" s="323"/>
      <c r="AF53" s="323"/>
      <c r="AG53" s="323"/>
      <c r="AH53" s="323"/>
      <c r="AI53" s="323"/>
      <c r="AJ53" s="53"/>
      <c r="AK53" s="440"/>
      <c r="AL53" s="441"/>
      <c r="AM53" s="441"/>
      <c r="AN53" s="441"/>
      <c r="AO53" s="441"/>
      <c r="AP53" s="441"/>
      <c r="AQ53" s="441"/>
      <c r="AR53" s="582"/>
    </row>
    <row r="54" spans="1:44" x14ac:dyDescent="0.2">
      <c r="A54" s="424"/>
      <c r="B54" s="403"/>
      <c r="C54" s="404"/>
      <c r="D54" s="404"/>
      <c r="E54" s="404"/>
      <c r="F54" s="404"/>
      <c r="G54" s="404"/>
      <c r="H54" s="404"/>
      <c r="I54" s="404"/>
      <c r="J54" s="404"/>
      <c r="K54" s="404"/>
      <c r="L54" s="405"/>
      <c r="M54" s="584">
        <v>0</v>
      </c>
      <c r="N54" s="585"/>
      <c r="O54" s="585"/>
      <c r="P54" s="585"/>
      <c r="Q54" s="585"/>
      <c r="R54" s="585"/>
      <c r="S54" s="585"/>
      <c r="T54" s="586"/>
      <c r="U54" s="579"/>
      <c r="V54" s="580"/>
      <c r="W54" s="580"/>
      <c r="X54" s="580"/>
      <c r="Y54" s="580"/>
      <c r="Z54" s="580"/>
      <c r="AA54" s="580"/>
      <c r="AB54" s="581"/>
      <c r="AC54" s="325"/>
      <c r="AD54" s="326"/>
      <c r="AE54" s="326"/>
      <c r="AF54" s="326"/>
      <c r="AG54" s="326"/>
      <c r="AH54" s="326"/>
      <c r="AI54" s="326"/>
      <c r="AJ54" s="327"/>
      <c r="AK54" s="443"/>
      <c r="AL54" s="444"/>
      <c r="AM54" s="444"/>
      <c r="AN54" s="444"/>
      <c r="AO54" s="444"/>
      <c r="AP54" s="444"/>
      <c r="AQ54" s="444"/>
      <c r="AR54" s="583"/>
    </row>
    <row r="55" spans="1:44" x14ac:dyDescent="0.2">
      <c r="A55" s="424"/>
      <c r="B55" s="344" t="s">
        <v>7</v>
      </c>
      <c r="C55" s="345"/>
      <c r="D55" s="345"/>
      <c r="E55" s="354" t="s">
        <v>9</v>
      </c>
      <c r="F55" s="553" t="s">
        <v>13</v>
      </c>
      <c r="G55" s="553"/>
      <c r="H55" s="553"/>
      <c r="I55" s="553"/>
      <c r="J55" s="553"/>
      <c r="K55" s="553"/>
      <c r="L55" s="356" t="s">
        <v>10</v>
      </c>
      <c r="M55" s="52" t="s">
        <v>9</v>
      </c>
      <c r="N55" s="323"/>
      <c r="O55" s="323"/>
      <c r="P55" s="323"/>
      <c r="Q55" s="323"/>
      <c r="R55" s="323"/>
      <c r="S55" s="323"/>
      <c r="T55" s="53" t="s">
        <v>10</v>
      </c>
      <c r="U55" s="576" t="s">
        <v>105</v>
      </c>
      <c r="V55" s="577"/>
      <c r="W55" s="577"/>
      <c r="X55" s="577"/>
      <c r="Y55" s="577"/>
      <c r="Z55" s="577"/>
      <c r="AA55" s="577"/>
      <c r="AB55" s="578"/>
      <c r="AC55" s="52"/>
      <c r="AD55" s="323"/>
      <c r="AE55" s="323"/>
      <c r="AF55" s="323"/>
      <c r="AG55" s="323"/>
      <c r="AH55" s="323"/>
      <c r="AI55" s="323"/>
      <c r="AJ55" s="53"/>
      <c r="AK55" s="440"/>
      <c r="AL55" s="441"/>
      <c r="AM55" s="441"/>
      <c r="AN55" s="441"/>
      <c r="AO55" s="441"/>
      <c r="AP55" s="441"/>
      <c r="AQ55" s="441"/>
      <c r="AR55" s="582"/>
    </row>
    <row r="56" spans="1:44" x14ac:dyDescent="0.2">
      <c r="A56" s="424"/>
      <c r="B56" s="403"/>
      <c r="C56" s="404"/>
      <c r="D56" s="404"/>
      <c r="E56" s="355"/>
      <c r="F56" s="556"/>
      <c r="G56" s="556"/>
      <c r="H56" s="556"/>
      <c r="I56" s="556"/>
      <c r="J56" s="556"/>
      <c r="K56" s="556"/>
      <c r="L56" s="357"/>
      <c r="M56" s="584">
        <v>250</v>
      </c>
      <c r="N56" s="585"/>
      <c r="O56" s="585"/>
      <c r="P56" s="585"/>
      <c r="Q56" s="585"/>
      <c r="R56" s="585"/>
      <c r="S56" s="585"/>
      <c r="T56" s="586"/>
      <c r="U56" s="579"/>
      <c r="V56" s="580"/>
      <c r="W56" s="580"/>
      <c r="X56" s="580"/>
      <c r="Y56" s="580"/>
      <c r="Z56" s="580"/>
      <c r="AA56" s="580"/>
      <c r="AB56" s="581"/>
      <c r="AC56" s="325"/>
      <c r="AD56" s="326"/>
      <c r="AE56" s="326"/>
      <c r="AF56" s="326"/>
      <c r="AG56" s="326"/>
      <c r="AH56" s="326"/>
      <c r="AI56" s="326"/>
      <c r="AJ56" s="327"/>
      <c r="AK56" s="443"/>
      <c r="AL56" s="444"/>
      <c r="AM56" s="444"/>
      <c r="AN56" s="444"/>
      <c r="AO56" s="444"/>
      <c r="AP56" s="444"/>
      <c r="AQ56" s="444"/>
      <c r="AR56" s="583"/>
    </row>
    <row r="57" spans="1:44" x14ac:dyDescent="0.2">
      <c r="A57" s="424"/>
      <c r="B57" s="344" t="s">
        <v>7</v>
      </c>
      <c r="C57" s="345"/>
      <c r="D57" s="345"/>
      <c r="E57" s="354" t="s">
        <v>9</v>
      </c>
      <c r="F57" s="553" t="s">
        <v>102</v>
      </c>
      <c r="G57" s="553"/>
      <c r="H57" s="553"/>
      <c r="I57" s="553"/>
      <c r="J57" s="553"/>
      <c r="K57" s="553"/>
      <c r="L57" s="356" t="s">
        <v>10</v>
      </c>
      <c r="M57" s="52" t="s">
        <v>9</v>
      </c>
      <c r="N57" s="323"/>
      <c r="O57" s="323"/>
      <c r="P57" s="323"/>
      <c r="Q57" s="323"/>
      <c r="R57" s="323"/>
      <c r="S57" s="323"/>
      <c r="T57" s="53" t="s">
        <v>10</v>
      </c>
      <c r="U57" s="576" t="s">
        <v>105</v>
      </c>
      <c r="V57" s="577"/>
      <c r="W57" s="577"/>
      <c r="X57" s="577"/>
      <c r="Y57" s="577"/>
      <c r="Z57" s="577"/>
      <c r="AA57" s="577"/>
      <c r="AB57" s="578"/>
      <c r="AC57" s="52"/>
      <c r="AD57" s="323"/>
      <c r="AE57" s="323"/>
      <c r="AF57" s="323"/>
      <c r="AG57" s="323"/>
      <c r="AH57" s="323"/>
      <c r="AI57" s="323"/>
      <c r="AJ57" s="53"/>
      <c r="AK57" s="440"/>
      <c r="AL57" s="441"/>
      <c r="AM57" s="441"/>
      <c r="AN57" s="441"/>
      <c r="AO57" s="441"/>
      <c r="AP57" s="441"/>
      <c r="AQ57" s="441"/>
      <c r="AR57" s="582"/>
    </row>
    <row r="58" spans="1:44" x14ac:dyDescent="0.2">
      <c r="A58" s="424"/>
      <c r="B58" s="403"/>
      <c r="C58" s="404"/>
      <c r="D58" s="404"/>
      <c r="E58" s="355"/>
      <c r="F58" s="556"/>
      <c r="G58" s="556"/>
      <c r="H58" s="556"/>
      <c r="I58" s="556"/>
      <c r="J58" s="556"/>
      <c r="K58" s="556"/>
      <c r="L58" s="357"/>
      <c r="M58" s="584">
        <v>2250</v>
      </c>
      <c r="N58" s="585"/>
      <c r="O58" s="585"/>
      <c r="P58" s="585"/>
      <c r="Q58" s="585"/>
      <c r="R58" s="585"/>
      <c r="S58" s="585"/>
      <c r="T58" s="586"/>
      <c r="U58" s="579"/>
      <c r="V58" s="580"/>
      <c r="W58" s="580"/>
      <c r="X58" s="580"/>
      <c r="Y58" s="580"/>
      <c r="Z58" s="580"/>
      <c r="AA58" s="580"/>
      <c r="AB58" s="581"/>
      <c r="AC58" s="325"/>
      <c r="AD58" s="326"/>
      <c r="AE58" s="326"/>
      <c r="AF58" s="326"/>
      <c r="AG58" s="326"/>
      <c r="AH58" s="326"/>
      <c r="AI58" s="326"/>
      <c r="AJ58" s="327"/>
      <c r="AK58" s="443"/>
      <c r="AL58" s="444"/>
      <c r="AM58" s="444"/>
      <c r="AN58" s="444"/>
      <c r="AO58" s="444"/>
      <c r="AP58" s="444"/>
      <c r="AQ58" s="444"/>
      <c r="AR58" s="583"/>
    </row>
    <row r="59" spans="1:44" x14ac:dyDescent="0.2">
      <c r="A59" s="424"/>
      <c r="B59" s="344" t="s">
        <v>7</v>
      </c>
      <c r="C59" s="345"/>
      <c r="D59" s="345"/>
      <c r="E59" s="354" t="s">
        <v>9</v>
      </c>
      <c r="F59" s="354"/>
      <c r="G59" s="354"/>
      <c r="H59" s="354"/>
      <c r="I59" s="354"/>
      <c r="J59" s="354"/>
      <c r="K59" s="354"/>
      <c r="L59" s="356" t="s">
        <v>10</v>
      </c>
      <c r="M59" s="52" t="s">
        <v>9</v>
      </c>
      <c r="N59" s="323"/>
      <c r="O59" s="323"/>
      <c r="P59" s="323"/>
      <c r="Q59" s="323"/>
      <c r="R59" s="323"/>
      <c r="S59" s="323"/>
      <c r="T59" s="53" t="s">
        <v>10</v>
      </c>
      <c r="U59" s="440"/>
      <c r="V59" s="441"/>
      <c r="W59" s="441"/>
      <c r="X59" s="441"/>
      <c r="Y59" s="441"/>
      <c r="Z59" s="441"/>
      <c r="AA59" s="441"/>
      <c r="AB59" s="442"/>
      <c r="AC59" s="52"/>
      <c r="AD59" s="323"/>
      <c r="AE59" s="323"/>
      <c r="AF59" s="323"/>
      <c r="AG59" s="323"/>
      <c r="AH59" s="323"/>
      <c r="AI59" s="323"/>
      <c r="AJ59" s="53"/>
      <c r="AK59" s="440"/>
      <c r="AL59" s="441"/>
      <c r="AM59" s="441"/>
      <c r="AN59" s="441"/>
      <c r="AO59" s="441"/>
      <c r="AP59" s="441"/>
      <c r="AQ59" s="441"/>
      <c r="AR59" s="582"/>
    </row>
    <row r="60" spans="1:44" x14ac:dyDescent="0.2">
      <c r="A60" s="424"/>
      <c r="B60" s="403"/>
      <c r="C60" s="404"/>
      <c r="D60" s="404"/>
      <c r="E60" s="355"/>
      <c r="F60" s="355"/>
      <c r="G60" s="355"/>
      <c r="H60" s="355"/>
      <c r="I60" s="355"/>
      <c r="J60" s="355"/>
      <c r="K60" s="355"/>
      <c r="L60" s="357"/>
      <c r="M60" s="325"/>
      <c r="N60" s="326"/>
      <c r="O60" s="326"/>
      <c r="P60" s="326"/>
      <c r="Q60" s="326"/>
      <c r="R60" s="326"/>
      <c r="S60" s="326"/>
      <c r="T60" s="327"/>
      <c r="U60" s="443"/>
      <c r="V60" s="444"/>
      <c r="W60" s="444"/>
      <c r="X60" s="444"/>
      <c r="Y60" s="444"/>
      <c r="Z60" s="444"/>
      <c r="AA60" s="444"/>
      <c r="AB60" s="445"/>
      <c r="AC60" s="325"/>
      <c r="AD60" s="326"/>
      <c r="AE60" s="326"/>
      <c r="AF60" s="326"/>
      <c r="AG60" s="326"/>
      <c r="AH60" s="326"/>
      <c r="AI60" s="326"/>
      <c r="AJ60" s="327"/>
      <c r="AK60" s="443"/>
      <c r="AL60" s="444"/>
      <c r="AM60" s="444"/>
      <c r="AN60" s="444"/>
      <c r="AO60" s="444"/>
      <c r="AP60" s="444"/>
      <c r="AQ60" s="444"/>
      <c r="AR60" s="583"/>
    </row>
    <row r="61" spans="1:44" x14ac:dyDescent="0.2">
      <c r="A61" s="424"/>
      <c r="B61" s="344" t="s">
        <v>7</v>
      </c>
      <c r="C61" s="345"/>
      <c r="D61" s="345"/>
      <c r="E61" s="354" t="s">
        <v>9</v>
      </c>
      <c r="F61" s="354"/>
      <c r="G61" s="354"/>
      <c r="H61" s="354"/>
      <c r="I61" s="354"/>
      <c r="J61" s="354"/>
      <c r="K61" s="354"/>
      <c r="L61" s="356" t="s">
        <v>10</v>
      </c>
      <c r="M61" s="52" t="s">
        <v>9</v>
      </c>
      <c r="N61" s="323"/>
      <c r="O61" s="323"/>
      <c r="P61" s="323"/>
      <c r="Q61" s="323"/>
      <c r="R61" s="323"/>
      <c r="S61" s="323"/>
      <c r="T61" s="53" t="s">
        <v>10</v>
      </c>
      <c r="U61" s="440"/>
      <c r="V61" s="441"/>
      <c r="W61" s="441"/>
      <c r="X61" s="441"/>
      <c r="Y61" s="441"/>
      <c r="Z61" s="441"/>
      <c r="AA61" s="441"/>
      <c r="AB61" s="442"/>
      <c r="AC61" s="52"/>
      <c r="AD61" s="323"/>
      <c r="AE61" s="323"/>
      <c r="AF61" s="323"/>
      <c r="AG61" s="323"/>
      <c r="AH61" s="323"/>
      <c r="AI61" s="323"/>
      <c r="AJ61" s="53"/>
      <c r="AK61" s="440"/>
      <c r="AL61" s="441"/>
      <c r="AM61" s="441"/>
      <c r="AN61" s="441"/>
      <c r="AO61" s="441"/>
      <c r="AP61" s="441"/>
      <c r="AQ61" s="441"/>
      <c r="AR61" s="582"/>
    </row>
    <row r="62" spans="1:44" x14ac:dyDescent="0.2">
      <c r="A62" s="424"/>
      <c r="B62" s="403"/>
      <c r="C62" s="404"/>
      <c r="D62" s="404"/>
      <c r="E62" s="355"/>
      <c r="F62" s="355"/>
      <c r="G62" s="355"/>
      <c r="H62" s="355"/>
      <c r="I62" s="355"/>
      <c r="J62" s="355"/>
      <c r="K62" s="355"/>
      <c r="L62" s="357"/>
      <c r="M62" s="325"/>
      <c r="N62" s="326"/>
      <c r="O62" s="326"/>
      <c r="P62" s="326"/>
      <c r="Q62" s="326"/>
      <c r="R62" s="326"/>
      <c r="S62" s="326"/>
      <c r="T62" s="327"/>
      <c r="U62" s="443"/>
      <c r="V62" s="444"/>
      <c r="W62" s="444"/>
      <c r="X62" s="444"/>
      <c r="Y62" s="444"/>
      <c r="Z62" s="444"/>
      <c r="AA62" s="444"/>
      <c r="AB62" s="445"/>
      <c r="AC62" s="325"/>
      <c r="AD62" s="326"/>
      <c r="AE62" s="326"/>
      <c r="AF62" s="326"/>
      <c r="AG62" s="326"/>
      <c r="AH62" s="326"/>
      <c r="AI62" s="326"/>
      <c r="AJ62" s="327"/>
      <c r="AK62" s="443"/>
      <c r="AL62" s="444"/>
      <c r="AM62" s="444"/>
      <c r="AN62" s="444"/>
      <c r="AO62" s="444"/>
      <c r="AP62" s="444"/>
      <c r="AQ62" s="444"/>
      <c r="AR62" s="583"/>
    </row>
    <row r="63" spans="1:44" x14ac:dyDescent="0.2">
      <c r="A63" s="424"/>
      <c r="B63" s="344" t="s">
        <v>7</v>
      </c>
      <c r="C63" s="345"/>
      <c r="D63" s="345"/>
      <c r="E63" s="354" t="s">
        <v>9</v>
      </c>
      <c r="F63" s="354"/>
      <c r="G63" s="354"/>
      <c r="H63" s="354"/>
      <c r="I63" s="354"/>
      <c r="J63" s="354"/>
      <c r="K63" s="354"/>
      <c r="L63" s="356" t="s">
        <v>10</v>
      </c>
      <c r="M63" s="52" t="s">
        <v>9</v>
      </c>
      <c r="N63" s="323"/>
      <c r="O63" s="323"/>
      <c r="P63" s="323"/>
      <c r="Q63" s="323"/>
      <c r="R63" s="323"/>
      <c r="S63" s="323"/>
      <c r="T63" s="53" t="s">
        <v>10</v>
      </c>
      <c r="U63" s="440"/>
      <c r="V63" s="441"/>
      <c r="W63" s="441"/>
      <c r="X63" s="441"/>
      <c r="Y63" s="441"/>
      <c r="Z63" s="441"/>
      <c r="AA63" s="441"/>
      <c r="AB63" s="442"/>
      <c r="AC63" s="52"/>
      <c r="AD63" s="323"/>
      <c r="AE63" s="323"/>
      <c r="AF63" s="323"/>
      <c r="AG63" s="323"/>
      <c r="AH63" s="323"/>
      <c r="AI63" s="323"/>
      <c r="AJ63" s="53"/>
      <c r="AK63" s="440"/>
      <c r="AL63" s="441"/>
      <c r="AM63" s="441"/>
      <c r="AN63" s="441"/>
      <c r="AO63" s="441"/>
      <c r="AP63" s="441"/>
      <c r="AQ63" s="441"/>
      <c r="AR63" s="582"/>
    </row>
    <row r="64" spans="1:44" ht="13.8" thickBot="1" x14ac:dyDescent="0.25">
      <c r="A64" s="424"/>
      <c r="B64" s="346"/>
      <c r="C64" s="347"/>
      <c r="D64" s="347"/>
      <c r="E64" s="399"/>
      <c r="F64" s="399"/>
      <c r="G64" s="399"/>
      <c r="H64" s="399"/>
      <c r="I64" s="399"/>
      <c r="J64" s="399"/>
      <c r="K64" s="399"/>
      <c r="L64" s="400"/>
      <c r="M64" s="406"/>
      <c r="N64" s="407"/>
      <c r="O64" s="407"/>
      <c r="P64" s="407"/>
      <c r="Q64" s="407"/>
      <c r="R64" s="407"/>
      <c r="S64" s="407"/>
      <c r="T64" s="408"/>
      <c r="U64" s="589"/>
      <c r="V64" s="590"/>
      <c r="W64" s="590"/>
      <c r="X64" s="590"/>
      <c r="Y64" s="590"/>
      <c r="Z64" s="590"/>
      <c r="AA64" s="590"/>
      <c r="AB64" s="591"/>
      <c r="AC64" s="406"/>
      <c r="AD64" s="407"/>
      <c r="AE64" s="407"/>
      <c r="AF64" s="407"/>
      <c r="AG64" s="407"/>
      <c r="AH64" s="407"/>
      <c r="AI64" s="407"/>
      <c r="AJ64" s="408"/>
      <c r="AK64" s="589"/>
      <c r="AL64" s="590"/>
      <c r="AM64" s="590"/>
      <c r="AN64" s="590"/>
      <c r="AO64" s="590"/>
      <c r="AP64" s="590"/>
      <c r="AQ64" s="590"/>
      <c r="AR64" s="592"/>
    </row>
    <row r="65" spans="1:44" ht="13.8" thickTop="1" x14ac:dyDescent="0.2">
      <c r="A65" s="424"/>
      <c r="B65" s="412" t="s">
        <v>8</v>
      </c>
      <c r="C65" s="296"/>
      <c r="D65" s="296"/>
      <c r="E65" s="296"/>
      <c r="F65" s="296"/>
      <c r="G65" s="296"/>
      <c r="H65" s="296"/>
      <c r="I65" s="296"/>
      <c r="J65" s="296"/>
      <c r="K65" s="296"/>
      <c r="L65" s="413"/>
      <c r="M65" s="54" t="s">
        <v>9</v>
      </c>
      <c r="N65" s="587" t="str">
        <f>IF(A7="□","",SUM(N41,N43,N45,N47,N49,N51,N53,N55,N57,N59,N61,N63))</f>
        <v/>
      </c>
      <c r="O65" s="587"/>
      <c r="P65" s="587"/>
      <c r="Q65" s="587"/>
      <c r="R65" s="587"/>
      <c r="S65" s="587"/>
      <c r="T65" s="55" t="s">
        <v>10</v>
      </c>
      <c r="U65" s="338"/>
      <c r="V65" s="339"/>
      <c r="W65" s="339"/>
      <c r="X65" s="339"/>
      <c r="Y65" s="339"/>
      <c r="Z65" s="339"/>
      <c r="AA65" s="339"/>
      <c r="AB65" s="340"/>
      <c r="AC65" s="54" t="s">
        <v>9</v>
      </c>
      <c r="AD65" s="587" t="str">
        <f>IF(A7="□","",SUM(AD41,AD43,AD45,AD47,AD49,AD51,AD53,AD55,AD57,AD59,AD61,AD63))</f>
        <v/>
      </c>
      <c r="AE65" s="587"/>
      <c r="AF65" s="587"/>
      <c r="AG65" s="587"/>
      <c r="AH65" s="587"/>
      <c r="AI65" s="587"/>
      <c r="AJ65" s="55" t="s">
        <v>10</v>
      </c>
      <c r="AK65" s="338"/>
      <c r="AL65" s="339"/>
      <c r="AM65" s="339"/>
      <c r="AN65" s="339"/>
      <c r="AO65" s="339"/>
      <c r="AP65" s="339"/>
      <c r="AQ65" s="339"/>
      <c r="AR65" s="395"/>
    </row>
    <row r="66" spans="1:44" ht="13.8" thickBot="1" x14ac:dyDescent="0.25">
      <c r="A66" s="425"/>
      <c r="B66" s="414"/>
      <c r="C66" s="415"/>
      <c r="D66" s="415"/>
      <c r="E66" s="415"/>
      <c r="F66" s="415"/>
      <c r="G66" s="415"/>
      <c r="H66" s="415"/>
      <c r="I66" s="415"/>
      <c r="J66" s="415"/>
      <c r="K66" s="415"/>
      <c r="L66" s="416"/>
      <c r="M66" s="316">
        <f>SUM(M42,M44,M46,M48,M50,M52,M54,M56,M58,M60,M62,M64)</f>
        <v>6525</v>
      </c>
      <c r="N66" s="317"/>
      <c r="O66" s="317"/>
      <c r="P66" s="317"/>
      <c r="Q66" s="317"/>
      <c r="R66" s="317"/>
      <c r="S66" s="317"/>
      <c r="T66" s="588"/>
      <c r="U66" s="341"/>
      <c r="V66" s="342"/>
      <c r="W66" s="342"/>
      <c r="X66" s="342"/>
      <c r="Y66" s="342"/>
      <c r="Z66" s="342"/>
      <c r="AA66" s="342"/>
      <c r="AB66" s="343"/>
      <c r="AC66" s="316">
        <f>IF(A35="■",SUM(AC42,AC44,AC46,AC48,AC50,AC52,AC54,AC56,AC58,AC60,AC62,AC64),IF(A36="■",F11*15,0))</f>
        <v>1650</v>
      </c>
      <c r="AD66" s="317"/>
      <c r="AE66" s="317"/>
      <c r="AF66" s="317"/>
      <c r="AG66" s="317"/>
      <c r="AH66" s="317"/>
      <c r="AI66" s="317"/>
      <c r="AJ66" s="588"/>
      <c r="AK66" s="341"/>
      <c r="AL66" s="342"/>
      <c r="AM66" s="342"/>
      <c r="AN66" s="342"/>
      <c r="AO66" s="342"/>
      <c r="AP66" s="342"/>
      <c r="AQ66" s="342"/>
      <c r="AR66" s="396"/>
    </row>
    <row r="67" spans="1:44" ht="16.5" customHeight="1" x14ac:dyDescent="0.2">
      <c r="AC67" s="380" t="s">
        <v>27</v>
      </c>
      <c r="AD67" s="379"/>
      <c r="AE67" s="379"/>
      <c r="AF67" s="379"/>
      <c r="AG67" s="379"/>
      <c r="AH67" s="379"/>
      <c r="AI67" s="379"/>
      <c r="AJ67" s="381"/>
      <c r="AK67" s="34" t="s">
        <v>70</v>
      </c>
      <c r="AL67" s="385" t="str">
        <f>IF(A7="□","",N65-AD65)</f>
        <v/>
      </c>
      <c r="AM67" s="386"/>
      <c r="AN67" s="386"/>
      <c r="AO67" s="386"/>
      <c r="AP67" s="386"/>
      <c r="AQ67" s="386"/>
      <c r="AR67" s="35" t="s">
        <v>71</v>
      </c>
    </row>
    <row r="68" spans="1:44" ht="16.5" customHeight="1" thickBot="1" x14ac:dyDescent="0.25">
      <c r="AC68" s="390" t="s">
        <v>28</v>
      </c>
      <c r="AD68" s="388"/>
      <c r="AE68" s="388"/>
      <c r="AF68" s="388"/>
      <c r="AG68" s="388"/>
      <c r="AH68" s="388"/>
      <c r="AI68" s="388"/>
      <c r="AJ68" s="391"/>
      <c r="AK68" s="387">
        <f>M66-AC66</f>
        <v>4875</v>
      </c>
      <c r="AL68" s="388"/>
      <c r="AM68" s="388"/>
      <c r="AN68" s="388"/>
      <c r="AO68" s="388"/>
      <c r="AP68" s="388"/>
      <c r="AQ68" s="388"/>
      <c r="AR68" s="389"/>
    </row>
    <row r="69" spans="1:44" ht="8.5500000000000007" customHeight="1" x14ac:dyDescent="0.2"/>
    <row r="70" spans="1:44" ht="7.5" customHeight="1" thickBot="1" x14ac:dyDescent="0.25"/>
    <row r="71" spans="1:44" ht="22.05" customHeight="1" x14ac:dyDescent="0.2">
      <c r="A71" s="434" t="s">
        <v>32</v>
      </c>
      <c r="B71" s="435"/>
      <c r="C71" s="435"/>
      <c r="D71" s="435"/>
      <c r="E71" s="436"/>
      <c r="G71" s="440" t="s">
        <v>33</v>
      </c>
      <c r="H71" s="441"/>
      <c r="I71" s="441"/>
      <c r="J71" s="442"/>
      <c r="K71" s="8" t="s">
        <v>9</v>
      </c>
      <c r="L71" s="323"/>
      <c r="M71" s="323"/>
      <c r="N71" s="323"/>
      <c r="O71" s="323"/>
      <c r="P71" s="323"/>
      <c r="Q71" s="9" t="s">
        <v>10</v>
      </c>
      <c r="R71" s="378" t="s">
        <v>34</v>
      </c>
      <c r="S71" s="379"/>
      <c r="T71" s="366" t="s">
        <v>31</v>
      </c>
      <c r="U71" s="367"/>
      <c r="V71" s="367"/>
      <c r="W71" s="368"/>
      <c r="X71" s="8" t="s">
        <v>9</v>
      </c>
      <c r="Y71" s="323"/>
      <c r="Z71" s="323"/>
      <c r="AA71" s="323"/>
      <c r="AB71" s="323"/>
      <c r="AC71" s="323"/>
      <c r="AD71" s="9" t="s">
        <v>10</v>
      </c>
      <c r="AE71" s="378" t="s">
        <v>35</v>
      </c>
      <c r="AF71" s="379"/>
      <c r="AG71" s="372" t="s">
        <v>37</v>
      </c>
      <c r="AH71" s="373"/>
      <c r="AI71" s="373"/>
      <c r="AJ71" s="373"/>
      <c r="AK71" s="374"/>
      <c r="AL71" s="10" t="s">
        <v>9</v>
      </c>
      <c r="AM71" s="315" t="str">
        <f>IF(A7="□","",L71-Y71)</f>
        <v/>
      </c>
      <c r="AN71" s="315"/>
      <c r="AO71" s="315"/>
      <c r="AP71" s="315"/>
      <c r="AQ71" s="315"/>
      <c r="AR71" s="11" t="s">
        <v>10</v>
      </c>
    </row>
    <row r="72" spans="1:44" ht="16.5" customHeight="1" thickBot="1" x14ac:dyDescent="0.25">
      <c r="A72" s="437"/>
      <c r="B72" s="438"/>
      <c r="C72" s="438"/>
      <c r="D72" s="438"/>
      <c r="E72" s="439"/>
      <c r="G72" s="443"/>
      <c r="H72" s="444"/>
      <c r="I72" s="444"/>
      <c r="J72" s="445"/>
      <c r="K72" s="325"/>
      <c r="L72" s="326"/>
      <c r="M72" s="326"/>
      <c r="N72" s="326"/>
      <c r="O72" s="326"/>
      <c r="P72" s="326"/>
      <c r="Q72" s="327"/>
      <c r="R72" s="378"/>
      <c r="S72" s="379"/>
      <c r="T72" s="369"/>
      <c r="U72" s="370"/>
      <c r="V72" s="370"/>
      <c r="W72" s="371"/>
      <c r="X72" s="325"/>
      <c r="Y72" s="326"/>
      <c r="Z72" s="326"/>
      <c r="AA72" s="326"/>
      <c r="AB72" s="326"/>
      <c r="AC72" s="326"/>
      <c r="AD72" s="327"/>
      <c r="AE72" s="378"/>
      <c r="AF72" s="379"/>
      <c r="AG72" s="375"/>
      <c r="AH72" s="376"/>
      <c r="AI72" s="376"/>
      <c r="AJ72" s="376"/>
      <c r="AK72" s="377"/>
      <c r="AL72" s="316" t="str">
        <f>IF(A37="□","0",K72-X72)</f>
        <v>0</v>
      </c>
      <c r="AM72" s="317"/>
      <c r="AN72" s="317"/>
      <c r="AO72" s="317"/>
      <c r="AP72" s="317"/>
      <c r="AQ72" s="317"/>
      <c r="AR72" s="318"/>
    </row>
    <row r="73" spans="1:44" ht="8.5500000000000007" customHeight="1" x14ac:dyDescent="0.2"/>
    <row r="74" spans="1:44" ht="13.05" x14ac:dyDescent="0.2">
      <c r="A74" s="6"/>
    </row>
    <row r="75" spans="1:44" ht="13.05" x14ac:dyDescent="0.2">
      <c r="A75" s="6"/>
    </row>
    <row r="76" spans="1:44" ht="19.2" x14ac:dyDescent="0.2">
      <c r="A76" s="6" t="s">
        <v>77</v>
      </c>
      <c r="AG76" s="41" t="s">
        <v>96</v>
      </c>
      <c r="AH76" s="41"/>
      <c r="AI76" s="41"/>
      <c r="AJ76" s="41"/>
      <c r="AK76" s="41"/>
      <c r="AL76" s="41"/>
      <c r="AM76" s="41"/>
    </row>
    <row r="77" spans="1:44" ht="13.5" thickBot="1" x14ac:dyDescent="0.25">
      <c r="A77" s="6"/>
    </row>
    <row r="78" spans="1:44" ht="13.05" customHeight="1" x14ac:dyDescent="0.2">
      <c r="H78" s="593" t="s">
        <v>66</v>
      </c>
      <c r="I78" s="593"/>
      <c r="J78" s="593"/>
      <c r="K78" s="593"/>
      <c r="L78" s="593"/>
      <c r="M78" s="593"/>
      <c r="N78" s="594" t="s">
        <v>72</v>
      </c>
      <c r="O78" s="595"/>
      <c r="P78" s="596"/>
      <c r="Q78" s="593" t="s">
        <v>75</v>
      </c>
      <c r="R78" s="593"/>
      <c r="S78" s="593"/>
      <c r="T78" s="593"/>
      <c r="U78" s="593"/>
      <c r="V78" s="593"/>
      <c r="W78" s="594" t="s">
        <v>76</v>
      </c>
      <c r="X78" s="595"/>
      <c r="Y78" s="595"/>
      <c r="Z78" s="595"/>
      <c r="AA78" s="595"/>
      <c r="AB78" s="595"/>
      <c r="AC78" s="595"/>
      <c r="AD78" s="595"/>
      <c r="AE78" s="596"/>
      <c r="AI78" s="221">
        <f>SUM(H81,H85)*1000</f>
        <v>4935000</v>
      </c>
      <c r="AJ78" s="321"/>
      <c r="AK78" s="321"/>
      <c r="AL78" s="321"/>
      <c r="AM78" s="321"/>
      <c r="AN78" s="322"/>
    </row>
    <row r="79" spans="1:44" ht="13.05" customHeight="1" thickBot="1" x14ac:dyDescent="0.25">
      <c r="B79" s="447" t="s">
        <v>67</v>
      </c>
      <c r="C79" s="354"/>
      <c r="D79" s="354"/>
      <c r="E79" s="354"/>
      <c r="F79" s="354"/>
      <c r="G79" s="356"/>
      <c r="H79" s="447" t="s">
        <v>9</v>
      </c>
      <c r="I79" s="634"/>
      <c r="J79" s="354"/>
      <c r="K79" s="354"/>
      <c r="L79" s="354"/>
      <c r="M79" s="356" t="s">
        <v>10</v>
      </c>
      <c r="N79" s="430">
        <v>0.5</v>
      </c>
      <c r="O79" s="430"/>
      <c r="P79" s="430"/>
      <c r="Q79" s="447" t="s">
        <v>9</v>
      </c>
      <c r="R79" s="354"/>
      <c r="S79" s="354"/>
      <c r="T79" s="354"/>
      <c r="U79" s="354"/>
      <c r="V79" s="354" t="s">
        <v>10</v>
      </c>
      <c r="W79" s="27"/>
      <c r="X79" s="16"/>
      <c r="Y79" s="16"/>
      <c r="Z79" s="16"/>
      <c r="AA79" s="16"/>
      <c r="AB79" s="16"/>
      <c r="AC79" s="16"/>
      <c r="AD79" s="16"/>
      <c r="AE79" s="4"/>
      <c r="AI79" s="468"/>
      <c r="AJ79" s="469"/>
      <c r="AK79" s="469"/>
      <c r="AL79" s="469"/>
      <c r="AM79" s="469"/>
      <c r="AN79" s="470"/>
    </row>
    <row r="80" spans="1:44" ht="13.05" customHeight="1" x14ac:dyDescent="0.2">
      <c r="B80" s="427"/>
      <c r="C80" s="428"/>
      <c r="D80" s="428"/>
      <c r="E80" s="428"/>
      <c r="F80" s="428"/>
      <c r="G80" s="429"/>
      <c r="H80" s="427"/>
      <c r="I80" s="428"/>
      <c r="J80" s="428"/>
      <c r="K80" s="428"/>
      <c r="L80" s="428"/>
      <c r="M80" s="429"/>
      <c r="N80" s="430"/>
      <c r="O80" s="430"/>
      <c r="P80" s="430"/>
      <c r="Q80" s="427"/>
      <c r="R80" s="428"/>
      <c r="S80" s="428"/>
      <c r="T80" s="428"/>
      <c r="U80" s="428"/>
      <c r="V80" s="428"/>
      <c r="W80" s="22"/>
      <c r="AE80" s="7"/>
      <c r="AJ80" s="2" t="s">
        <v>93</v>
      </c>
    </row>
    <row r="81" spans="1:43" ht="13.05" customHeight="1" x14ac:dyDescent="0.2">
      <c r="B81" s="427" t="s">
        <v>68</v>
      </c>
      <c r="C81" s="428"/>
      <c r="D81" s="428"/>
      <c r="E81" s="428"/>
      <c r="F81" s="428"/>
      <c r="G81" s="429"/>
      <c r="H81" s="478">
        <f>M31</f>
        <v>60</v>
      </c>
      <c r="I81" s="428"/>
      <c r="J81" s="428"/>
      <c r="K81" s="428"/>
      <c r="L81" s="428"/>
      <c r="M81" s="429"/>
      <c r="N81" s="430"/>
      <c r="O81" s="430"/>
      <c r="P81" s="430"/>
      <c r="Q81" s="427">
        <f>T92</f>
        <v>17</v>
      </c>
      <c r="R81" s="428"/>
      <c r="S81" s="428"/>
      <c r="T81" s="428"/>
      <c r="U81" s="428"/>
      <c r="V81" s="428"/>
      <c r="W81" s="427" t="s">
        <v>9</v>
      </c>
      <c r="X81" s="428" t="str">
        <f>IF(A7="□","",SUM(R79,R83))</f>
        <v/>
      </c>
      <c r="Y81" s="428"/>
      <c r="Z81" s="428"/>
      <c r="AA81" s="428"/>
      <c r="AB81" s="428"/>
      <c r="AC81" s="428"/>
      <c r="AD81" s="428"/>
      <c r="AE81" s="429"/>
      <c r="AQ81" s="2" t="s">
        <v>95</v>
      </c>
    </row>
    <row r="82" spans="1:43" ht="13.05" customHeight="1" thickBot="1" x14ac:dyDescent="0.25">
      <c r="B82" s="401"/>
      <c r="C82" s="355"/>
      <c r="D82" s="355"/>
      <c r="E82" s="355"/>
      <c r="F82" s="355"/>
      <c r="G82" s="357"/>
      <c r="H82" s="401"/>
      <c r="I82" s="355"/>
      <c r="J82" s="355"/>
      <c r="K82" s="355"/>
      <c r="L82" s="355"/>
      <c r="M82" s="357"/>
      <c r="N82" s="430"/>
      <c r="O82" s="430"/>
      <c r="P82" s="430"/>
      <c r="Q82" s="401"/>
      <c r="R82" s="355"/>
      <c r="S82" s="355"/>
      <c r="T82" s="355"/>
      <c r="U82" s="355"/>
      <c r="V82" s="355"/>
      <c r="W82" s="427"/>
      <c r="X82" s="428"/>
      <c r="Y82" s="428"/>
      <c r="Z82" s="428"/>
      <c r="AA82" s="428"/>
      <c r="AB82" s="428"/>
      <c r="AC82" s="428"/>
      <c r="AD82" s="428"/>
      <c r="AE82" s="429"/>
    </row>
    <row r="83" spans="1:43" ht="13.05" customHeight="1" x14ac:dyDescent="0.2">
      <c r="B83" s="447" t="s">
        <v>69</v>
      </c>
      <c r="C83" s="354"/>
      <c r="D83" s="354"/>
      <c r="E83" s="354"/>
      <c r="F83" s="354"/>
      <c r="G83" s="356"/>
      <c r="H83" s="447" t="s">
        <v>9</v>
      </c>
      <c r="I83" s="354"/>
      <c r="J83" s="354"/>
      <c r="K83" s="354"/>
      <c r="L83" s="354"/>
      <c r="M83" s="356" t="s">
        <v>10</v>
      </c>
      <c r="N83" s="430" t="str">
        <f>IF(A37="■","0.04","1/2")</f>
        <v>1/2</v>
      </c>
      <c r="O83" s="430"/>
      <c r="P83" s="430"/>
      <c r="Q83" s="447" t="s">
        <v>9</v>
      </c>
      <c r="R83" s="354"/>
      <c r="S83" s="354"/>
      <c r="T83" s="354"/>
      <c r="U83" s="354"/>
      <c r="V83" s="354" t="s">
        <v>10</v>
      </c>
      <c r="W83" s="427">
        <f>SUM(Q81,Q85)</f>
        <v>1400</v>
      </c>
      <c r="X83" s="428"/>
      <c r="Y83" s="428"/>
      <c r="Z83" s="428"/>
      <c r="AA83" s="428"/>
      <c r="AB83" s="428"/>
      <c r="AC83" s="428"/>
      <c r="AD83" s="428"/>
      <c r="AE83" s="429"/>
      <c r="AI83" s="471">
        <f>W83*1000</f>
        <v>1400000</v>
      </c>
      <c r="AJ83" s="472"/>
      <c r="AK83" s="472"/>
      <c r="AL83" s="472"/>
      <c r="AM83" s="472"/>
      <c r="AN83" s="473"/>
    </row>
    <row r="84" spans="1:43" ht="13.05" customHeight="1" thickBot="1" x14ac:dyDescent="0.25">
      <c r="B84" s="427"/>
      <c r="C84" s="428"/>
      <c r="D84" s="428"/>
      <c r="E84" s="428"/>
      <c r="F84" s="428"/>
      <c r="G84" s="429"/>
      <c r="H84" s="427"/>
      <c r="I84" s="428"/>
      <c r="J84" s="428"/>
      <c r="K84" s="428"/>
      <c r="L84" s="428"/>
      <c r="M84" s="429"/>
      <c r="N84" s="430"/>
      <c r="O84" s="430"/>
      <c r="P84" s="430"/>
      <c r="Q84" s="427"/>
      <c r="R84" s="428"/>
      <c r="S84" s="428"/>
      <c r="T84" s="428"/>
      <c r="U84" s="428"/>
      <c r="V84" s="428"/>
      <c r="W84" s="427"/>
      <c r="X84" s="428"/>
      <c r="Y84" s="428"/>
      <c r="Z84" s="428"/>
      <c r="AA84" s="428"/>
      <c r="AB84" s="428"/>
      <c r="AC84" s="428"/>
      <c r="AD84" s="428"/>
      <c r="AE84" s="429"/>
      <c r="AI84" s="474"/>
      <c r="AJ84" s="475"/>
      <c r="AK84" s="475"/>
      <c r="AL84" s="475"/>
      <c r="AM84" s="475"/>
      <c r="AN84" s="476"/>
    </row>
    <row r="85" spans="1:43" ht="13.05" customHeight="1" x14ac:dyDescent="0.2">
      <c r="B85" s="427" t="str">
        <f>IF(A37="■","(E)","(D)")</f>
        <v>(D)</v>
      </c>
      <c r="C85" s="428"/>
      <c r="D85" s="428"/>
      <c r="E85" s="428"/>
      <c r="F85" s="428"/>
      <c r="G85" s="429"/>
      <c r="H85" s="427">
        <f>IF(A37="■",AL72,AK68)</f>
        <v>4875</v>
      </c>
      <c r="I85" s="428"/>
      <c r="J85" s="428"/>
      <c r="K85" s="428"/>
      <c r="L85" s="428"/>
      <c r="M85" s="429"/>
      <c r="N85" s="430"/>
      <c r="O85" s="430"/>
      <c r="P85" s="430"/>
      <c r="Q85" s="427">
        <f>IF(A37="■",T94,T93)</f>
        <v>1383</v>
      </c>
      <c r="R85" s="428"/>
      <c r="S85" s="428"/>
      <c r="T85" s="428"/>
      <c r="U85" s="428"/>
      <c r="V85" s="428"/>
      <c r="W85" s="22"/>
      <c r="AE85" s="7"/>
      <c r="AJ85" s="2" t="s">
        <v>94</v>
      </c>
    </row>
    <row r="86" spans="1:43" ht="13.05" customHeight="1" x14ac:dyDescent="0.2">
      <c r="B86" s="401"/>
      <c r="C86" s="355"/>
      <c r="D86" s="355"/>
      <c r="E86" s="355"/>
      <c r="F86" s="355"/>
      <c r="G86" s="357"/>
      <c r="H86" s="401"/>
      <c r="I86" s="355"/>
      <c r="J86" s="355"/>
      <c r="K86" s="355"/>
      <c r="L86" s="355"/>
      <c r="M86" s="357"/>
      <c r="N86" s="430"/>
      <c r="O86" s="430"/>
      <c r="P86" s="430"/>
      <c r="Q86" s="401"/>
      <c r="R86" s="355"/>
      <c r="S86" s="355"/>
      <c r="T86" s="355"/>
      <c r="U86" s="355"/>
      <c r="V86" s="355"/>
      <c r="W86" s="23"/>
      <c r="X86" s="24"/>
      <c r="Y86" s="24"/>
      <c r="Z86" s="24"/>
      <c r="AA86" s="24"/>
      <c r="AB86" s="24"/>
      <c r="AC86" s="24"/>
      <c r="AD86" s="24"/>
      <c r="AE86" s="25"/>
      <c r="AQ86" s="2" t="s">
        <v>95</v>
      </c>
    </row>
    <row r="87" spans="1:43" ht="7.5" customHeight="1" x14ac:dyDescent="0.2"/>
    <row r="88" spans="1:43" ht="13.05" x14ac:dyDescent="0.2">
      <c r="A88" s="39"/>
      <c r="B88" s="39"/>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row>
    <row r="89" spans="1:43" ht="13.05" x14ac:dyDescent="0.2">
      <c r="A89" s="39"/>
      <c r="B89" s="39"/>
      <c r="C89" s="39"/>
      <c r="D89" s="39"/>
      <c r="E89" s="39"/>
      <c r="F89" s="39"/>
      <c r="G89" s="39"/>
      <c r="H89" s="39"/>
      <c r="I89" s="39"/>
      <c r="J89" s="39"/>
      <c r="K89" s="39"/>
      <c r="L89" s="39"/>
      <c r="M89" s="39"/>
      <c r="N89" s="39"/>
      <c r="O89" s="39"/>
      <c r="P89" s="39"/>
      <c r="Q89" s="39"/>
      <c r="R89" s="39"/>
      <c r="S89" s="39"/>
      <c r="T89" s="39"/>
      <c r="U89" s="39"/>
      <c r="V89" s="39"/>
      <c r="W89" s="39"/>
      <c r="X89" s="39"/>
      <c r="Y89" s="39"/>
      <c r="Z89" s="39"/>
      <c r="AA89" s="39"/>
      <c r="AB89" s="39"/>
      <c r="AC89" s="39"/>
      <c r="AD89" s="39"/>
      <c r="AE89" s="39"/>
    </row>
    <row r="90" spans="1:43" x14ac:dyDescent="0.2">
      <c r="A90" s="39"/>
      <c r="B90" s="42" t="s">
        <v>83</v>
      </c>
      <c r="C90" s="42"/>
      <c r="D90" s="42"/>
      <c r="E90" s="42"/>
      <c r="F90" s="42"/>
      <c r="G90" s="42"/>
      <c r="H90" s="42"/>
      <c r="I90" s="42"/>
      <c r="J90" s="42"/>
      <c r="K90" s="42"/>
      <c r="L90" s="42"/>
      <c r="M90" s="42"/>
      <c r="N90" s="42"/>
      <c r="O90" s="42"/>
      <c r="P90" s="42"/>
      <c r="Q90" s="42"/>
      <c r="R90" s="42"/>
      <c r="S90" s="42"/>
      <c r="T90" s="42"/>
      <c r="U90" s="42"/>
      <c r="V90" s="42"/>
      <c r="W90" s="42"/>
      <c r="X90" s="42"/>
      <c r="Y90" s="42"/>
      <c r="Z90" s="42"/>
      <c r="AA90" s="42"/>
      <c r="AB90" s="42"/>
      <c r="AC90" s="42"/>
      <c r="AD90" s="42"/>
      <c r="AE90" s="42"/>
      <c r="AF90" s="43"/>
    </row>
    <row r="91" spans="1:43" x14ac:dyDescent="0.2">
      <c r="A91" s="39"/>
      <c r="B91" s="42"/>
      <c r="C91" s="42"/>
      <c r="D91" s="42"/>
      <c r="E91" s="42"/>
      <c r="F91" s="42"/>
      <c r="G91" s="42"/>
      <c r="H91" s="627"/>
      <c r="I91" s="627"/>
      <c r="J91" s="627"/>
      <c r="K91" s="627"/>
      <c r="L91" s="627"/>
      <c r="M91" s="628" t="s">
        <v>72</v>
      </c>
      <c r="N91" s="628"/>
      <c r="O91" s="627" t="s">
        <v>91</v>
      </c>
      <c r="P91" s="627"/>
      <c r="Q91" s="627"/>
      <c r="R91" s="627"/>
      <c r="S91" s="627"/>
      <c r="T91" s="627"/>
      <c r="U91" s="627"/>
      <c r="V91" s="627"/>
      <c r="W91" s="627"/>
      <c r="X91" s="627"/>
      <c r="Y91" s="42"/>
      <c r="Z91" s="42"/>
      <c r="AA91" s="42"/>
      <c r="AB91" s="42"/>
      <c r="AC91" s="42"/>
      <c r="AD91" s="42"/>
      <c r="AE91" s="42"/>
      <c r="AF91" s="43"/>
    </row>
    <row r="92" spans="1:43" x14ac:dyDescent="0.2">
      <c r="A92" s="39"/>
      <c r="B92" s="628" t="s">
        <v>67</v>
      </c>
      <c r="C92" s="628"/>
      <c r="D92" s="628"/>
      <c r="E92" s="628"/>
      <c r="F92" s="628"/>
      <c r="G92" s="42" t="s">
        <v>86</v>
      </c>
      <c r="H92" s="627">
        <f>M31</f>
        <v>60</v>
      </c>
      <c r="I92" s="627"/>
      <c r="J92" s="627"/>
      <c r="K92" s="627"/>
      <c r="L92" s="627"/>
      <c r="M92" s="627">
        <v>0.5</v>
      </c>
      <c r="N92" s="627"/>
      <c r="O92" s="635">
        <f>H92*M92</f>
        <v>30</v>
      </c>
      <c r="P92" s="635"/>
      <c r="Q92" s="635"/>
      <c r="R92" s="635"/>
      <c r="S92" s="635"/>
      <c r="T92" s="627">
        <f>IF($O$95&gt;1400,ROUNDDOWN(1400*O92/$O$95,0),ROUNDDOWN(O92,0))</f>
        <v>17</v>
      </c>
      <c r="U92" s="627"/>
      <c r="V92" s="627"/>
      <c r="W92" s="627"/>
      <c r="X92" s="627"/>
      <c r="Y92" s="42"/>
      <c r="Z92" s="42"/>
      <c r="AA92" s="42"/>
      <c r="AB92" s="42"/>
      <c r="AC92" s="42"/>
      <c r="AD92" s="42"/>
      <c r="AE92" s="42"/>
      <c r="AF92" s="43"/>
    </row>
    <row r="93" spans="1:43" x14ac:dyDescent="0.2">
      <c r="A93" s="39"/>
      <c r="B93" s="628" t="s">
        <v>85</v>
      </c>
      <c r="C93" s="628"/>
      <c r="D93" s="628"/>
      <c r="E93" s="628"/>
      <c r="F93" s="628"/>
      <c r="G93" s="42" t="s">
        <v>87</v>
      </c>
      <c r="H93" s="627">
        <f>AK68</f>
        <v>4875</v>
      </c>
      <c r="I93" s="627"/>
      <c r="J93" s="627"/>
      <c r="K93" s="627"/>
      <c r="L93" s="627"/>
      <c r="M93" s="627">
        <v>0.5</v>
      </c>
      <c r="N93" s="627"/>
      <c r="O93" s="635">
        <f t="shared" ref="O93:O94" si="0">H93*M93</f>
        <v>2437.5</v>
      </c>
      <c r="P93" s="635"/>
      <c r="Q93" s="635"/>
      <c r="R93" s="635"/>
      <c r="S93" s="635"/>
      <c r="T93" s="627">
        <f>IF($O$95&gt;1400,ROUNDUP(1400*O93/$O$95,0),ROUNDDOWN(O93,0))</f>
        <v>1383</v>
      </c>
      <c r="U93" s="627"/>
      <c r="V93" s="627"/>
      <c r="W93" s="627"/>
      <c r="X93" s="627"/>
      <c r="Y93" s="42"/>
      <c r="Z93" s="42"/>
      <c r="AA93" s="42"/>
      <c r="AB93" s="42"/>
      <c r="AC93" s="42"/>
      <c r="AD93" s="42"/>
      <c r="AE93" s="42"/>
      <c r="AF93" s="43"/>
    </row>
    <row r="94" spans="1:43" x14ac:dyDescent="0.2">
      <c r="A94" s="39"/>
      <c r="B94" s="628" t="s">
        <v>88</v>
      </c>
      <c r="C94" s="628"/>
      <c r="D94" s="628"/>
      <c r="E94" s="628"/>
      <c r="F94" s="628"/>
      <c r="G94" s="42" t="s">
        <v>89</v>
      </c>
      <c r="H94" s="627" t="str">
        <f>AL72</f>
        <v>0</v>
      </c>
      <c r="I94" s="627"/>
      <c r="J94" s="627"/>
      <c r="K94" s="627"/>
      <c r="L94" s="627"/>
      <c r="M94" s="627">
        <v>0.04</v>
      </c>
      <c r="N94" s="627"/>
      <c r="O94" s="635">
        <f t="shared" si="0"/>
        <v>0</v>
      </c>
      <c r="P94" s="635"/>
      <c r="Q94" s="635"/>
      <c r="R94" s="635"/>
      <c r="S94" s="635"/>
      <c r="T94" s="627">
        <f>IF($O$95&gt;1400,ROUNDUP(1400*O94/$O$95,0),ROUNDDOWN(O94,0))</f>
        <v>0</v>
      </c>
      <c r="U94" s="627"/>
      <c r="V94" s="627"/>
      <c r="W94" s="627"/>
      <c r="X94" s="627"/>
      <c r="Y94" s="42"/>
      <c r="Z94" s="42"/>
      <c r="AA94" s="42"/>
      <c r="AB94" s="42"/>
      <c r="AC94" s="42"/>
      <c r="AD94" s="42"/>
      <c r="AE94" s="42"/>
      <c r="AF94" s="43"/>
    </row>
    <row r="95" spans="1:43" ht="13.05" x14ac:dyDescent="0.2">
      <c r="A95" s="39"/>
      <c r="B95" s="42"/>
      <c r="C95" s="42"/>
      <c r="D95" s="42"/>
      <c r="E95" s="42"/>
      <c r="F95" s="42"/>
      <c r="G95" s="42"/>
      <c r="H95" s="42"/>
      <c r="I95" s="42"/>
      <c r="J95" s="42"/>
      <c r="K95" s="42"/>
      <c r="L95" s="42"/>
      <c r="M95" s="42"/>
      <c r="N95" s="42"/>
      <c r="O95" s="635">
        <f>SUM(O92:S94)</f>
        <v>2467.5</v>
      </c>
      <c r="P95" s="635"/>
      <c r="Q95" s="635"/>
      <c r="R95" s="635"/>
      <c r="S95" s="635"/>
      <c r="T95" s="42"/>
      <c r="U95" s="42"/>
      <c r="V95" s="42"/>
      <c r="W95" s="42"/>
      <c r="X95" s="42"/>
      <c r="Y95" s="42"/>
      <c r="Z95" s="42"/>
      <c r="AA95" s="42"/>
      <c r="AB95" s="42"/>
      <c r="AC95" s="42"/>
      <c r="AD95" s="42"/>
      <c r="AE95" s="42"/>
      <c r="AF95" s="43"/>
    </row>
    <row r="96" spans="1:43" ht="13.05" x14ac:dyDescent="0.2">
      <c r="B96" s="43"/>
      <c r="C96" s="43"/>
      <c r="D96" s="43"/>
      <c r="E96" s="43"/>
      <c r="F96" s="43"/>
      <c r="G96" s="43"/>
      <c r="H96" s="43"/>
      <c r="I96" s="43"/>
      <c r="J96" s="43"/>
      <c r="K96" s="43"/>
      <c r="L96" s="43"/>
      <c r="M96" s="43"/>
      <c r="N96" s="43"/>
      <c r="O96" s="43"/>
      <c r="P96" s="43"/>
      <c r="Q96" s="43"/>
      <c r="R96" s="43"/>
      <c r="S96" s="43"/>
      <c r="T96" s="43"/>
      <c r="U96" s="43"/>
      <c r="V96" s="43"/>
      <c r="W96" s="43"/>
      <c r="X96" s="43"/>
      <c r="Y96" s="43"/>
      <c r="Z96" s="43"/>
      <c r="AA96" s="43"/>
      <c r="AB96" s="43"/>
      <c r="AC96" s="43"/>
      <c r="AD96" s="43"/>
      <c r="AE96" s="43"/>
      <c r="AF96" s="43"/>
    </row>
    <row r="97" spans="2:32" ht="13.05" x14ac:dyDescent="0.2">
      <c r="B97" s="43"/>
      <c r="C97" s="43"/>
      <c r="D97" s="43"/>
      <c r="E97" s="43"/>
      <c r="F97" s="43"/>
      <c r="G97" s="43"/>
      <c r="H97" s="43"/>
      <c r="I97" s="43"/>
      <c r="J97" s="43"/>
      <c r="K97" s="43"/>
      <c r="L97" s="43"/>
      <c r="M97" s="43"/>
      <c r="N97" s="43"/>
      <c r="O97" s="43"/>
      <c r="P97" s="43"/>
      <c r="Q97" s="43"/>
      <c r="R97" s="43"/>
      <c r="S97" s="43"/>
      <c r="T97" s="43"/>
      <c r="U97" s="43"/>
      <c r="V97" s="43"/>
      <c r="W97" s="43"/>
      <c r="X97" s="43"/>
      <c r="Y97" s="43"/>
      <c r="Z97" s="43"/>
      <c r="AA97" s="43"/>
      <c r="AB97" s="43"/>
      <c r="AC97" s="43"/>
      <c r="AD97" s="43"/>
      <c r="AE97" s="43"/>
      <c r="AF97" s="43"/>
    </row>
    <row r="98" spans="2:32" ht="13.05" x14ac:dyDescent="0.2">
      <c r="B98" s="43"/>
      <c r="C98" s="43"/>
      <c r="D98" s="43"/>
      <c r="E98" s="43"/>
      <c r="F98" s="43"/>
      <c r="G98" s="43"/>
      <c r="H98" s="43"/>
      <c r="I98" s="43"/>
      <c r="J98" s="43"/>
      <c r="K98" s="43"/>
      <c r="L98" s="43"/>
      <c r="M98" s="43"/>
      <c r="N98" s="43"/>
      <c r="O98" s="43"/>
      <c r="P98" s="43"/>
      <c r="Q98" s="43"/>
      <c r="R98" s="43"/>
      <c r="S98" s="43"/>
      <c r="T98" s="43"/>
      <c r="U98" s="43"/>
      <c r="V98" s="43"/>
      <c r="W98" s="43"/>
      <c r="X98" s="43"/>
      <c r="Y98" s="43"/>
      <c r="Z98" s="43"/>
      <c r="AA98" s="43"/>
      <c r="AB98" s="43"/>
      <c r="AC98" s="43"/>
      <c r="AD98" s="43"/>
      <c r="AE98" s="43"/>
      <c r="AF98" s="43"/>
    </row>
  </sheetData>
  <mergeCells count="220">
    <mergeCell ref="O95:S95"/>
    <mergeCell ref="B93:F93"/>
    <mergeCell ref="H93:L93"/>
    <mergeCell ref="M93:N93"/>
    <mergeCell ref="O93:S93"/>
    <mergeCell ref="T93:X93"/>
    <mergeCell ref="B94:F94"/>
    <mergeCell ref="H94:L94"/>
    <mergeCell ref="M94:N94"/>
    <mergeCell ref="O94:S94"/>
    <mergeCell ref="T94:X94"/>
    <mergeCell ref="H91:L91"/>
    <mergeCell ref="M91:N91"/>
    <mergeCell ref="O91:S91"/>
    <mergeCell ref="T91:X91"/>
    <mergeCell ref="B92:F92"/>
    <mergeCell ref="H92:L92"/>
    <mergeCell ref="M92:N92"/>
    <mergeCell ref="O92:S92"/>
    <mergeCell ref="T92:X92"/>
    <mergeCell ref="V83:V84"/>
    <mergeCell ref="W83:AE84"/>
    <mergeCell ref="AI83:AN84"/>
    <mergeCell ref="B85:G86"/>
    <mergeCell ref="H85:M86"/>
    <mergeCell ref="Q85:V86"/>
    <mergeCell ref="W81:W82"/>
    <mergeCell ref="X81:AD82"/>
    <mergeCell ref="AE81:AE82"/>
    <mergeCell ref="B83:G84"/>
    <mergeCell ref="H83:H84"/>
    <mergeCell ref="I83:L84"/>
    <mergeCell ref="M83:M84"/>
    <mergeCell ref="N83:P86"/>
    <mergeCell ref="Q83:Q84"/>
    <mergeCell ref="R83:U84"/>
    <mergeCell ref="W78:AE78"/>
    <mergeCell ref="AI78:AN79"/>
    <mergeCell ref="B79:G80"/>
    <mergeCell ref="H79:H80"/>
    <mergeCell ref="I79:L80"/>
    <mergeCell ref="M79:M80"/>
    <mergeCell ref="N79:P82"/>
    <mergeCell ref="Y71:AC71"/>
    <mergeCell ref="AE71:AF72"/>
    <mergeCell ref="AG71:AK72"/>
    <mergeCell ref="AM71:AQ71"/>
    <mergeCell ref="K72:Q72"/>
    <mergeCell ref="X72:AD72"/>
    <mergeCell ref="AL72:AR72"/>
    <mergeCell ref="Q79:Q80"/>
    <mergeCell ref="R79:U80"/>
    <mergeCell ref="V79:V80"/>
    <mergeCell ref="B81:G82"/>
    <mergeCell ref="H81:M82"/>
    <mergeCell ref="Q81:V82"/>
    <mergeCell ref="H78:M78"/>
    <mergeCell ref="N78:P78"/>
    <mergeCell ref="Q78:V78"/>
    <mergeCell ref="AC68:AJ68"/>
    <mergeCell ref="AK68:AR68"/>
    <mergeCell ref="A71:E72"/>
    <mergeCell ref="G71:J72"/>
    <mergeCell ref="L71:P71"/>
    <mergeCell ref="R71:S72"/>
    <mergeCell ref="T71:W72"/>
    <mergeCell ref="A39:A66"/>
    <mergeCell ref="B39:L40"/>
    <mergeCell ref="M39:AB39"/>
    <mergeCell ref="AC39:AR39"/>
    <mergeCell ref="M40:T40"/>
    <mergeCell ref="U40:AB40"/>
    <mergeCell ref="AC40:AJ40"/>
    <mergeCell ref="AK40:AR40"/>
    <mergeCell ref="B65:L66"/>
    <mergeCell ref="N65:S65"/>
    <mergeCell ref="U65:AB66"/>
    <mergeCell ref="AD65:AI65"/>
    <mergeCell ref="AK65:AR66"/>
    <mergeCell ref="M66:T66"/>
    <mergeCell ref="AC66:AJ66"/>
    <mergeCell ref="AC67:AJ67"/>
    <mergeCell ref="AL67:AQ67"/>
    <mergeCell ref="B63:D64"/>
    <mergeCell ref="E63:E64"/>
    <mergeCell ref="F63:K64"/>
    <mergeCell ref="L63:L64"/>
    <mergeCell ref="N63:S63"/>
    <mergeCell ref="U63:AB64"/>
    <mergeCell ref="AD63:AI63"/>
    <mergeCell ref="AK63:AR64"/>
    <mergeCell ref="M64:T64"/>
    <mergeCell ref="AC64:AJ64"/>
    <mergeCell ref="B61:D62"/>
    <mergeCell ref="E61:E62"/>
    <mergeCell ref="F61:K62"/>
    <mergeCell ref="L61:L62"/>
    <mergeCell ref="N61:S61"/>
    <mergeCell ref="U61:AB62"/>
    <mergeCell ref="AD61:AI61"/>
    <mergeCell ref="AK61:AR62"/>
    <mergeCell ref="M62:T62"/>
    <mergeCell ref="AC62:AJ62"/>
    <mergeCell ref="B59:D60"/>
    <mergeCell ref="E59:E60"/>
    <mergeCell ref="F59:K60"/>
    <mergeCell ref="L59:L60"/>
    <mergeCell ref="N59:S59"/>
    <mergeCell ref="U59:AB60"/>
    <mergeCell ref="AD59:AI59"/>
    <mergeCell ref="AK59:AR60"/>
    <mergeCell ref="M60:T60"/>
    <mergeCell ref="AC60:AJ60"/>
    <mergeCell ref="AD55:AI55"/>
    <mergeCell ref="AK55:AR56"/>
    <mergeCell ref="M56:T56"/>
    <mergeCell ref="AC56:AJ56"/>
    <mergeCell ref="B57:D58"/>
    <mergeCell ref="E57:E58"/>
    <mergeCell ref="F57:K58"/>
    <mergeCell ref="L57:L58"/>
    <mergeCell ref="N57:S57"/>
    <mergeCell ref="U57:AB58"/>
    <mergeCell ref="B55:D56"/>
    <mergeCell ref="E55:E56"/>
    <mergeCell ref="F55:K56"/>
    <mergeCell ref="L55:L56"/>
    <mergeCell ref="N55:S55"/>
    <mergeCell ref="U55:AB56"/>
    <mergeCell ref="AD57:AI57"/>
    <mergeCell ref="AK57:AR58"/>
    <mergeCell ref="M58:T58"/>
    <mergeCell ref="AC58:AJ58"/>
    <mergeCell ref="B53:L54"/>
    <mergeCell ref="N53:S53"/>
    <mergeCell ref="U53:AB54"/>
    <mergeCell ref="AD53:AI53"/>
    <mergeCell ref="AK53:AR54"/>
    <mergeCell ref="M54:T54"/>
    <mergeCell ref="AC54:AJ54"/>
    <mergeCell ref="B51:L52"/>
    <mergeCell ref="N51:S51"/>
    <mergeCell ref="U51:AB52"/>
    <mergeCell ref="AD51:AI51"/>
    <mergeCell ref="AK51:AR52"/>
    <mergeCell ref="M52:T52"/>
    <mergeCell ref="AC52:AJ52"/>
    <mergeCell ref="B49:L50"/>
    <mergeCell ref="N49:S49"/>
    <mergeCell ref="U49:AB50"/>
    <mergeCell ref="AD49:AI49"/>
    <mergeCell ref="AK49:AR50"/>
    <mergeCell ref="M50:T50"/>
    <mergeCell ref="AC50:AJ50"/>
    <mergeCell ref="AK45:AR46"/>
    <mergeCell ref="M46:T46"/>
    <mergeCell ref="AC46:AJ46"/>
    <mergeCell ref="B47:L48"/>
    <mergeCell ref="N47:S47"/>
    <mergeCell ref="U47:AB48"/>
    <mergeCell ref="AD47:AI47"/>
    <mergeCell ref="AK47:AR48"/>
    <mergeCell ref="M48:T48"/>
    <mergeCell ref="AC48:AJ48"/>
    <mergeCell ref="M44:T44"/>
    <mergeCell ref="AC44:AJ44"/>
    <mergeCell ref="B45:L46"/>
    <mergeCell ref="N45:S45"/>
    <mergeCell ref="U45:AB46"/>
    <mergeCell ref="AD45:AI45"/>
    <mergeCell ref="U41:AB42"/>
    <mergeCell ref="AD41:AI41"/>
    <mergeCell ref="AK41:AR42"/>
    <mergeCell ref="M42:T42"/>
    <mergeCell ref="AC42:AJ42"/>
    <mergeCell ref="B43:L44"/>
    <mergeCell ref="N43:S43"/>
    <mergeCell ref="U43:AB44"/>
    <mergeCell ref="AD43:AI43"/>
    <mergeCell ref="AK43:AR44"/>
    <mergeCell ref="B41:L42"/>
    <mergeCell ref="N41:S41"/>
    <mergeCell ref="U28:AB29"/>
    <mergeCell ref="M29:T29"/>
    <mergeCell ref="B30:L31"/>
    <mergeCell ref="N30:S30"/>
    <mergeCell ref="U30:AB31"/>
    <mergeCell ref="M31:T31"/>
    <mergeCell ref="B24:L25"/>
    <mergeCell ref="N24:S24"/>
    <mergeCell ref="U24:AB25"/>
    <mergeCell ref="M25:T25"/>
    <mergeCell ref="B26:L27"/>
    <mergeCell ref="N26:S26"/>
    <mergeCell ref="U26:AB27"/>
    <mergeCell ref="M27:T27"/>
    <mergeCell ref="A2:AR2"/>
    <mergeCell ref="A9:E10"/>
    <mergeCell ref="F9:AB10"/>
    <mergeCell ref="A11:E12"/>
    <mergeCell ref="F11:AB12"/>
    <mergeCell ref="B1:AR1"/>
    <mergeCell ref="U20:AB21"/>
    <mergeCell ref="M21:T21"/>
    <mergeCell ref="B22:L23"/>
    <mergeCell ref="N22:S22"/>
    <mergeCell ref="U22:AB23"/>
    <mergeCell ref="M23:T23"/>
    <mergeCell ref="A16:A31"/>
    <mergeCell ref="B16:L17"/>
    <mergeCell ref="M16:AB16"/>
    <mergeCell ref="M17:T17"/>
    <mergeCell ref="B18:L19"/>
    <mergeCell ref="N18:S18"/>
    <mergeCell ref="U18:AB19"/>
    <mergeCell ref="M19:T19"/>
    <mergeCell ref="B20:L21"/>
    <mergeCell ref="N20:S20"/>
    <mergeCell ref="B28:L29"/>
    <mergeCell ref="N28:S28"/>
  </mergeCells>
  <phoneticPr fontId="1"/>
  <conditionalFormatting sqref="A6">
    <cfRule type="expression" dxfId="119" priority="82">
      <formula>AND($A$6="■",$A$7="■")</formula>
    </cfRule>
    <cfRule type="expression" dxfId="118" priority="81">
      <formula>AND($A$6="□",$A$7="□")</formula>
    </cfRule>
  </conditionalFormatting>
  <conditionalFormatting sqref="A7">
    <cfRule type="expression" dxfId="117" priority="79">
      <formula>AND($A$7="□",$A$6="□")</formula>
    </cfRule>
    <cfRule type="expression" dxfId="116" priority="80">
      <formula>AND($A$7="■",$A$6="■")</formula>
    </cfRule>
  </conditionalFormatting>
  <conditionalFormatting sqref="A35:A37">
    <cfRule type="expression" dxfId="115" priority="76">
      <formula>OR(AND($A$35="■",$A$36="■"),AND($A$35="■",$A$37="■"),AND($A$36="■",$A$37="■"))</formula>
    </cfRule>
    <cfRule type="expression" dxfId="114" priority="73">
      <formula>AND($A$35="□",$A$36="□",$A$37="□")</formula>
    </cfRule>
  </conditionalFormatting>
  <conditionalFormatting sqref="B39:AR40 B41:L66">
    <cfRule type="expression" dxfId="113" priority="123">
      <formula>$A$37="■"</formula>
    </cfRule>
  </conditionalFormatting>
  <conditionalFormatting sqref="F9:AB10">
    <cfRule type="expression" dxfId="112" priority="122">
      <formula>$F$9=""</formula>
    </cfRule>
  </conditionalFormatting>
  <conditionalFormatting sqref="F11:AB12">
    <cfRule type="expression" dxfId="111" priority="121">
      <formula>$F$11=""</formula>
    </cfRule>
  </conditionalFormatting>
  <conditionalFormatting sqref="G71:AR72">
    <cfRule type="expression" dxfId="110" priority="124">
      <formula>$A$37="■"</formula>
    </cfRule>
  </conditionalFormatting>
  <conditionalFormatting sqref="I79:L80">
    <cfRule type="expression" dxfId="109" priority="23">
      <formula>AND($A$7="■",$I$79="")</formula>
    </cfRule>
  </conditionalFormatting>
  <conditionalFormatting sqref="I83:L84">
    <cfRule type="expression" dxfId="108" priority="20">
      <formula>AND($A$7="■",$I$83="")</formula>
    </cfRule>
  </conditionalFormatting>
  <conditionalFormatting sqref="K72:Q72">
    <cfRule type="expression" dxfId="107" priority="29">
      <formula>AND($A$37="■",$K$72="")</formula>
    </cfRule>
  </conditionalFormatting>
  <conditionalFormatting sqref="L71:P71">
    <cfRule type="expression" dxfId="106" priority="27">
      <formula>AND($A$7="■",$A$37="■",$L$71="")</formula>
    </cfRule>
  </conditionalFormatting>
  <conditionalFormatting sqref="M41">
    <cfRule type="expression" dxfId="105" priority="16">
      <formula>$A$35="■"</formula>
    </cfRule>
    <cfRule type="expression" dxfId="104" priority="15">
      <formula>$A$36="■"</formula>
    </cfRule>
  </conditionalFormatting>
  <conditionalFormatting sqref="M43">
    <cfRule type="expression" dxfId="103" priority="13">
      <formula>$A$36="■"</formula>
    </cfRule>
    <cfRule type="expression" dxfId="102" priority="14">
      <formula>$A$35="■"</formula>
    </cfRule>
  </conditionalFormatting>
  <conditionalFormatting sqref="M45">
    <cfRule type="expression" dxfId="101" priority="11">
      <formula>$A$36="■"</formula>
    </cfRule>
    <cfRule type="expression" dxfId="100" priority="12">
      <formula>$A$35="■"</formula>
    </cfRule>
  </conditionalFormatting>
  <conditionalFormatting sqref="M47">
    <cfRule type="expression" dxfId="99" priority="9">
      <formula>$A$36="■"</formula>
    </cfRule>
    <cfRule type="expression" dxfId="98" priority="10">
      <formula>$A$35="■"</formula>
    </cfRule>
  </conditionalFormatting>
  <conditionalFormatting sqref="M49">
    <cfRule type="expression" dxfId="97" priority="8">
      <formula>$A$35="■"</formula>
    </cfRule>
    <cfRule type="expression" dxfId="96" priority="7">
      <formula>$A$36="■"</formula>
    </cfRule>
  </conditionalFormatting>
  <conditionalFormatting sqref="M51">
    <cfRule type="expression" dxfId="95" priority="5">
      <formula>$A$36="■"</formula>
    </cfRule>
    <cfRule type="expression" dxfId="94" priority="6">
      <formula>$A$35="■"</formula>
    </cfRule>
  </conditionalFormatting>
  <conditionalFormatting sqref="M53">
    <cfRule type="expression" dxfId="93" priority="3">
      <formula>$A$36="■"</formula>
    </cfRule>
    <cfRule type="expression" dxfId="92" priority="4">
      <formula>$A$35="■"</formula>
    </cfRule>
  </conditionalFormatting>
  <conditionalFormatting sqref="M19:T19">
    <cfRule type="expression" dxfId="91" priority="120">
      <formula>AND($B$18&lt;&gt;"",$M$19="")</formula>
    </cfRule>
  </conditionalFormatting>
  <conditionalFormatting sqref="M21:T21">
    <cfRule type="expression" dxfId="90" priority="119">
      <formula>AND($B$20&lt;&gt;"",$M$21="")</formula>
    </cfRule>
  </conditionalFormatting>
  <conditionalFormatting sqref="M23:T23">
    <cfRule type="expression" dxfId="89" priority="116">
      <formula>AND($B$22&lt;&gt;"",$M$23="")</formula>
    </cfRule>
  </conditionalFormatting>
  <conditionalFormatting sqref="M25:T25">
    <cfRule type="expression" dxfId="88" priority="114">
      <formula>AND($B$24&lt;&gt;"",$M$25="")</formula>
    </cfRule>
  </conditionalFormatting>
  <conditionalFormatting sqref="M27:T27">
    <cfRule type="expression" dxfId="87" priority="112">
      <formula>AND($B$26&lt;&gt;"",$M$27="")</formula>
    </cfRule>
  </conditionalFormatting>
  <conditionalFormatting sqref="M29:T29">
    <cfRule type="expression" dxfId="86" priority="110">
      <formula>AND($B$28&lt;&gt;"",$M$29="")</formula>
    </cfRule>
  </conditionalFormatting>
  <conditionalFormatting sqref="M42:T42">
    <cfRule type="expression" dxfId="85" priority="106">
      <formula>OR(AND($A$35="■",$M$42=""),AND($A$36="■",$M$42=""))</formula>
    </cfRule>
  </conditionalFormatting>
  <conditionalFormatting sqref="M44:T44">
    <cfRule type="expression" dxfId="84" priority="105">
      <formula>OR(AND($A$35="■",$M$44=""),AND($A$36="■",$M$44=""))</formula>
    </cfRule>
  </conditionalFormatting>
  <conditionalFormatting sqref="M46:T46">
    <cfRule type="expression" dxfId="83" priority="104">
      <formula>OR(AND($A$35="■",$M$46=""),AND($A$36="■",$M$46=""))</formula>
    </cfRule>
  </conditionalFormatting>
  <conditionalFormatting sqref="M48:T48">
    <cfRule type="expression" dxfId="82" priority="103">
      <formula>OR(AND($A$35="■",$M$48=""),AND($A$36="■",$M$48=""))</formula>
    </cfRule>
  </conditionalFormatting>
  <conditionalFormatting sqref="M50:T50">
    <cfRule type="expression" dxfId="81" priority="102">
      <formula>OR(AND($A$35="■",$M$50=""),AND($A$36="■",$M$50=""))</formula>
    </cfRule>
  </conditionalFormatting>
  <conditionalFormatting sqref="M52:T52">
    <cfRule type="expression" dxfId="80" priority="101">
      <formula>OR(AND($A$35="■",$M$52=""),AND($A$36="■",$M$52=""))</formula>
    </cfRule>
  </conditionalFormatting>
  <conditionalFormatting sqref="M54:T54">
    <cfRule type="expression" dxfId="79" priority="100">
      <formula>OR(AND($A$35="■",$M$54=""),AND($A$36="■",$M$54=""))</formula>
    </cfRule>
  </conditionalFormatting>
  <conditionalFormatting sqref="M56:T56">
    <cfRule type="expression" dxfId="78" priority="99">
      <formula>OR(AND($A$35="■",$F$55&lt;&gt;"",$M$56=""),AND($A$36="■",$F$55&lt;&gt;"",$M$56=""))</formula>
    </cfRule>
  </conditionalFormatting>
  <conditionalFormatting sqref="M58:T58">
    <cfRule type="expression" dxfId="77" priority="98">
      <formula>OR(AND($A$35="■",$F$57&lt;&gt;"",$M$58=""),AND($A$36="■",$F$57&lt;&gt;"",$M$58=""))</formula>
    </cfRule>
  </conditionalFormatting>
  <conditionalFormatting sqref="M60:T60">
    <cfRule type="expression" dxfId="76" priority="97">
      <formula>OR(AND($A$35="■",$F$59&lt;&gt;"",$M$60=""),AND($A$36="■",$F$59&lt;&gt;"",$M$60=""))</formula>
    </cfRule>
  </conditionalFormatting>
  <conditionalFormatting sqref="M62:T62">
    <cfRule type="expression" dxfId="75" priority="96">
      <formula>OR(AND($A$35="■",$F$61&lt;&gt;"",$M$62=""),AND($A$36="■",$F$61&lt;&gt;"",$M$62=""))</formula>
    </cfRule>
  </conditionalFormatting>
  <conditionalFormatting sqref="M64:T64">
    <cfRule type="expression" dxfId="74" priority="95">
      <formula>OR(AND($A$35="■",$F$63&lt;&gt;"",$M$64=""),AND($A$36="■",$F$63&lt;&gt;"",$M$64=""))</formula>
    </cfRule>
  </conditionalFormatting>
  <conditionalFormatting sqref="M42:AB42 M44:AB44 M46:AB46 M48:AB48 M50:AB50 M52:AB52 M54:AB66 N41:AB41 N43:AB43 N45:AB45 N47:AB47 N49:AB49 N51:AB51 N53:AB53 AC65:AJ66 AC67:AL67 AR67 AC68:AK68">
    <cfRule type="expression" dxfId="73" priority="125">
      <formula>$A$36="■"</formula>
    </cfRule>
  </conditionalFormatting>
  <conditionalFormatting sqref="M42:AR42 M44:AR44 M46:AR46 M48:AR48 M50:AR50 M52:AR52 M54:AR66 N41:AR41 N43:AR43 N45:AR45 N47:AR47 N49:AR49 N51:AR51 N53:AR53 AC67:AL67 AR67 AC68:AK68">
    <cfRule type="expression" dxfId="72" priority="126">
      <formula>$A$35="■"</formula>
    </cfRule>
  </conditionalFormatting>
  <conditionalFormatting sqref="N24">
    <cfRule type="expression" dxfId="71" priority="17">
      <formula>AND($A$7="■",$B$24&lt;&gt;"",$N$24="")</formula>
    </cfRule>
  </conditionalFormatting>
  <conditionalFormatting sqref="N18:S18">
    <cfRule type="expression" dxfId="70" priority="108">
      <formula>AND($A$7="■",$B$18&lt;&gt;"",$N$18="")</formula>
    </cfRule>
  </conditionalFormatting>
  <conditionalFormatting sqref="N20:S20">
    <cfRule type="expression" dxfId="69" priority="107">
      <formula>AND($A$7="■",$B$20&lt;&gt;"",$N$20="")</formula>
    </cfRule>
  </conditionalFormatting>
  <conditionalFormatting sqref="N22:S22">
    <cfRule type="expression" dxfId="68" priority="18">
      <formula>AND($A$7="■",$B$22&lt;&gt;"",$N$22="")</formula>
    </cfRule>
  </conditionalFormatting>
  <conditionalFormatting sqref="N26:S26">
    <cfRule type="expression" dxfId="67" priority="2">
      <formula>AND($A$7="■",$B$26&lt;&gt;"",$N$26="")</formula>
    </cfRule>
  </conditionalFormatting>
  <conditionalFormatting sqref="N28:S28">
    <cfRule type="expression" dxfId="66" priority="1">
      <formula>AND($A$7="■",$B$28&lt;&gt;"",$N$28="")</formula>
    </cfRule>
  </conditionalFormatting>
  <conditionalFormatting sqref="N41:S41">
    <cfRule type="expression" dxfId="65" priority="94">
      <formula>OR(AND($A$7="■",$A$35="■",$N$41=""),AND($A$7="■",$A$36="■",$N$41=""))</formula>
    </cfRule>
  </conditionalFormatting>
  <conditionalFormatting sqref="N43:S43">
    <cfRule type="expression" dxfId="64" priority="93">
      <formula>OR(AND($A$7="■",$A$35="■",$N$43=""),AND($A$7="■",$A$36="■",$N$43=""))</formula>
    </cfRule>
  </conditionalFormatting>
  <conditionalFormatting sqref="N45:S45">
    <cfRule type="expression" dxfId="63" priority="92">
      <formula>OR(AND($A$7="■",$A$35="■",$N$45=""),AND($A$7="■",$A$36="■",$N$45=""))</formula>
    </cfRule>
  </conditionalFormatting>
  <conditionalFormatting sqref="N47:S47">
    <cfRule type="expression" dxfId="62" priority="91">
      <formula>OR(AND($A$7="■",$A$35="■",$N$47=""),AND($A$7="■",$A$36="■",$N$47=""))</formula>
    </cfRule>
  </conditionalFormatting>
  <conditionalFormatting sqref="N49:S49">
    <cfRule type="expression" dxfId="61" priority="90">
      <formula>OR(AND($A$7="■",$A$35="■",$N$49=""),AND($A$7="■",$A$36="■",$N$49=""))</formula>
    </cfRule>
  </conditionalFormatting>
  <conditionalFormatting sqref="N51:S51">
    <cfRule type="expression" dxfId="60" priority="89">
      <formula>OR(AND($A$7="■",$A$35="■",$N$51=""),AND($A$7="■",$A$36="■",$N$51=""))</formula>
    </cfRule>
  </conditionalFormatting>
  <conditionalFormatting sqref="N53:S53">
    <cfRule type="expression" dxfId="59" priority="88">
      <formula>OR(AND($A$7="■",$A$35="■",$N$53=""),AND($A$7="■",$A$36="■",$N$53=""))</formula>
    </cfRule>
  </conditionalFormatting>
  <conditionalFormatting sqref="N55:S55">
    <cfRule type="expression" dxfId="58" priority="87">
      <formula>OR(AND($A$7="■",$A$35="■",$F$55&lt;&gt;"",$N$55=""),AND($A$7="■",$A$36="■",$F$55&lt;&gt;"",$N$55=""))</formula>
    </cfRule>
  </conditionalFormatting>
  <conditionalFormatting sqref="N57:S57">
    <cfRule type="expression" dxfId="57" priority="86">
      <formula>OR(AND($A$7="■",$A$35="■",$F$57&lt;&gt;"",$N$57=""),AND($A$7="■",$A$36="■",$F$57&lt;&gt;"",$N$57=""))</formula>
    </cfRule>
  </conditionalFormatting>
  <conditionalFormatting sqref="N59:S59">
    <cfRule type="expression" dxfId="56" priority="85">
      <formula>OR(AND($A$7="■",$A$35="■",$F$59&lt;&gt;"",$N$59=""),AND($A$7="■",$A$36="■",$F$59&lt;&gt;"",$N$59=""))</formula>
    </cfRule>
  </conditionalFormatting>
  <conditionalFormatting sqref="N61:S61">
    <cfRule type="expression" dxfId="55" priority="84">
      <formula>OR(AND($A$7="■",$A$35="■",$F$61&lt;&gt;"",$N$61=""),AND($A$7="■",$A$36="■",$F$61&lt;&gt;"",$N$61=""))</formula>
    </cfRule>
  </conditionalFormatting>
  <conditionalFormatting sqref="N63:S63">
    <cfRule type="expression" dxfId="54" priority="83">
      <formula>OR(AND($A$7="■",$A$35="■",$F$63&lt;&gt;"",$N$63=""),AND($A$7="■",$A$36="■",$F$63&lt;&gt;"",$N$63=""))</formula>
    </cfRule>
  </conditionalFormatting>
  <conditionalFormatting sqref="R79:U80">
    <cfRule type="expression" dxfId="53" priority="22">
      <formula>AND($A$7="■",$R$79="")</formula>
    </cfRule>
  </conditionalFormatting>
  <conditionalFormatting sqref="R83:U84">
    <cfRule type="expression" dxfId="52" priority="19">
      <formula>AND($A$7="■",$R$83="")</formula>
    </cfRule>
  </conditionalFormatting>
  <conditionalFormatting sqref="U22:AB23">
    <cfRule type="expression" dxfId="51" priority="115">
      <formula>AND($B$22&lt;&gt;"",$U$22="")</formula>
    </cfRule>
  </conditionalFormatting>
  <conditionalFormatting sqref="U24:AB25">
    <cfRule type="expression" dxfId="50" priority="113">
      <formula>AND($B$24&lt;&gt;"",$U$24="")</formula>
    </cfRule>
  </conditionalFormatting>
  <conditionalFormatting sqref="U26:AB27">
    <cfRule type="expression" dxfId="49" priority="111">
      <formula>AND($B$26&lt;&gt;"",$U$26="")</formula>
    </cfRule>
  </conditionalFormatting>
  <conditionalFormatting sqref="U28:AB29">
    <cfRule type="expression" dxfId="48" priority="109">
      <formula>AND($B$28&lt;&gt;"",$U$28="")</formula>
    </cfRule>
  </conditionalFormatting>
  <conditionalFormatting sqref="U41:AB42">
    <cfRule type="expression" dxfId="47" priority="60">
      <formula>OR(AND($A$35="■",$M$42&lt;&gt;"",$M$42&lt;&gt;0,$U$41=""),AND($A$36="■",$M$42&lt;&gt;"",$M$42&lt;&gt;0,$U$41=""))</formula>
    </cfRule>
  </conditionalFormatting>
  <conditionalFormatting sqref="U43:AB44">
    <cfRule type="expression" dxfId="46" priority="59">
      <formula>OR(AND($A$35="■",$M$44&lt;&gt;"",$M$44&lt;&gt;0,$U$43=""),AND($A$36="■",$M$44&lt;&gt;"",$M$44&lt;&gt;0,$U$43=""))</formula>
    </cfRule>
  </conditionalFormatting>
  <conditionalFormatting sqref="U45:AB46">
    <cfRule type="expression" dxfId="45" priority="58">
      <formula>OR(AND($A$35="■",$M$46&lt;&gt;"",$M$46&lt;&gt;0,$U$45=""),AND($A$36="■",$M$46&lt;&gt;"",$M$46&lt;&gt;0,$U$45=""))</formula>
    </cfRule>
  </conditionalFormatting>
  <conditionalFormatting sqref="U47:AB48">
    <cfRule type="expression" dxfId="44" priority="57">
      <formula>OR(AND($A$35="■",$M$48&lt;&gt;"",$M$48&lt;&gt;0,$U$47=""),AND($A$36="■",$M$48&lt;&gt;"",$M$48&lt;&gt;0,$U$47=""))</formula>
    </cfRule>
  </conditionalFormatting>
  <conditionalFormatting sqref="U49:AB50">
    <cfRule type="expression" dxfId="43" priority="56">
      <formula>OR(AND($A$35="■",$M$50&lt;&gt;"",$M$50&lt;&gt;0,$U$49=""),AND($A$36="■",$M$50&lt;&gt;"",$M$50&lt;&gt;0,$U$49=""))</formula>
    </cfRule>
  </conditionalFormatting>
  <conditionalFormatting sqref="U51:AB52">
    <cfRule type="expression" dxfId="42" priority="55">
      <formula>OR(AND($A$35="■",$M$52&lt;&gt;"",$M$52&lt;&gt;0,$U$51=""),AND($A$36="■",$M$52&lt;&gt;"",$M$52&lt;&gt;0,$U$51=""))</formula>
    </cfRule>
  </conditionalFormatting>
  <conditionalFormatting sqref="U53:AB54">
    <cfRule type="expression" dxfId="41" priority="54">
      <formula>OR(AND($A$35="■",$M$54&lt;&gt;"",$M$54&lt;&gt;0,$U$53=""),AND($A$36="■",$M$54&lt;&gt;"",$M$54&lt;&gt;0,$U$53=""))</formula>
    </cfRule>
  </conditionalFormatting>
  <conditionalFormatting sqref="U55:AB56">
    <cfRule type="expression" dxfId="40" priority="53">
      <formula>OR(AND($A$35="■",$F$55&lt;&gt;"",$U$55=""),AND($A$36="■",$F$55&lt;&gt;"",$U$55=""))</formula>
    </cfRule>
  </conditionalFormatting>
  <conditionalFormatting sqref="U57:AB58">
    <cfRule type="expression" dxfId="39" priority="52">
      <formula>OR(AND($A$35="■",$F$57&lt;&gt;"",$U$57=""),AND($A$36="■",$F$57&lt;&gt;"",$U$57=""))</formula>
    </cfRule>
  </conditionalFormatting>
  <conditionalFormatting sqref="U59:AB60">
    <cfRule type="expression" dxfId="38" priority="51">
      <formula>OR(AND($A$35="■",$F$59&lt;&gt;"",$U$59=""),AND($A$36="■",$F$59&lt;&gt;"",$U$59=""))</formula>
    </cfRule>
  </conditionalFormatting>
  <conditionalFormatting sqref="U61:AB62">
    <cfRule type="expression" dxfId="37" priority="50">
      <formula>OR(AND($A$35="■",$F$61&lt;&gt;"",$U$61=""),AND($A$36="■",$F$61&lt;&gt;"",$U$61=""))</formula>
    </cfRule>
  </conditionalFormatting>
  <conditionalFormatting sqref="U63:AB64">
    <cfRule type="expression" dxfId="36" priority="49">
      <formula>OR(AND($A$35="■",$F$63&lt;&gt;"",$U$63=""),AND($A$36="■",$F$63&lt;&gt;"",$U$63=""))</formula>
    </cfRule>
  </conditionalFormatting>
  <conditionalFormatting sqref="X72:AD72">
    <cfRule type="expression" dxfId="35" priority="28">
      <formula>AND($A$37="■",$X$72="")</formula>
    </cfRule>
  </conditionalFormatting>
  <conditionalFormatting sqref="X81:AD82">
    <cfRule type="expression" dxfId="34" priority="21">
      <formula>AND($A$7="■",$X$81="")</formula>
    </cfRule>
  </conditionalFormatting>
  <conditionalFormatting sqref="Y71:AC71">
    <cfRule type="expression" dxfId="33" priority="26">
      <formula>AND($A$7="■",$A$37="■",$Y$71="")</formula>
    </cfRule>
  </conditionalFormatting>
  <conditionalFormatting sqref="AC42:AJ42">
    <cfRule type="expression" dxfId="32" priority="72">
      <formula>AND($A$35="■",$AC$42="")</formula>
    </cfRule>
  </conditionalFormatting>
  <conditionalFormatting sqref="AC44:AJ44">
    <cfRule type="expression" dxfId="31" priority="71">
      <formula>AND($A$35="■",$AC$44="")</formula>
    </cfRule>
  </conditionalFormatting>
  <conditionalFormatting sqref="AC46:AJ46">
    <cfRule type="expression" dxfId="30" priority="70">
      <formula>AND($A$35="■",$AC$46="")</formula>
    </cfRule>
  </conditionalFormatting>
  <conditionalFormatting sqref="AC48:AJ48">
    <cfRule type="expression" dxfId="29" priority="69">
      <formula>AND($A$35="■",$AC$48="")</formula>
    </cfRule>
  </conditionalFormatting>
  <conditionalFormatting sqref="AC50:AJ50">
    <cfRule type="expression" dxfId="28" priority="68">
      <formula>AND($A$35="■",$AC$50="")</formula>
    </cfRule>
  </conditionalFormatting>
  <conditionalFormatting sqref="AC52:AJ52">
    <cfRule type="expression" dxfId="27" priority="67">
      <formula>AND($A$35="■",$AC$52="")</formula>
    </cfRule>
  </conditionalFormatting>
  <conditionalFormatting sqref="AC54:AJ54">
    <cfRule type="expression" dxfId="26" priority="66">
      <formula>AND($A$35="■",$AC$54="")</formula>
    </cfRule>
  </conditionalFormatting>
  <conditionalFormatting sqref="AC56:AJ56">
    <cfRule type="expression" dxfId="25" priority="65">
      <formula>AND($A$35="■",$F$55&lt;&gt;"",$AC$56="")</formula>
    </cfRule>
  </conditionalFormatting>
  <conditionalFormatting sqref="AC58:AJ58">
    <cfRule type="expression" dxfId="24" priority="64">
      <formula>AND($A$35="■",$F$57&lt;&gt;"",$AC$58="")</formula>
    </cfRule>
  </conditionalFormatting>
  <conditionalFormatting sqref="AC60:AJ60">
    <cfRule type="expression" dxfId="23" priority="63">
      <formula>AND($A$35="■",$F$59&lt;&gt;"",$AC$60="")</formula>
    </cfRule>
  </conditionalFormatting>
  <conditionalFormatting sqref="AC62:AJ62">
    <cfRule type="expression" dxfId="22" priority="62">
      <formula>AND($A$35="■",$F$61&lt;&gt;"",$AC$62="")</formula>
    </cfRule>
  </conditionalFormatting>
  <conditionalFormatting sqref="AC64:AJ64">
    <cfRule type="expression" dxfId="21" priority="61">
      <formula>AND($A$35="■",$F$63&lt;&gt;"",$AC$64="")</formula>
    </cfRule>
  </conditionalFormatting>
  <conditionalFormatting sqref="AD41:AI41">
    <cfRule type="expression" dxfId="20" priority="36">
      <formula>AND($A$7="■",$A$35="■",$AD$41="")</formula>
    </cfRule>
  </conditionalFormatting>
  <conditionalFormatting sqref="AD43:AI43">
    <cfRule type="expression" dxfId="19" priority="35">
      <formula>AND($A$7="■",$A$35="■",$AD$43="")</formula>
    </cfRule>
  </conditionalFormatting>
  <conditionalFormatting sqref="AD45:AI45">
    <cfRule type="expression" dxfId="18" priority="34">
      <formula>AND($A$7="■",$A$35="■",$AD$45="")</formula>
    </cfRule>
  </conditionalFormatting>
  <conditionalFormatting sqref="AD47:AI47">
    <cfRule type="expression" dxfId="17" priority="33">
      <formula>AND($A$7="■",$A$35="■",$AD$47="")</formula>
    </cfRule>
  </conditionalFormatting>
  <conditionalFormatting sqref="AD49:AI49">
    <cfRule type="expression" dxfId="16" priority="32">
      <formula>AND($A$7="■",$A$35="■",$AD$49="")</formula>
    </cfRule>
  </conditionalFormatting>
  <conditionalFormatting sqref="AD51:AI51">
    <cfRule type="expression" dxfId="15" priority="31">
      <formula>AND($A$7="■",$A$35="■",$AD$51="")</formula>
    </cfRule>
  </conditionalFormatting>
  <conditionalFormatting sqref="AD53:AI53">
    <cfRule type="expression" dxfId="14" priority="30">
      <formula>AND($A$7="■",$A$35="■",$AD$53="")</formula>
    </cfRule>
  </conditionalFormatting>
  <conditionalFormatting sqref="AK41:AR42">
    <cfRule type="expression" dxfId="13" priority="48">
      <formula>AND($A$35="■",$AC$42&lt;&gt;"",$AC$42&lt;&gt;0,$AK$41="")</formula>
    </cfRule>
  </conditionalFormatting>
  <conditionalFormatting sqref="AK43:AR44">
    <cfRule type="expression" dxfId="12" priority="47">
      <formula>AND($A$35="■",$AC$44&lt;&gt;"",$AC$44&lt;&gt;0,$AK$43="")</formula>
    </cfRule>
  </conditionalFormatting>
  <conditionalFormatting sqref="AK45:AR46">
    <cfRule type="expression" dxfId="11" priority="46">
      <formula>AND($A$35="■",$AC$46&lt;&gt;"",$AC$46&lt;&gt;0,$AK$45="")</formula>
    </cfRule>
  </conditionalFormatting>
  <conditionalFormatting sqref="AK47:AR48">
    <cfRule type="expression" dxfId="10" priority="45">
      <formula>AND($A$35="■",$AC$48&lt;&gt;"",$AC$48&lt;&gt;0,$AK$47="")</formula>
    </cfRule>
  </conditionalFormatting>
  <conditionalFormatting sqref="AK49:AR50">
    <cfRule type="expression" dxfId="9" priority="44">
      <formula>AND($A$35="■",$AC$50&lt;&gt;"",$AC$50&lt;&gt;0,$AK$49="")</formula>
    </cfRule>
  </conditionalFormatting>
  <conditionalFormatting sqref="AK51:AR52">
    <cfRule type="expression" dxfId="8" priority="43">
      <formula>AND($A$35="■",$AC$52&lt;&gt;"",$AC$52&lt;&gt;0,$AK$51="")</formula>
    </cfRule>
  </conditionalFormatting>
  <conditionalFormatting sqref="AK53:AR54">
    <cfRule type="expression" dxfId="7" priority="42">
      <formula>AND($A$35="■",$AC$54&lt;&gt;"",$AC$54&lt;&gt;0,$AK$53="")</formula>
    </cfRule>
  </conditionalFormatting>
  <conditionalFormatting sqref="AK55:AR56">
    <cfRule type="expression" dxfId="6" priority="41">
      <formula>AND($A$35="■",$F$56&lt;&gt;"",$AC$56&lt;&gt;0,$AK$55="")</formula>
    </cfRule>
  </conditionalFormatting>
  <conditionalFormatting sqref="AK57:AR58">
    <cfRule type="expression" dxfId="5" priority="40">
      <formula>AND($A$35="■",$F$58&lt;&gt;"",$AC$58&lt;&gt;0,$AK$57="")</formula>
    </cfRule>
  </conditionalFormatting>
  <conditionalFormatting sqref="AK59:AR60">
    <cfRule type="expression" dxfId="4" priority="39">
      <formula>AND($A$35="■",$F$60&lt;&gt;"",$AC$60&lt;&gt;0,$AK$59="")</formula>
    </cfRule>
  </conditionalFormatting>
  <conditionalFormatting sqref="AK61:AR62">
    <cfRule type="expression" dxfId="3" priority="38">
      <formula>AND($A$35="■",$F$62&lt;&gt;"",$AC$62&lt;&gt;0,$AK$61="")</formula>
    </cfRule>
  </conditionalFormatting>
  <conditionalFormatting sqref="AK63:AR64">
    <cfRule type="expression" dxfId="2" priority="37">
      <formula>AND($A$35="■",$F$64&lt;&gt;"",$AC$64&lt;&gt;0,$AK$63="")</formula>
    </cfRule>
  </conditionalFormatting>
  <conditionalFormatting sqref="AL72:AR72">
    <cfRule type="expression" dxfId="1" priority="25">
      <formula>AND($A$37="■",$AL$72="")</formula>
    </cfRule>
  </conditionalFormatting>
  <conditionalFormatting sqref="AM71:AQ71">
    <cfRule type="expression" dxfId="0" priority="24">
      <formula>AND($A$7="■",$A$37="■",$AM$71="")</formula>
    </cfRule>
  </conditionalFormatting>
  <dataValidations count="40">
    <dataValidation type="custom" allowBlank="1" showInputMessage="1" showErrorMessage="1" sqref="X81:AD82" xr:uid="{00000000-0002-0000-0100-000000000000}">
      <formula1>A7="■"</formula1>
    </dataValidation>
    <dataValidation type="custom" allowBlank="1" showInputMessage="1" showErrorMessage="1" sqref="R83:U84" xr:uid="{00000000-0002-0000-0100-000001000000}">
      <formula1>A7="■"</formula1>
    </dataValidation>
    <dataValidation type="custom" allowBlank="1" showInputMessage="1" showErrorMessage="1" sqref="I83:L84" xr:uid="{00000000-0002-0000-0100-000002000000}">
      <formula1>A7="■"</formula1>
    </dataValidation>
    <dataValidation type="custom" allowBlank="1" showInputMessage="1" showErrorMessage="1" sqref="R79:U80" xr:uid="{00000000-0002-0000-0100-000003000000}">
      <formula1>A7="■"</formula1>
    </dataValidation>
    <dataValidation type="custom" allowBlank="1" showInputMessage="1" showErrorMessage="1" sqref="I79:L80" xr:uid="{00000000-0002-0000-0100-000004000000}">
      <formula1>A7="■"</formula1>
    </dataValidation>
    <dataValidation type="custom" allowBlank="1" showInputMessage="1" showErrorMessage="1" sqref="AM71:AQ71" xr:uid="{00000000-0002-0000-0100-000005000000}">
      <formula1>A7="■"</formula1>
    </dataValidation>
    <dataValidation type="custom" allowBlank="1" showInputMessage="1" showErrorMessage="1" sqref="Y71:AC71" xr:uid="{00000000-0002-0000-0100-000006000000}">
      <formula1>A7="■"</formula1>
    </dataValidation>
    <dataValidation type="custom" allowBlank="1" showInputMessage="1" showErrorMessage="1" sqref="L71:P71" xr:uid="{00000000-0002-0000-0100-000007000000}">
      <formula1>A7="■"</formula1>
    </dataValidation>
    <dataValidation type="custom" allowBlank="1" showInputMessage="1" showErrorMessage="1" sqref="AL67:AQ67" xr:uid="{00000000-0002-0000-0100-000008000000}">
      <formula1>A7="■"</formula1>
    </dataValidation>
    <dataValidation type="custom" allowBlank="1" showInputMessage="1" showErrorMessage="1" sqref="AD63:AI63" xr:uid="{00000000-0002-0000-0100-000009000000}">
      <formula1>A7="■"</formula1>
    </dataValidation>
    <dataValidation type="custom" allowBlank="1" showInputMessage="1" showErrorMessage="1" sqref="AD61:AI61" xr:uid="{00000000-0002-0000-0100-00000A000000}">
      <formula1>A7="■"</formula1>
    </dataValidation>
    <dataValidation type="custom" allowBlank="1" showInputMessage="1" showErrorMessage="1" sqref="AD59:AI59" xr:uid="{00000000-0002-0000-0100-00000B000000}">
      <formula1>A7="■"</formula1>
    </dataValidation>
    <dataValidation type="custom" allowBlank="1" showInputMessage="1" showErrorMessage="1" sqref="AD57:AI57" xr:uid="{00000000-0002-0000-0100-00000C000000}">
      <formula1>A7="■"</formula1>
    </dataValidation>
    <dataValidation type="custom" allowBlank="1" showInputMessage="1" showErrorMessage="1" sqref="AD55:AI55" xr:uid="{00000000-0002-0000-0100-00000D000000}">
      <formula1>A7="■"</formula1>
    </dataValidation>
    <dataValidation type="custom" allowBlank="1" showInputMessage="1" showErrorMessage="1" sqref="AD53:AI53" xr:uid="{00000000-0002-0000-0100-00000E000000}">
      <formula1>A7="■"</formula1>
    </dataValidation>
    <dataValidation type="custom" allowBlank="1" showInputMessage="1" showErrorMessage="1" sqref="AD51:AI51" xr:uid="{00000000-0002-0000-0100-00000F000000}">
      <formula1>A7="■"</formula1>
    </dataValidation>
    <dataValidation type="custom" allowBlank="1" showInputMessage="1" showErrorMessage="1" sqref="AD49:AI49" xr:uid="{00000000-0002-0000-0100-000010000000}">
      <formula1>A7="■"</formula1>
    </dataValidation>
    <dataValidation type="custom" allowBlank="1" showInputMessage="1" showErrorMessage="1" sqref="AD47:AI47" xr:uid="{00000000-0002-0000-0100-000011000000}">
      <formula1>A7="■"</formula1>
    </dataValidation>
    <dataValidation type="custom" allowBlank="1" showInputMessage="1" showErrorMessage="1" sqref="AD45:AI45" xr:uid="{00000000-0002-0000-0100-000012000000}">
      <formula1>A7="■"</formula1>
    </dataValidation>
    <dataValidation type="custom" allowBlank="1" showInputMessage="1" showErrorMessage="1" sqref="AD43:AI43" xr:uid="{00000000-0002-0000-0100-000013000000}">
      <formula1>A7="■"</formula1>
    </dataValidation>
    <dataValidation type="custom" allowBlank="1" showInputMessage="1" showErrorMessage="1" sqref="AD41:AI41" xr:uid="{00000000-0002-0000-0100-000014000000}">
      <formula1>A7="■"</formula1>
    </dataValidation>
    <dataValidation type="custom" allowBlank="1" showInputMessage="1" showErrorMessage="1" sqref="N63:S63" xr:uid="{00000000-0002-0000-0100-000015000000}">
      <formula1>A7="■"</formula1>
    </dataValidation>
    <dataValidation type="custom" allowBlank="1" showInputMessage="1" showErrorMessage="1" sqref="N61:S61" xr:uid="{00000000-0002-0000-0100-000016000000}">
      <formula1>A7="■"</formula1>
    </dataValidation>
    <dataValidation type="custom" allowBlank="1" showInputMessage="1" showErrorMessage="1" sqref="N59:S59" xr:uid="{00000000-0002-0000-0100-000017000000}">
      <formula1>A7="■"</formula1>
    </dataValidation>
    <dataValidation type="custom" allowBlank="1" showInputMessage="1" showErrorMessage="1" sqref="N57:S57" xr:uid="{00000000-0002-0000-0100-000018000000}">
      <formula1>A7="■"</formula1>
    </dataValidation>
    <dataValidation type="custom" allowBlank="1" showInputMessage="1" showErrorMessage="1" sqref="N55:S55" xr:uid="{00000000-0002-0000-0100-000019000000}">
      <formula1>A7="■"</formula1>
    </dataValidation>
    <dataValidation type="custom" allowBlank="1" showInputMessage="1" showErrorMessage="1" sqref="N53:S53" xr:uid="{00000000-0002-0000-0100-00001A000000}">
      <formula1>A7="■"</formula1>
    </dataValidation>
    <dataValidation type="custom" allowBlank="1" showInputMessage="1" showErrorMessage="1" sqref="N51:S51" xr:uid="{00000000-0002-0000-0100-00001B000000}">
      <formula1>A7="■"</formula1>
    </dataValidation>
    <dataValidation type="custom" allowBlank="1" showInputMessage="1" showErrorMessage="1" sqref="N49:S49" xr:uid="{00000000-0002-0000-0100-00001C000000}">
      <formula1>A7="■"</formula1>
    </dataValidation>
    <dataValidation type="custom" allowBlank="1" showInputMessage="1" showErrorMessage="1" sqref="N47:S47" xr:uid="{00000000-0002-0000-0100-00001D000000}">
      <formula1>A7="■"</formula1>
    </dataValidation>
    <dataValidation type="custom" allowBlank="1" showInputMessage="1" showErrorMessage="1" sqref="N45:S45" xr:uid="{00000000-0002-0000-0100-00001E000000}">
      <formula1>A7="■"</formula1>
    </dataValidation>
    <dataValidation type="custom" allowBlank="1" showInputMessage="1" showErrorMessage="1" sqref="N43:S43" xr:uid="{00000000-0002-0000-0100-00001F000000}">
      <formula1>A7="■"</formula1>
    </dataValidation>
    <dataValidation type="custom" allowBlank="1" showInputMessage="1" showErrorMessage="1" sqref="N41:S41" xr:uid="{00000000-0002-0000-0100-000020000000}">
      <formula1>A7="■"</formula1>
    </dataValidation>
    <dataValidation type="custom" allowBlank="1" showInputMessage="1" showErrorMessage="1" sqref="N26:S26" xr:uid="{00000000-0002-0000-0100-000021000000}">
      <formula1>A7="■"</formula1>
    </dataValidation>
    <dataValidation type="custom" allowBlank="1" showInputMessage="1" showErrorMessage="1" sqref="N22:S22" xr:uid="{00000000-0002-0000-0100-000022000000}">
      <formula1>A7="■"</formula1>
    </dataValidation>
    <dataValidation type="custom" allowBlank="1" showInputMessage="1" showErrorMessage="1" sqref="N28:S28" xr:uid="{00000000-0002-0000-0100-000023000000}">
      <formula1>A7="■"</formula1>
    </dataValidation>
    <dataValidation type="custom" allowBlank="1" showInputMessage="1" showErrorMessage="1" sqref="N24:S24" xr:uid="{00000000-0002-0000-0100-000024000000}">
      <formula1>A7="■"</formula1>
    </dataValidation>
    <dataValidation type="custom" allowBlank="1" showInputMessage="1" showErrorMessage="1" sqref="N20:S20" xr:uid="{00000000-0002-0000-0100-000025000000}">
      <formula1>A7="■"</formula1>
    </dataValidation>
    <dataValidation type="custom" allowBlank="1" showInputMessage="1" showErrorMessage="1" sqref="N18:S18" xr:uid="{00000000-0002-0000-0100-000026000000}">
      <formula1>A7="■"</formula1>
    </dataValidation>
    <dataValidation type="list" allowBlank="1" showInputMessage="1" showErrorMessage="1" sqref="A35:A37 A6:A7" xr:uid="{00000000-0002-0000-0100-000027000000}">
      <formula1>"□,■"</formula1>
    </dataValidation>
  </dataValidations>
  <pageMargins left="0.70866141732283472" right="0.70866141732283472" top="0.74803149606299213" bottom="0.74803149606299213" header="0.31496062992125984" footer="0.31496062992125984"/>
  <pageSetup paperSize="9" scale="68"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4"/>
  <sheetViews>
    <sheetView workbookViewId="0"/>
  </sheetViews>
  <sheetFormatPr defaultColWidth="8.77734375" defaultRowHeight="17.55" customHeight="1" x14ac:dyDescent="0.2"/>
  <cols>
    <col min="1" max="1" width="2.21875" style="56" customWidth="1"/>
    <col min="2" max="2" width="7.88671875" style="56" customWidth="1"/>
    <col min="3" max="3" width="8.109375" style="56" customWidth="1"/>
    <col min="4" max="4" width="51.21875" style="56" customWidth="1"/>
    <col min="5" max="16384" width="8.77734375" style="56"/>
  </cols>
  <sheetData>
    <row r="1" spans="1:4" ht="17.55" customHeight="1" x14ac:dyDescent="0.2">
      <c r="A1" s="56" t="s">
        <v>108</v>
      </c>
    </row>
    <row r="3" spans="1:4" ht="17.55" customHeight="1" x14ac:dyDescent="0.2">
      <c r="A3" s="66"/>
      <c r="B3" s="636" t="s">
        <v>111</v>
      </c>
      <c r="C3" s="637"/>
      <c r="D3" s="67" t="s">
        <v>112</v>
      </c>
    </row>
    <row r="4" spans="1:4" ht="17.55" customHeight="1" x14ac:dyDescent="0.2">
      <c r="A4" s="57">
        <v>1</v>
      </c>
      <c r="B4" s="58" t="s">
        <v>109</v>
      </c>
      <c r="C4" s="59">
        <v>44755</v>
      </c>
      <c r="D4" s="57" t="s">
        <v>110</v>
      </c>
    </row>
    <row r="5" spans="1:4" ht="17.55" customHeight="1" x14ac:dyDescent="0.2">
      <c r="A5" s="57">
        <v>2</v>
      </c>
      <c r="B5" s="58" t="s">
        <v>109</v>
      </c>
      <c r="C5" s="59">
        <v>44763</v>
      </c>
      <c r="D5" s="57" t="s">
        <v>113</v>
      </c>
    </row>
    <row r="6" spans="1:4" ht="17.55" customHeight="1" x14ac:dyDescent="0.2">
      <c r="A6" s="57">
        <v>3</v>
      </c>
      <c r="B6" s="58" t="s">
        <v>114</v>
      </c>
      <c r="C6" s="59">
        <v>44826</v>
      </c>
      <c r="D6" s="57" t="s">
        <v>115</v>
      </c>
    </row>
    <row r="7" spans="1:4" ht="17.55" customHeight="1" x14ac:dyDescent="0.2">
      <c r="A7" s="60"/>
      <c r="B7" s="62"/>
      <c r="C7" s="63"/>
      <c r="D7" s="60"/>
    </row>
    <row r="8" spans="1:4" ht="17.55" customHeight="1" x14ac:dyDescent="0.2">
      <c r="A8" s="60"/>
      <c r="B8" s="62"/>
      <c r="C8" s="63"/>
      <c r="D8" s="60"/>
    </row>
    <row r="9" spans="1:4" ht="17.55" customHeight="1" x14ac:dyDescent="0.2">
      <c r="A9" s="60"/>
      <c r="B9" s="62"/>
      <c r="C9" s="63"/>
      <c r="D9" s="60"/>
    </row>
    <row r="10" spans="1:4" ht="17.55" customHeight="1" x14ac:dyDescent="0.2">
      <c r="A10" s="60"/>
      <c r="B10" s="62"/>
      <c r="C10" s="63"/>
      <c r="D10" s="60"/>
    </row>
    <row r="11" spans="1:4" ht="17.55" customHeight="1" x14ac:dyDescent="0.2">
      <c r="A11" s="60"/>
      <c r="B11" s="62"/>
      <c r="C11" s="63"/>
      <c r="D11" s="60"/>
    </row>
    <row r="12" spans="1:4" ht="17.55" customHeight="1" x14ac:dyDescent="0.2">
      <c r="A12" s="60"/>
      <c r="B12" s="62"/>
      <c r="C12" s="63"/>
      <c r="D12" s="60"/>
    </row>
    <row r="13" spans="1:4" ht="17.55" customHeight="1" x14ac:dyDescent="0.2">
      <c r="A13" s="60"/>
      <c r="B13" s="62"/>
      <c r="C13" s="63"/>
      <c r="D13" s="60"/>
    </row>
    <row r="14" spans="1:4" ht="17.55" customHeight="1" x14ac:dyDescent="0.2">
      <c r="A14" s="60"/>
      <c r="B14" s="62"/>
      <c r="C14" s="63"/>
      <c r="D14" s="60"/>
    </row>
    <row r="15" spans="1:4" ht="17.55" customHeight="1" x14ac:dyDescent="0.2">
      <c r="A15" s="60"/>
      <c r="B15" s="62"/>
      <c r="C15" s="63"/>
      <c r="D15" s="60"/>
    </row>
    <row r="16" spans="1:4" ht="17.55" customHeight="1" x14ac:dyDescent="0.2">
      <c r="A16" s="60"/>
      <c r="B16" s="62"/>
      <c r="C16" s="63"/>
      <c r="D16" s="60"/>
    </row>
    <row r="17" spans="1:4" ht="17.55" customHeight="1" x14ac:dyDescent="0.2">
      <c r="A17" s="60"/>
      <c r="B17" s="62"/>
      <c r="C17" s="63"/>
      <c r="D17" s="60"/>
    </row>
    <row r="18" spans="1:4" ht="17.55" customHeight="1" x14ac:dyDescent="0.2">
      <c r="A18" s="60"/>
      <c r="B18" s="62"/>
      <c r="C18" s="63"/>
      <c r="D18" s="60"/>
    </row>
    <row r="19" spans="1:4" ht="17.55" customHeight="1" x14ac:dyDescent="0.2">
      <c r="A19" s="60"/>
      <c r="B19" s="62"/>
      <c r="C19" s="63"/>
      <c r="D19" s="60"/>
    </row>
    <row r="20" spans="1:4" ht="17.55" customHeight="1" x14ac:dyDescent="0.2">
      <c r="A20" s="60"/>
      <c r="B20" s="62"/>
      <c r="C20" s="63"/>
      <c r="D20" s="60"/>
    </row>
    <row r="21" spans="1:4" ht="17.55" customHeight="1" x14ac:dyDescent="0.2">
      <c r="A21" s="60"/>
      <c r="B21" s="62"/>
      <c r="C21" s="63"/>
      <c r="D21" s="60"/>
    </row>
    <row r="22" spans="1:4" ht="17.55" customHeight="1" x14ac:dyDescent="0.2">
      <c r="A22" s="60"/>
      <c r="B22" s="62"/>
      <c r="C22" s="63"/>
      <c r="D22" s="60"/>
    </row>
    <row r="23" spans="1:4" ht="17.55" customHeight="1" x14ac:dyDescent="0.2">
      <c r="A23" s="60"/>
      <c r="B23" s="62"/>
      <c r="C23" s="63"/>
      <c r="D23" s="60"/>
    </row>
    <row r="24" spans="1:4" ht="17.55" customHeight="1" x14ac:dyDescent="0.2">
      <c r="A24" s="61"/>
      <c r="B24" s="64"/>
      <c r="C24" s="65"/>
      <c r="D24" s="61"/>
    </row>
  </sheetData>
  <mergeCells count="1">
    <mergeCell ref="B3:C3"/>
  </mergeCells>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補助対象事業費の内訳（別添２）</vt:lpstr>
      <vt:lpstr>工事契約額、支払額確認シート</vt:lpstr>
      <vt:lpstr>※最初にご確認ください。（記入例）補助対象事業費の内訳</vt:lpstr>
      <vt:lpstr>補助対象事業費の内訳（記入例）</vt:lpstr>
      <vt:lpstr>修正履歴</vt:lpstr>
      <vt:lpstr>'※最初にご確認ください。（記入例）補助対象事業費の内訳'!Print_Area</vt:lpstr>
      <vt:lpstr>'工事契約額、支払額確認シート'!Print_Area</vt:lpstr>
      <vt:lpstr>'補助対象事業費の内訳（記入例）'!Print_Area</vt:lpstr>
      <vt:lpstr>'補助対象事業費の内訳（別添２）'!Print_Area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なし</dc:creator>
  <cp:lastModifiedBy>kkj</cp:lastModifiedBy>
  <cp:lastPrinted>2024-04-23T07:12:07Z</cp:lastPrinted>
  <dcterms:created xsi:type="dcterms:W3CDTF">2018-06-18T13:53:01Z</dcterms:created>
  <dcterms:modified xsi:type="dcterms:W3CDTF">2024-08-01T00:07:04Z</dcterms:modified>
</cp:coreProperties>
</file>