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201.11\kkj\改修\00_省エネ化推進事業\交付申請等マニュアル・申請様式\R7年度\小久保さんへ\R7データ\"/>
    </mc:Choice>
  </mc:AlternateContent>
  <xr:revisionPtr revIDLastSave="0" documentId="13_ncr:1_{167B898E-A6E1-4EDD-BA25-1A4A4A0CCF4A}" xr6:coauthVersionLast="47" xr6:coauthVersionMax="47" xr10:uidLastSave="{00000000-0000-0000-0000-000000000000}"/>
  <bookViews>
    <workbookView xWindow="28680" yWindow="-120" windowWidth="29040" windowHeight="15840" tabRatio="899" xr2:uid="{E13B19A9-A33D-4405-BD7D-14868B720701}"/>
  </bookViews>
  <sheets>
    <sheet name="基本情報" sheetId="10" r:id="rId1"/>
    <sheet name="交付-ﾁｪｯｸｼｰﾄ" sheetId="25" r:id="rId2"/>
    <sheet name="交付-要件ﾁｪｯｸｼｰﾄ" sheetId="81" r:id="rId3"/>
    <sheet name="交-別記様式第1" sheetId="7" r:id="rId4"/>
    <sheet name="交-別紙1" sheetId="113" r:id="rId5"/>
    <sheet name="交-別紙2" sheetId="116" r:id="rId6"/>
    <sheet name="交-別紙3" sheetId="13" r:id="rId7"/>
    <sheet name="交-別紙4（複数年度採択の場合）" sheetId="122" r:id="rId8"/>
    <sheet name="別添1_年度別事業計画内訳書（複数年度採択の場合）" sheetId="132" r:id="rId9"/>
    <sheet name="交-別添２-1_適合確認" sheetId="15" r:id="rId10"/>
    <sheet name="交-別添２-2_建築士による適合確認" sheetId="76" r:id="rId11"/>
    <sheet name="交-別添２　4.バリアフリー" sheetId="16" r:id="rId12"/>
    <sheet name="交-別添3_複数棟申請" sheetId="121" state="hidden" r:id="rId13"/>
    <sheet name="交-別添4_複数棟申請" sheetId="18" state="hidden" r:id="rId14"/>
    <sheet name="交-別添5_複数棟申請" sheetId="19" state="hidden" r:id="rId15"/>
    <sheet name="交-別添6" sheetId="92" r:id="rId16"/>
    <sheet name="交-別添7" sheetId="22" r:id="rId17"/>
    <sheet name="交-別添8-1（適合確認）" sheetId="88" r:id="rId18"/>
    <sheet name="交-別添8-2（建築士による適合確認）" sheetId="84" r:id="rId19"/>
    <sheet name="任意様式1" sheetId="24" r:id="rId20"/>
    <sheet name="参考様式1-1" sheetId="27" r:id="rId21"/>
    <sheet name="参考様式1-2" sheetId="28" r:id="rId22"/>
    <sheet name="参考様式1-3" sheetId="29" r:id="rId23"/>
    <sheet name="エネルギー使用量の集計表" sheetId="80" r:id="rId24"/>
    <sheet name="参考様式1-4（省エネ効果等の計算根拠）" sheetId="63" r:id="rId25"/>
    <sheet name="参考様式1-5①空調・熱源" sheetId="65" r:id="rId26"/>
    <sheet name="参考様式1-5②換気" sheetId="73" r:id="rId27"/>
    <sheet name="参考様式1-5③高機能換気" sheetId="79" r:id="rId28"/>
    <sheet name="参考様式1-5④空調・二次側" sheetId="67" r:id="rId29"/>
    <sheet name="参考様式1-5⑤給湯・熱源" sheetId="68" r:id="rId30"/>
    <sheet name="参考様式1-5⑥照明" sheetId="69" r:id="rId31"/>
    <sheet name="参考様式1-5⑥照明(並列)" sheetId="70" r:id="rId32"/>
    <sheet name="参考様式1-6" sheetId="36" r:id="rId33"/>
    <sheet name="参考様式2-1 交付" sheetId="129" r:id="rId34"/>
    <sheet name="参考様式2-2 交付" sheetId="130" r:id="rId35"/>
    <sheet name="参考様式2-3 交付" sheetId="131" r:id="rId36"/>
    <sheet name="参考様式2-1複数棟用(集計)" sheetId="44" state="hidden" r:id="rId37"/>
    <sheet name="参考様式2-1複数棟用(建物毎)" sheetId="45" state="hidden" r:id="rId38"/>
    <sheet name="参考様式2-2複数棟用" sheetId="104" state="hidden" r:id="rId39"/>
    <sheet name="参考様式2-3複数棟用" sheetId="48" state="hidden" r:id="rId40"/>
    <sheet name="変更-ﾁｪｯｸｼｰﾄ" sheetId="26" r:id="rId41"/>
    <sheet name="変-別記様式第4" sheetId="1" r:id="rId42"/>
    <sheet name="変-別添２-1（適合確認）" sheetId="98" r:id="rId43"/>
    <sheet name="変-別添２-2（建築士による適合確認）" sheetId="99" r:id="rId44"/>
    <sheet name="実績-ﾁｪｯｸｼｰﾄ" sheetId="61" r:id="rId45"/>
    <sheet name="実-別記様式第10" sheetId="9" r:id="rId46"/>
    <sheet name="実-別紙1" sheetId="49" r:id="rId47"/>
    <sheet name="実-別紙2" sheetId="115" r:id="rId48"/>
    <sheet name="実-別紙3" sheetId="117" r:id="rId49"/>
    <sheet name="実-別紙4" sheetId="52" r:id="rId50"/>
    <sheet name="実-別紙5（複数年度採択の場合）" sheetId="118" r:id="rId51"/>
    <sheet name="実-別添２-1（適合確認）" sheetId="100" r:id="rId52"/>
    <sheet name="実-別添２-2（建築士による適合確認）" sheetId="101" r:id="rId53"/>
    <sheet name="実-別添２　4.バリアフリー" sheetId="55" r:id="rId54"/>
    <sheet name="実-別添８-2（建築士による適合確認）" sheetId="102" r:id="rId55"/>
    <sheet name="増減額内訳書(任意様式)" sheetId="57" r:id="rId56"/>
    <sheet name="参考様式2-1 実績" sheetId="119" r:id="rId57"/>
    <sheet name="参考様式2-2 実績" sheetId="120" r:id="rId58"/>
    <sheet name="参考様式2-3 実績" sheetId="41" r:id="rId59"/>
    <sheet name="参考様式2-1複数棟用(集計) 実績" sheetId="123" state="hidden" r:id="rId60"/>
    <sheet name="参考様式2-1複数棟用(建物毎) 実績" sheetId="124" state="hidden" r:id="rId61"/>
    <sheet name="参考様式2-2複数棟用 実績" sheetId="125" state="hidden" r:id="rId62"/>
    <sheet name="参考様式2-3複数棟用 実績 " sheetId="126" state="hidden" r:id="rId63"/>
    <sheet name="別記様式第12" sheetId="60" r:id="rId64"/>
  </sheets>
  <externalReferences>
    <externalReference r:id="rId65"/>
    <externalReference r:id="rId66"/>
    <externalReference r:id="rId67"/>
  </externalReferences>
  <definedNames>
    <definedName name="_☑" localSheetId="4">#REF!</definedName>
    <definedName name="_☑" localSheetId="7">[1]補助対象事業費!$R$8:$R$12</definedName>
    <definedName name="_☑" localSheetId="47">#REF!</definedName>
    <definedName name="_☑">[2]補助対象事業費!$R$8:$R$12</definedName>
    <definedName name="_dl1">'[3]7（適合確認2）'!$C$809:$D$809</definedName>
    <definedName name="_dl2">#REF!</definedName>
    <definedName name="_xlnm.Print_Area" localSheetId="23">エネルギー使用量の集計表!$A$1:$O$20</definedName>
    <definedName name="_xlnm.Print_Area" localSheetId="0">基本情報!$A$1:$Q$33</definedName>
    <definedName name="_xlnm.Print_Area" localSheetId="1">'交付-ﾁｪｯｸｼｰﾄ'!$A$1:$K$58</definedName>
    <definedName name="_xlnm.Print_Area" localSheetId="2">'交付-要件ﾁｪｯｸｼｰﾄ'!$A$1:$K$22</definedName>
    <definedName name="_xlnm.Print_Area" localSheetId="3">'交-別記様式第1'!$A$1:$O$62</definedName>
    <definedName name="_xlnm.Print_Area" localSheetId="4">'交-別紙1'!$A$1:$P$51</definedName>
    <definedName name="_xlnm.Print_Area" localSheetId="5">'交-別紙2'!$A$1:$M$45</definedName>
    <definedName name="_xlnm.Print_Area" localSheetId="6">'交-別紙3'!$A$1:$G$35</definedName>
    <definedName name="_xlnm.Print_Area" localSheetId="7">'交-別紙4（複数年度採択の場合）'!$A$1:$E$36</definedName>
    <definedName name="_xlnm.Print_Area" localSheetId="11">'交-別添２　4.バリアフリー'!$A$1:$E$47</definedName>
    <definedName name="_xlnm.Print_Area" localSheetId="9">'交-別添２-1_適合確認'!$A$1:$AG$40</definedName>
    <definedName name="_xlnm.Print_Area" localSheetId="10">'交-別添２-2_建築士による適合確認'!$A$1:$AG$107</definedName>
    <definedName name="_xlnm.Print_Area" localSheetId="12">'交-別添3_複数棟申請'!$A$1:$H$35</definedName>
    <definedName name="_xlnm.Print_Area" localSheetId="13">'交-別添4_複数棟申請'!$A$1:$W$32</definedName>
    <definedName name="_xlnm.Print_Area" localSheetId="14">'交-別添5_複数棟申請'!$A$1:$O$62</definedName>
    <definedName name="_xlnm.Print_Area" localSheetId="15">'交-別添6'!$A$1:$AD$57</definedName>
    <definedName name="_xlnm.Print_Area" localSheetId="16">'交-別添7'!$A$1:$W$41</definedName>
    <definedName name="_xlnm.Print_Area" localSheetId="17">'交-別添8-1（適合確認）'!$A$1:$AG$34</definedName>
    <definedName name="_xlnm.Print_Area" localSheetId="18">'交-別添8-2（建築士による適合確認）'!$A$1:$AG$45</definedName>
    <definedName name="_xlnm.Print_Area" localSheetId="20">'参考様式1-1'!$A$1:$N$60</definedName>
    <definedName name="_xlnm.Print_Area" localSheetId="21">'参考様式1-2'!$A$1:$J$60</definedName>
    <definedName name="_xlnm.Print_Area" localSheetId="22">'参考様式1-3'!$A$1:$J$102</definedName>
    <definedName name="_xlnm.Print_Area" localSheetId="24">'参考様式1-4（省エネ効果等の計算根拠）'!$A$1:$J$35</definedName>
    <definedName name="_xlnm.Print_Area" localSheetId="25">'参考様式1-5①空調・熱源'!$A$1:$X$155</definedName>
    <definedName name="_xlnm.Print_Area" localSheetId="26">'参考様式1-5②換気'!$A$1:$N$74</definedName>
    <definedName name="_xlnm.Print_Area" localSheetId="27">'参考様式1-5③高機能換気'!$A$1:$J$54</definedName>
    <definedName name="_xlnm.Print_Area" localSheetId="28">'参考様式1-5④空調・二次側'!$A$1:$Q$83</definedName>
    <definedName name="_xlnm.Print_Area" localSheetId="29">'参考様式1-5⑤給湯・熱源'!$A$1:$N$84</definedName>
    <definedName name="_xlnm.Print_Area" localSheetId="30">'参考様式1-5⑥照明'!$A$1:$N$134</definedName>
    <definedName name="_xlnm.Print_Area" localSheetId="31">'参考様式1-5⑥照明(並列)'!$A$1:$R$74</definedName>
    <definedName name="_xlnm.Print_Area" localSheetId="32">'参考様式1-6'!$A$1:$J$37</definedName>
    <definedName name="_xlnm.Print_Area" localSheetId="33">'参考様式2-1 交付'!$A$1:$G$38</definedName>
    <definedName name="_xlnm.Print_Area" localSheetId="56">'参考様式2-1 実績'!$A$1:$G$38</definedName>
    <definedName name="_xlnm.Print_Area" localSheetId="37">'参考様式2-1複数棟用(建物毎)'!$A$1:$F$40</definedName>
    <definedName name="_xlnm.Print_Area" localSheetId="60">'参考様式2-1複数棟用(建物毎) 実績'!$A$1:$F$40</definedName>
    <definedName name="_xlnm.Print_Area" localSheetId="36">'参考様式2-1複数棟用(集計)'!$A$1:$H$86</definedName>
    <definedName name="_xlnm.Print_Area" localSheetId="59">'参考様式2-1複数棟用(集計) 実績'!$A$1:$H$86</definedName>
    <definedName name="_xlnm.Print_Area" localSheetId="34">'参考様式2-2 交付'!$A$1:$F$56</definedName>
    <definedName name="_xlnm.Print_Area" localSheetId="57">'参考様式2-2 実績'!$A$1:$F$56</definedName>
    <definedName name="_xlnm.Print_Area" localSheetId="38">'参考様式2-2複数棟用'!$A$1:$F$47</definedName>
    <definedName name="_xlnm.Print_Area" localSheetId="61">'参考様式2-2複数棟用 実績'!$A$1:$F$47</definedName>
    <definedName name="_xlnm.Print_Area" localSheetId="35">'参考様式2-3 交付'!$A$1:$J$33</definedName>
    <definedName name="_xlnm.Print_Area" localSheetId="58">'参考様式2-3 実績'!$A$1:$J$33</definedName>
    <definedName name="_xlnm.Print_Area" localSheetId="39">'参考様式2-3複数棟用'!$A$1:$J$30</definedName>
    <definedName name="_xlnm.Print_Area" localSheetId="62">'参考様式2-3複数棟用 実績 '!$A$1:$J$30</definedName>
    <definedName name="_xlnm.Print_Area" localSheetId="44">'実績-ﾁｪｯｸｼｰﾄ'!$A$1:$E$30</definedName>
    <definedName name="_xlnm.Print_Area" localSheetId="45">'実-別記様式第10'!$A$1:$O$53</definedName>
    <definedName name="_xlnm.Print_Area" localSheetId="46">'実-別紙1'!$A$1:$H$33</definedName>
    <definedName name="_xlnm.Print_Area" localSheetId="47">'実-別紙2'!$A$1:$P$48</definedName>
    <definedName name="_xlnm.Print_Area" localSheetId="48">'実-別紙3'!$A$1:$M$33</definedName>
    <definedName name="_xlnm.Print_Area" localSheetId="49">'実-別紙4'!$A$1:$G$39</definedName>
    <definedName name="_xlnm.Print_Area" localSheetId="50">'実-別紙5（複数年度採択の場合）'!$A$1:$H$44</definedName>
    <definedName name="_xlnm.Print_Area" localSheetId="53">'実-別添２　4.バリアフリー'!$A$1:$L$28</definedName>
    <definedName name="_xlnm.Print_Area" localSheetId="51">'実-別添２-1（適合確認）'!$A$1:$AG$43</definedName>
    <definedName name="_xlnm.Print_Area" localSheetId="52">'実-別添２-2（建築士による適合確認）'!$A$1:$AG$58</definedName>
    <definedName name="_xlnm.Print_Area" localSheetId="54">'実-別添８-2（建築士による適合確認）'!$A$1:$AG$45</definedName>
    <definedName name="_xlnm.Print_Area" localSheetId="55">'増減額内訳書(任意様式)'!$A$1:$N$38</definedName>
    <definedName name="_xlnm.Print_Area" localSheetId="19">任意様式1!$A$1:$K$32</definedName>
    <definedName name="_xlnm.Print_Area" localSheetId="63">別記様式第12!$A$1:$K$37</definedName>
    <definedName name="_xlnm.Print_Area" localSheetId="8">'別添1_年度別事業計画内訳書（複数年度採択の場合）'!$A$1:$H$44</definedName>
    <definedName name="_xlnm.Print_Area" localSheetId="40">'変更-ﾁｪｯｸｼｰﾄ'!$A$1:$F$37</definedName>
    <definedName name="_xlnm.Print_Area" localSheetId="41">'変-別記様式第4'!$A$1:$O$68</definedName>
    <definedName name="_xlnm.Print_Area" localSheetId="42">'変-別添２-1（適合確認）'!$A$1:$AG$50</definedName>
    <definedName name="_xlnm.Print_Area" localSheetId="43">'変-別添２-2（建築士による適合確認）'!$A$1:$AG$65</definedName>
    <definedName name="い" localSheetId="4">#REF!</definedName>
    <definedName name="い" localSheetId="33">#REF!</definedName>
    <definedName name="い" localSheetId="56">#REF!</definedName>
    <definedName name="い" localSheetId="47">#REF!</definedName>
    <definedName name="い">#REF!</definedName>
    <definedName name="サイズ" localSheetId="4">#REF!</definedName>
    <definedName name="サイズ" localSheetId="33">#REF!</definedName>
    <definedName name="サイズ" localSheetId="56">#REF!</definedName>
    <definedName name="サイズ" localSheetId="47">#REF!</definedName>
    <definedName name="サイズ">#REF!</definedName>
    <definedName name="チェック" localSheetId="4">#REF!</definedName>
    <definedName name="チェック" localSheetId="47">#REF!</definedName>
    <definedName name="データ">#REF!</definedName>
    <definedName name="テーブル">#REF!</definedName>
    <definedName name="横数" localSheetId="4">#REF!</definedName>
    <definedName name="横数" localSheetId="33">#REF!</definedName>
    <definedName name="横数" localSheetId="56">#REF!</definedName>
    <definedName name="横数" localSheetId="47">#REF!</definedName>
    <definedName name="横数">#REF!</definedName>
    <definedName name="下" localSheetId="4">#REF!</definedName>
    <definedName name="下" localSheetId="33">#REF!</definedName>
    <definedName name="下" localSheetId="56">#REF!</definedName>
    <definedName name="下" localSheetId="47">#REF!</definedName>
    <definedName name="下">#REF!</definedName>
    <definedName name="現在枚数" localSheetId="4">#REF!</definedName>
    <definedName name="現在枚数" localSheetId="33">#REF!</definedName>
    <definedName name="現在枚数" localSheetId="56">#REF!</definedName>
    <definedName name="現在枚数" localSheetId="47">#REF!</definedName>
    <definedName name="現在枚数">#REF!</definedName>
    <definedName name="書き込み枠" localSheetId="4">#REF!</definedName>
    <definedName name="書き込み枠" localSheetId="33">#REF!</definedName>
    <definedName name="書き込み枠" localSheetId="56">#REF!</definedName>
    <definedName name="書き込み枠" localSheetId="47">#REF!</definedName>
    <definedName name="書き込み枠">#REF!</definedName>
    <definedName name="上" localSheetId="4">#REF!</definedName>
    <definedName name="上" localSheetId="33">#REF!</definedName>
    <definedName name="上" localSheetId="56">#REF!</definedName>
    <definedName name="上" localSheetId="47">#REF!</definedName>
    <definedName name="上">#REF!</definedName>
    <definedName name="地域">#REF!</definedName>
    <definedName name="地域１">#REF!</definedName>
    <definedName name="中" localSheetId="4">#REF!</definedName>
    <definedName name="中" localSheetId="33">#REF!</definedName>
    <definedName name="中" localSheetId="56">#REF!</definedName>
    <definedName name="中" localSheetId="47">#REF!</definedName>
    <definedName name="中">#REF!</definedName>
    <definedName name="中々" localSheetId="4">#REF!</definedName>
    <definedName name="中々" localSheetId="33">#REF!</definedName>
    <definedName name="中々" localSheetId="56">#REF!</definedName>
    <definedName name="中々" localSheetId="47">#REF!</definedName>
    <definedName name="中々">#REF!</definedName>
    <definedName name="表示段数" localSheetId="4">#REF!</definedName>
    <definedName name="表示段数" localSheetId="33">#REF!</definedName>
    <definedName name="表示段数" localSheetId="56">#REF!</definedName>
    <definedName name="表示段数" localSheetId="47">#REF!</definedName>
    <definedName name="表示段数">#REF!</definedName>
    <definedName name="表示列数" localSheetId="4">#REF!</definedName>
    <definedName name="表示列数" localSheetId="33">#REF!</definedName>
    <definedName name="表示列数" localSheetId="56">#REF!</definedName>
    <definedName name="表示列数" localSheetId="47">#REF!</definedName>
    <definedName name="表示列数">#REF!</definedName>
    <definedName name="余白" localSheetId="4">#REF!</definedName>
    <definedName name="余白" localSheetId="33">#REF!</definedName>
    <definedName name="余白" localSheetId="56">#REF!</definedName>
    <definedName name="余白" localSheetId="47">#REF!</definedName>
    <definedName name="余白">#REF!</definedName>
    <definedName name="様式●＿辞退届">#REF!</definedName>
  </definedNames>
  <calcPr calcId="191029" fullPrecision="0"/>
</workbook>
</file>

<file path=xl/calcChain.xml><?xml version="1.0" encoding="utf-8"?>
<calcChain xmlns="http://schemas.openxmlformats.org/spreadsheetml/2006/main">
  <c r="H10" i="28" l="1"/>
  <c r="E21" i="132"/>
  <c r="E20" i="132"/>
  <c r="D20" i="132" s="1"/>
  <c r="G19" i="132"/>
  <c r="E19" i="132"/>
  <c r="E22" i="132" s="1"/>
  <c r="G18" i="132"/>
  <c r="G22" i="132" s="1"/>
  <c r="E18" i="132"/>
  <c r="G17" i="132"/>
  <c r="D17" i="132" s="1"/>
  <c r="E17" i="132"/>
  <c r="G16" i="132"/>
  <c r="G20" i="132" s="1"/>
  <c r="E16" i="132"/>
  <c r="D16" i="132"/>
  <c r="D15" i="132"/>
  <c r="D14" i="132"/>
  <c r="D13" i="132"/>
  <c r="D12" i="132"/>
  <c r="D11" i="132"/>
  <c r="D10" i="132"/>
  <c r="D9" i="132"/>
  <c r="D8" i="132"/>
  <c r="D7" i="132"/>
  <c r="D6" i="132"/>
  <c r="D5" i="132"/>
  <c r="D5" i="131"/>
  <c r="D22" i="132" l="1"/>
  <c r="D18" i="132"/>
  <c r="D19" i="132"/>
  <c r="G21" i="132"/>
  <c r="D21" i="132" s="1"/>
  <c r="D18" i="18"/>
  <c r="D17" i="18"/>
  <c r="U17" i="18"/>
  <c r="V18" i="18"/>
  <c r="S18" i="18"/>
  <c r="P18" i="18"/>
  <c r="M17" i="18"/>
  <c r="K18" i="18"/>
  <c r="H18" i="18"/>
  <c r="F18" i="18"/>
  <c r="F17" i="18"/>
  <c r="G17" i="18"/>
  <c r="J17" i="18"/>
  <c r="G7" i="18"/>
  <c r="U7" i="18" s="1"/>
  <c r="G9" i="18"/>
  <c r="G11" i="18"/>
  <c r="U11" i="18" s="1"/>
  <c r="G13" i="18"/>
  <c r="U13" i="18" s="1"/>
  <c r="G15" i="18"/>
  <c r="U15" i="18" s="1"/>
  <c r="V12" i="18"/>
  <c r="V14" i="18"/>
  <c r="V16" i="18"/>
  <c r="V10" i="18"/>
  <c r="U9" i="18"/>
  <c r="V8" i="18"/>
  <c r="S17" i="18"/>
  <c r="P17" i="18"/>
  <c r="O22" i="113"/>
  <c r="O21" i="113"/>
  <c r="E19" i="113"/>
  <c r="O19" i="113"/>
  <c r="K19" i="113"/>
  <c r="H19" i="113"/>
  <c r="A35" i="122"/>
  <c r="A105" i="76"/>
  <c r="U19" i="18" l="1"/>
  <c r="I26" i="131"/>
  <c r="E51" i="130" s="1"/>
  <c r="E52" i="130" s="1"/>
  <c r="G26" i="131"/>
  <c r="E44" i="130"/>
  <c r="E40" i="130"/>
  <c r="E28" i="130"/>
  <c r="E21" i="130"/>
  <c r="G12" i="129" s="1"/>
  <c r="E13" i="130"/>
  <c r="M12" i="130"/>
  <c r="M11" i="130"/>
  <c r="M10" i="130"/>
  <c r="M9" i="130"/>
  <c r="E14" i="130" s="1"/>
  <c r="C3" i="130"/>
  <c r="G17" i="129"/>
  <c r="G21" i="129" s="1"/>
  <c r="G26" i="129" s="1"/>
  <c r="G28" i="129" s="1"/>
  <c r="G30" i="129" s="1"/>
  <c r="G35" i="129" s="1"/>
  <c r="G10" i="129"/>
  <c r="B3" i="129"/>
  <c r="I27" i="126"/>
  <c r="G27" i="126"/>
  <c r="E45" i="125"/>
  <c r="E41" i="125"/>
  <c r="E46" i="125" s="1"/>
  <c r="F9" i="124" s="1"/>
  <c r="F15" i="124" s="1"/>
  <c r="E29" i="125"/>
  <c r="E22" i="125"/>
  <c r="E14" i="125"/>
  <c r="E31" i="125" s="1"/>
  <c r="F8" i="124" s="1"/>
  <c r="F11" i="124" s="1"/>
  <c r="M13" i="125"/>
  <c r="M12" i="125"/>
  <c r="M11" i="125"/>
  <c r="M10" i="125"/>
  <c r="E15" i="125" s="1"/>
  <c r="F13" i="124"/>
  <c r="F10" i="124"/>
  <c r="F18" i="124" s="1"/>
  <c r="F22" i="124" s="1"/>
  <c r="F27" i="124" s="1"/>
  <c r="F29" i="124" s="1"/>
  <c r="F31" i="124" s="1"/>
  <c r="F36" i="124" s="1"/>
  <c r="H83" i="123"/>
  <c r="H79" i="123"/>
  <c r="H75" i="123"/>
  <c r="H65" i="123"/>
  <c r="H69" i="123" s="1"/>
  <c r="H61" i="123"/>
  <c r="H57" i="123"/>
  <c r="H56" i="123"/>
  <c r="H46" i="123"/>
  <c r="H42" i="123"/>
  <c r="H38" i="123"/>
  <c r="H34" i="123"/>
  <c r="H30" i="123"/>
  <c r="H29" i="123"/>
  <c r="H25" i="123"/>
  <c r="H21" i="123"/>
  <c r="H20" i="123"/>
  <c r="H16" i="123"/>
  <c r="H12" i="123"/>
  <c r="F36" i="57"/>
  <c r="K36" i="57"/>
  <c r="L36" i="57"/>
  <c r="E45" i="130" l="1"/>
  <c r="E30" i="130"/>
  <c r="G11" i="129"/>
  <c r="E32" i="130"/>
  <c r="F12" i="124"/>
  <c r="E33" i="125"/>
  <c r="F16" i="124"/>
  <c r="F17" i="124"/>
  <c r="F20" i="124" s="1"/>
  <c r="F24" i="124" s="1"/>
  <c r="H70" i="123"/>
  <c r="G17" i="119"/>
  <c r="G21" i="119" s="1"/>
  <c r="G26" i="119" s="1"/>
  <c r="G28" i="119" s="1"/>
  <c r="G30" i="119" s="1"/>
  <c r="G35" i="119" s="1"/>
  <c r="G14" i="129" l="1"/>
  <c r="G15" i="129" s="1"/>
  <c r="G18" i="129" s="1"/>
  <c r="N18" i="129"/>
  <c r="G13" i="129"/>
  <c r="F14" i="124"/>
  <c r="F19" i="124"/>
  <c r="F34" i="124"/>
  <c r="F35" i="124"/>
  <c r="G22" i="129" l="1"/>
  <c r="G16" i="129"/>
  <c r="G19" i="129" s="1"/>
  <c r="G20" i="129" s="1"/>
  <c r="F23" i="124"/>
  <c r="F26" i="124" s="1"/>
  <c r="F30" i="124" s="1"/>
  <c r="F32" i="124" s="1"/>
  <c r="F21" i="124"/>
  <c r="N19" i="129" l="1"/>
  <c r="N20" i="129"/>
  <c r="G23" i="129"/>
  <c r="G25" i="129" s="1"/>
  <c r="N21" i="129" l="1"/>
  <c r="G29" i="129"/>
  <c r="G31" i="129" s="1"/>
  <c r="N23" i="129"/>
  <c r="N22" i="129"/>
  <c r="N24" i="129" l="1"/>
  <c r="G33" i="129" s="1"/>
  <c r="N25" i="129"/>
  <c r="G34" i="129" s="1"/>
  <c r="N27" i="129"/>
  <c r="N26" i="129"/>
  <c r="H42" i="44" l="1"/>
  <c r="H46" i="44"/>
  <c r="L34" i="57"/>
  <c r="K34" i="57"/>
  <c r="F34" i="57"/>
  <c r="L23" i="57"/>
  <c r="K23" i="57"/>
  <c r="F23" i="57"/>
  <c r="L13" i="57"/>
  <c r="K13" i="57"/>
  <c r="F13" i="57"/>
  <c r="I26" i="41" l="1"/>
  <c r="E51" i="120" s="1"/>
  <c r="E52" i="120" s="1"/>
  <c r="G26" i="41"/>
  <c r="C3" i="120"/>
  <c r="B3" i="119"/>
  <c r="A32" i="121"/>
  <c r="E44" i="120"/>
  <c r="E40" i="120"/>
  <c r="E28" i="120"/>
  <c r="E21" i="120"/>
  <c r="G12" i="119" s="1"/>
  <c r="E13" i="120"/>
  <c r="M12" i="120"/>
  <c r="M11" i="120"/>
  <c r="M10" i="120"/>
  <c r="M9" i="120"/>
  <c r="G10" i="119"/>
  <c r="E14" i="120" l="1"/>
  <c r="E32" i="120" s="1"/>
  <c r="E30" i="120"/>
  <c r="E45" i="120"/>
  <c r="O19" i="115"/>
  <c r="O22" i="115" s="1"/>
  <c r="K19" i="115"/>
  <c r="H19" i="115"/>
  <c r="E19" i="115"/>
  <c r="H18" i="115"/>
  <c r="K18" i="115"/>
  <c r="O18" i="115"/>
  <c r="E18" i="115"/>
  <c r="D5" i="118"/>
  <c r="G23" i="60"/>
  <c r="E20" i="118"/>
  <c r="G19" i="118"/>
  <c r="E19" i="118"/>
  <c r="E22" i="118" s="1"/>
  <c r="G18" i="118"/>
  <c r="G22" i="118" s="1"/>
  <c r="E18" i="118"/>
  <c r="D18" i="118"/>
  <c r="G17" i="118"/>
  <c r="G21" i="118" s="1"/>
  <c r="E17" i="118"/>
  <c r="E21" i="118" s="1"/>
  <c r="D21" i="118" s="1"/>
  <c r="D17" i="118"/>
  <c r="G16" i="118"/>
  <c r="D16" i="118" s="1"/>
  <c r="E16" i="118"/>
  <c r="D15" i="118"/>
  <c r="D14" i="118"/>
  <c r="D13" i="118"/>
  <c r="D12" i="118"/>
  <c r="D11" i="118"/>
  <c r="D10" i="118"/>
  <c r="D9" i="118"/>
  <c r="D8" i="118"/>
  <c r="D7" i="118"/>
  <c r="D6" i="118"/>
  <c r="G11" i="119" l="1"/>
  <c r="G14" i="119"/>
  <c r="G15" i="119" s="1"/>
  <c r="G16" i="119" s="1"/>
  <c r="D20" i="118"/>
  <c r="D22" i="118"/>
  <c r="G20" i="118"/>
  <c r="D19" i="118"/>
  <c r="K8" i="57" l="1"/>
  <c r="F8" i="57"/>
  <c r="A38" i="52"/>
  <c r="Z30" i="102"/>
  <c r="Z33" i="102"/>
  <c r="M33" i="102"/>
  <c r="D33" i="102"/>
  <c r="H32" i="102"/>
  <c r="G12" i="49"/>
  <c r="L8" i="57" l="1"/>
  <c r="A32" i="117" l="1"/>
  <c r="A43" i="116"/>
  <c r="A47" i="115" l="1"/>
  <c r="A48" i="113" l="1"/>
  <c r="S11" i="65" l="1"/>
  <c r="Q11" i="65"/>
  <c r="M11" i="65"/>
  <c r="J47" i="29" l="1"/>
  <c r="J46" i="29"/>
  <c r="J45" i="29"/>
  <c r="J44" i="29"/>
  <c r="J43" i="29"/>
  <c r="I26" i="29"/>
  <c r="J26" i="29"/>
  <c r="H15" i="29"/>
  <c r="H14" i="29"/>
  <c r="H13" i="29"/>
  <c r="H12" i="29"/>
  <c r="H11" i="29"/>
  <c r="H10" i="29"/>
  <c r="H16" i="29" l="1"/>
  <c r="K12" i="57"/>
  <c r="L12" i="57" s="1"/>
  <c r="K11" i="57"/>
  <c r="L11" i="57" s="1"/>
  <c r="K10" i="57"/>
  <c r="L10" i="57" s="1"/>
  <c r="K9" i="57"/>
  <c r="F9" i="57"/>
  <c r="F10" i="57"/>
  <c r="F11" i="57"/>
  <c r="F12" i="57"/>
  <c r="H22" i="28"/>
  <c r="H23" i="28"/>
  <c r="H24" i="28"/>
  <c r="H25" i="28"/>
  <c r="H28" i="27"/>
  <c r="E28" i="27"/>
  <c r="E32" i="27" s="1"/>
  <c r="A15" i="27" s="1"/>
  <c r="J21" i="15"/>
  <c r="D4" i="81"/>
  <c r="D3" i="81"/>
  <c r="L9" i="57" l="1"/>
  <c r="K31" i="27"/>
  <c r="K30" i="27"/>
  <c r="I25" i="28" s="1"/>
  <c r="K29" i="27"/>
  <c r="I24" i="28" s="1"/>
  <c r="K25" i="27"/>
  <c r="I22" i="28" s="1"/>
  <c r="K28" i="27"/>
  <c r="I23" i="28" s="1"/>
  <c r="I28" i="29"/>
  <c r="I33" i="29" l="1"/>
  <c r="J33" i="29" s="1"/>
  <c r="J24" i="28"/>
  <c r="I27" i="29"/>
  <c r="J28" i="29" l="1"/>
  <c r="I9" i="70" l="1"/>
  <c r="Q9" i="70"/>
  <c r="Q10" i="70"/>
  <c r="Q11" i="70"/>
  <c r="Q12" i="70"/>
  <c r="Q13" i="70"/>
  <c r="Q14" i="70"/>
  <c r="Q15" i="70"/>
  <c r="Q16" i="70"/>
  <c r="Q17" i="70"/>
  <c r="I13" i="70"/>
  <c r="I12" i="70"/>
  <c r="I11" i="70"/>
  <c r="I10" i="70"/>
  <c r="I14" i="70"/>
  <c r="I15" i="70"/>
  <c r="I16" i="70"/>
  <c r="I17" i="70"/>
  <c r="I18" i="70"/>
  <c r="I19" i="70"/>
  <c r="I20" i="70"/>
  <c r="I21" i="70"/>
  <c r="I22" i="70"/>
  <c r="I23" i="70"/>
  <c r="L131" i="69"/>
  <c r="E133" i="69"/>
  <c r="E131" i="69"/>
  <c r="E129" i="69"/>
  <c r="L129" i="69"/>
  <c r="H56" i="69"/>
  <c r="H27" i="69"/>
  <c r="H31" i="69"/>
  <c r="H30" i="69"/>
  <c r="H29" i="69"/>
  <c r="H28" i="69"/>
  <c r="F126" i="69"/>
  <c r="H120" i="69"/>
  <c r="E62" i="69"/>
  <c r="F62" i="69"/>
  <c r="C2" i="69"/>
  <c r="D49" i="67"/>
  <c r="G39" i="22"/>
  <c r="F26" i="22"/>
  <c r="G25" i="22"/>
  <c r="G40" i="22"/>
  <c r="G38" i="22"/>
  <c r="K5" i="9"/>
  <c r="H12" i="44"/>
  <c r="E14" i="104"/>
  <c r="M11" i="104"/>
  <c r="M12" i="104"/>
  <c r="H74" i="70" l="1"/>
  <c r="J70" i="70"/>
  <c r="M41" i="68" l="1"/>
  <c r="K41" i="68"/>
  <c r="I41" i="68"/>
  <c r="K25" i="68"/>
  <c r="I25" i="68"/>
  <c r="E52" i="79"/>
  <c r="F52" i="79"/>
  <c r="F30" i="79"/>
  <c r="J21" i="73"/>
  <c r="H21" i="73"/>
  <c r="N44" i="67"/>
  <c r="J44" i="67"/>
  <c r="N22" i="67"/>
  <c r="J22" i="67"/>
  <c r="M63" i="65"/>
  <c r="O63" i="65"/>
  <c r="Q63" i="65"/>
  <c r="S63" i="65"/>
  <c r="W63" i="65"/>
  <c r="U63" i="65"/>
  <c r="O34" i="65"/>
  <c r="O32" i="65"/>
  <c r="O30" i="65"/>
  <c r="J29" i="65"/>
  <c r="K29" i="65"/>
  <c r="Q30" i="65"/>
  <c r="H65" i="44" l="1"/>
  <c r="H83" i="44"/>
  <c r="H79" i="44"/>
  <c r="H75" i="44"/>
  <c r="H69" i="44" l="1"/>
  <c r="H70" i="44" s="1"/>
  <c r="H61" i="44"/>
  <c r="H57" i="44"/>
  <c r="H56" i="44"/>
  <c r="H38" i="44"/>
  <c r="H34" i="44"/>
  <c r="H29" i="44"/>
  <c r="H25" i="44"/>
  <c r="H20" i="44"/>
  <c r="H16" i="44"/>
  <c r="H21" i="44" l="1"/>
  <c r="H30" i="44"/>
  <c r="AC11" i="99" l="1"/>
  <c r="AC12" i="101"/>
  <c r="AC12" i="102"/>
  <c r="E45" i="104" l="1"/>
  <c r="E41" i="104"/>
  <c r="E29" i="104"/>
  <c r="E22" i="104"/>
  <c r="F13" i="45" s="1"/>
  <c r="M13" i="104"/>
  <c r="M10" i="104"/>
  <c r="E15" i="104" s="1"/>
  <c r="I3" i="36"/>
  <c r="C3" i="36"/>
  <c r="E31" i="104" l="1"/>
  <c r="F8" i="45" s="1"/>
  <c r="E46" i="104"/>
  <c r="F9" i="45" s="1"/>
  <c r="F15" i="45" l="1"/>
  <c r="F16" i="45" s="1"/>
  <c r="E33" i="104"/>
  <c r="F12" i="45"/>
  <c r="F14" i="45" l="1"/>
  <c r="F34" i="45"/>
  <c r="F19" i="45"/>
  <c r="F17" i="45"/>
  <c r="F20" i="45" s="1"/>
  <c r="I56" i="28"/>
  <c r="G19" i="119" l="1"/>
  <c r="G23" i="119" s="1"/>
  <c r="F35" i="45"/>
  <c r="J25" i="28"/>
  <c r="J27" i="29"/>
  <c r="N20" i="119" l="1"/>
  <c r="N22" i="119" s="1"/>
  <c r="N19" i="119"/>
  <c r="H31" i="102"/>
  <c r="D30" i="102"/>
  <c r="AA29" i="102"/>
  <c r="E29" i="102"/>
  <c r="J28" i="102"/>
  <c r="AA27" i="102"/>
  <c r="E27" i="102"/>
  <c r="J26" i="102"/>
  <c r="C19" i="102"/>
  <c r="V13" i="102"/>
  <c r="R30" i="102" s="1"/>
  <c r="K30" i="102"/>
  <c r="C20" i="101"/>
  <c r="Z35" i="101"/>
  <c r="M35" i="101"/>
  <c r="D35" i="101"/>
  <c r="H34" i="101"/>
  <c r="H33" i="101"/>
  <c r="Z32" i="101"/>
  <c r="D32" i="101"/>
  <c r="Z29" i="101"/>
  <c r="E29" i="101"/>
  <c r="J28" i="101"/>
  <c r="Z27" i="101"/>
  <c r="E27" i="101"/>
  <c r="J26" i="101"/>
  <c r="C19" i="101"/>
  <c r="V13" i="101"/>
  <c r="Q32" i="101" s="1"/>
  <c r="J32" i="101"/>
  <c r="Z24" i="100"/>
  <c r="AB25" i="100"/>
  <c r="J23" i="100"/>
  <c r="E24" i="100"/>
  <c r="C14" i="100"/>
  <c r="Z27" i="100"/>
  <c r="E27" i="100"/>
  <c r="I26" i="100"/>
  <c r="R25" i="100"/>
  <c r="I25" i="100"/>
  <c r="Z22" i="100"/>
  <c r="E22" i="100"/>
  <c r="J21" i="100"/>
  <c r="Z20" i="100"/>
  <c r="E20" i="100"/>
  <c r="J19" i="100"/>
  <c r="C13" i="100"/>
  <c r="F15" i="79" l="1"/>
  <c r="Q14" i="65"/>
  <c r="Q15" i="65"/>
  <c r="Q13" i="65"/>
  <c r="Q16" i="65"/>
  <c r="Q17" i="65"/>
  <c r="Q18" i="65"/>
  <c r="Q19" i="65"/>
  <c r="Q20" i="65"/>
  <c r="Q21" i="65"/>
  <c r="Q22" i="65"/>
  <c r="Q23" i="65"/>
  <c r="Q24" i="65"/>
  <c r="Q25" i="65"/>
  <c r="Q26" i="65"/>
  <c r="Q27" i="65"/>
  <c r="Q28" i="65"/>
  <c r="Q31" i="65"/>
  <c r="Q32" i="65"/>
  <c r="Q33" i="65"/>
  <c r="Q34" i="65"/>
  <c r="Q35" i="65"/>
  <c r="Q36" i="65"/>
  <c r="Q37" i="65"/>
  <c r="Q38" i="65"/>
  <c r="Q39" i="65"/>
  <c r="Q40" i="65"/>
  <c r="Q41" i="65"/>
  <c r="Q42" i="65"/>
  <c r="Q43" i="65"/>
  <c r="Q44" i="65"/>
  <c r="Q45" i="65"/>
  <c r="Q46" i="65"/>
  <c r="Q47" i="65"/>
  <c r="Q48" i="65"/>
  <c r="Q49" i="65"/>
  <c r="Q50" i="65"/>
  <c r="Q51" i="65"/>
  <c r="Q52" i="65"/>
  <c r="Q53" i="65"/>
  <c r="Q54" i="65"/>
  <c r="Q55" i="65"/>
  <c r="Q56" i="65"/>
  <c r="Q57" i="65"/>
  <c r="Q58" i="65"/>
  <c r="Q59" i="65"/>
  <c r="Q60" i="65"/>
  <c r="Q61" i="65"/>
  <c r="Q62" i="65"/>
  <c r="M13" i="65"/>
  <c r="D78" i="65"/>
  <c r="A31" i="24" l="1"/>
  <c r="V30" i="18"/>
  <c r="G61" i="19"/>
  <c r="A33" i="13"/>
  <c r="G19" i="7"/>
  <c r="G18" i="7"/>
  <c r="N18" i="119" l="1"/>
  <c r="G18" i="119"/>
  <c r="G13" i="119"/>
  <c r="N21" i="119"/>
  <c r="G22" i="119" l="1"/>
  <c r="G25" i="119" s="1"/>
  <c r="G20" i="119"/>
  <c r="C13" i="80"/>
  <c r="Z34" i="99"/>
  <c r="M34" i="99"/>
  <c r="H33" i="99"/>
  <c r="H32" i="99"/>
  <c r="Z31" i="99"/>
  <c r="D31" i="99"/>
  <c r="Z33" i="84"/>
  <c r="M33" i="84"/>
  <c r="D33" i="84"/>
  <c r="H32" i="84"/>
  <c r="H31" i="84"/>
  <c r="Z30" i="84"/>
  <c r="V13" i="84"/>
  <c r="R30" i="84" s="1"/>
  <c r="Z27" i="76"/>
  <c r="E27" i="76"/>
  <c r="E29" i="76"/>
  <c r="J28" i="76"/>
  <c r="H33" i="76"/>
  <c r="Z35" i="76"/>
  <c r="M35" i="76"/>
  <c r="H34" i="76"/>
  <c r="Z32" i="76"/>
  <c r="D34" i="99"/>
  <c r="Z28" i="99"/>
  <c r="E28" i="99"/>
  <c r="J27" i="99"/>
  <c r="Z26" i="99"/>
  <c r="E26" i="99"/>
  <c r="J25" i="99"/>
  <c r="C18" i="99"/>
  <c r="V12" i="99"/>
  <c r="Q31" i="99" s="1"/>
  <c r="J31" i="99"/>
  <c r="Z22" i="98"/>
  <c r="E22" i="98"/>
  <c r="J21" i="98"/>
  <c r="Z20" i="98"/>
  <c r="E20" i="98"/>
  <c r="J19" i="98"/>
  <c r="C13" i="98"/>
  <c r="J28" i="84"/>
  <c r="E29" i="84"/>
  <c r="AA29" i="84"/>
  <c r="D30" i="84"/>
  <c r="D32" i="76"/>
  <c r="Z29" i="76"/>
  <c r="Z22" i="15"/>
  <c r="E22" i="15"/>
  <c r="Z20" i="15"/>
  <c r="E20" i="15"/>
  <c r="J26" i="76"/>
  <c r="J19" i="15"/>
  <c r="AC12" i="84"/>
  <c r="K30" i="84" s="1"/>
  <c r="AA23" i="88"/>
  <c r="AA21" i="88"/>
  <c r="E21" i="88"/>
  <c r="J20" i="88"/>
  <c r="N23" i="119" l="1"/>
  <c r="N26" i="119" s="1"/>
  <c r="G34" i="119"/>
  <c r="G29" i="119"/>
  <c r="G31" i="119" s="1"/>
  <c r="AC12" i="76"/>
  <c r="J32" i="76" s="1"/>
  <c r="V13" i="76"/>
  <c r="Q32" i="76" s="1"/>
  <c r="N27" i="119" l="1"/>
  <c r="N24" i="119"/>
  <c r="G33" i="119" s="1"/>
  <c r="N25" i="119"/>
  <c r="A2" i="57"/>
  <c r="C19" i="80" l="1"/>
  <c r="Q67" i="70" l="1"/>
  <c r="Q18" i="70"/>
  <c r="Q19" i="70"/>
  <c r="Q20" i="70"/>
  <c r="Q21" i="70"/>
  <c r="Q22" i="70"/>
  <c r="Q23" i="70"/>
  <c r="Q24" i="70"/>
  <c r="Q25" i="70"/>
  <c r="Q26" i="70"/>
  <c r="Q27" i="70"/>
  <c r="Q28" i="70"/>
  <c r="Q29" i="70"/>
  <c r="Q30" i="70"/>
  <c r="Q31" i="70"/>
  <c r="Q32" i="70"/>
  <c r="Q33" i="70"/>
  <c r="Q34" i="70"/>
  <c r="Q35" i="70"/>
  <c r="Q36" i="70"/>
  <c r="Q37" i="70"/>
  <c r="Q38" i="70"/>
  <c r="Q39" i="70"/>
  <c r="Q40" i="70"/>
  <c r="Q41" i="70"/>
  <c r="Q42" i="70"/>
  <c r="Q43" i="70"/>
  <c r="Q44" i="70"/>
  <c r="Q45" i="70"/>
  <c r="Q46" i="70"/>
  <c r="Q47" i="70"/>
  <c r="Q48" i="70"/>
  <c r="Q49" i="70"/>
  <c r="Q50" i="70"/>
  <c r="Q51" i="70"/>
  <c r="Q52" i="70"/>
  <c r="Q53" i="70"/>
  <c r="Q54" i="70"/>
  <c r="Q55" i="70"/>
  <c r="Q56" i="70"/>
  <c r="Q57" i="70"/>
  <c r="Q58" i="70"/>
  <c r="Q59" i="70"/>
  <c r="Q60" i="70"/>
  <c r="Q61" i="70"/>
  <c r="Q62" i="70"/>
  <c r="Q63" i="70"/>
  <c r="Q64" i="70"/>
  <c r="Q65" i="70"/>
  <c r="Q66" i="70"/>
  <c r="Q68" i="70"/>
  <c r="H73" i="70" s="1"/>
  <c r="I67" i="70"/>
  <c r="I24" i="70"/>
  <c r="I25" i="70"/>
  <c r="I26" i="70"/>
  <c r="I27" i="70"/>
  <c r="I28" i="70"/>
  <c r="I68" i="70" s="1"/>
  <c r="H72" i="70" s="1"/>
  <c r="I29" i="70"/>
  <c r="I30" i="70"/>
  <c r="I31" i="70"/>
  <c r="I32" i="70"/>
  <c r="I33" i="70"/>
  <c r="I34" i="70"/>
  <c r="I35" i="70"/>
  <c r="I36" i="70"/>
  <c r="I37" i="70"/>
  <c r="I38" i="70"/>
  <c r="I39" i="70"/>
  <c r="I40" i="70"/>
  <c r="I41" i="70"/>
  <c r="I42" i="70"/>
  <c r="I43" i="70"/>
  <c r="I44" i="70"/>
  <c r="I45" i="70"/>
  <c r="I46" i="70"/>
  <c r="I47" i="70"/>
  <c r="I48" i="70"/>
  <c r="I49" i="70"/>
  <c r="I50" i="70"/>
  <c r="I51" i="70"/>
  <c r="I52" i="70"/>
  <c r="I53" i="70"/>
  <c r="I54" i="70"/>
  <c r="I55" i="70"/>
  <c r="I56" i="70"/>
  <c r="I57" i="70"/>
  <c r="I58" i="70"/>
  <c r="I59" i="70"/>
  <c r="I60" i="70"/>
  <c r="I61" i="70"/>
  <c r="I62" i="70"/>
  <c r="I63" i="70"/>
  <c r="I64" i="70"/>
  <c r="I65" i="70"/>
  <c r="I66" i="70"/>
  <c r="H125" i="69"/>
  <c r="H124" i="69"/>
  <c r="H69" i="69"/>
  <c r="H70" i="69"/>
  <c r="H71" i="69"/>
  <c r="H72" i="69"/>
  <c r="H73" i="69"/>
  <c r="H74" i="69"/>
  <c r="H75" i="69"/>
  <c r="H76" i="69"/>
  <c r="H77" i="69"/>
  <c r="H78" i="69"/>
  <c r="H79" i="69"/>
  <c r="H80" i="69"/>
  <c r="H81" i="69"/>
  <c r="H82" i="69"/>
  <c r="H83" i="69"/>
  <c r="H84" i="69"/>
  <c r="H85" i="69"/>
  <c r="H86" i="69"/>
  <c r="H87" i="69"/>
  <c r="H88" i="69"/>
  <c r="H89" i="69"/>
  <c r="H90" i="69"/>
  <c r="H91" i="69"/>
  <c r="H92" i="69"/>
  <c r="H93" i="69"/>
  <c r="H94" i="69"/>
  <c r="H95" i="69"/>
  <c r="H96" i="69"/>
  <c r="H97" i="69"/>
  <c r="H98" i="69"/>
  <c r="H99" i="69"/>
  <c r="H100" i="69"/>
  <c r="H101" i="69"/>
  <c r="H102" i="69"/>
  <c r="H103" i="69"/>
  <c r="H104" i="69"/>
  <c r="H105" i="69"/>
  <c r="H106" i="69"/>
  <c r="H107" i="69"/>
  <c r="H108" i="69"/>
  <c r="H109" i="69"/>
  <c r="H110" i="69"/>
  <c r="H111" i="69"/>
  <c r="H112" i="69"/>
  <c r="H113" i="69"/>
  <c r="H114" i="69"/>
  <c r="H115" i="69"/>
  <c r="H116" i="69"/>
  <c r="H117" i="69"/>
  <c r="H118" i="69"/>
  <c r="H119" i="69"/>
  <c r="H121" i="69"/>
  <c r="H122" i="69"/>
  <c r="H123" i="69"/>
  <c r="H68" i="69"/>
  <c r="H67" i="69"/>
  <c r="H61" i="69"/>
  <c r="H32" i="69"/>
  <c r="H33" i="69"/>
  <c r="H34" i="69"/>
  <c r="H35" i="69"/>
  <c r="H36" i="69"/>
  <c r="H37" i="69"/>
  <c r="H38" i="69"/>
  <c r="H39" i="69"/>
  <c r="H40" i="69"/>
  <c r="H41" i="69"/>
  <c r="H42" i="69"/>
  <c r="H43" i="69"/>
  <c r="H44" i="69"/>
  <c r="H45" i="69"/>
  <c r="H46" i="69"/>
  <c r="H47" i="69"/>
  <c r="H48" i="69"/>
  <c r="H49" i="69"/>
  <c r="H50" i="69"/>
  <c r="H51" i="69"/>
  <c r="H52" i="69"/>
  <c r="H53" i="69"/>
  <c r="H54" i="69"/>
  <c r="H55" i="69"/>
  <c r="H57" i="69"/>
  <c r="H58" i="69"/>
  <c r="H59" i="69"/>
  <c r="H60" i="69"/>
  <c r="H26" i="69"/>
  <c r="H25" i="69"/>
  <c r="H22" i="69"/>
  <c r="H10" i="69"/>
  <c r="H11" i="69"/>
  <c r="H12" i="69"/>
  <c r="H13" i="69"/>
  <c r="H14" i="69"/>
  <c r="H15" i="69"/>
  <c r="H16" i="69"/>
  <c r="H17" i="69"/>
  <c r="H18" i="69"/>
  <c r="H19" i="69"/>
  <c r="H20" i="69"/>
  <c r="H21" i="69"/>
  <c r="H9" i="69"/>
  <c r="H8" i="69"/>
  <c r="W85" i="65"/>
  <c r="W86" i="65"/>
  <c r="W87" i="65"/>
  <c r="W88" i="65"/>
  <c r="W89" i="65"/>
  <c r="W90" i="65"/>
  <c r="W91" i="65"/>
  <c r="W92" i="65"/>
  <c r="W93" i="65"/>
  <c r="W94" i="65"/>
  <c r="W95" i="65"/>
  <c r="W96" i="65"/>
  <c r="W97" i="65"/>
  <c r="W98" i="65"/>
  <c r="W99" i="65"/>
  <c r="W100" i="65"/>
  <c r="W101" i="65"/>
  <c r="W102" i="65"/>
  <c r="W103" i="65"/>
  <c r="W104" i="65"/>
  <c r="W105" i="65"/>
  <c r="W106" i="65"/>
  <c r="W107" i="65"/>
  <c r="W108" i="65"/>
  <c r="W109" i="65"/>
  <c r="W110" i="65"/>
  <c r="W111" i="65"/>
  <c r="W112" i="65"/>
  <c r="W113" i="65"/>
  <c r="W114" i="65"/>
  <c r="W115" i="65"/>
  <c r="W116" i="65"/>
  <c r="W117" i="65"/>
  <c r="W118" i="65"/>
  <c r="W119" i="65"/>
  <c r="W120" i="65"/>
  <c r="W121" i="65"/>
  <c r="W122" i="65"/>
  <c r="W123" i="65"/>
  <c r="W124" i="65"/>
  <c r="W125" i="65"/>
  <c r="W126" i="65"/>
  <c r="W127" i="65"/>
  <c r="W128" i="65"/>
  <c r="W129" i="65"/>
  <c r="W130" i="65"/>
  <c r="W131" i="65"/>
  <c r="W132" i="65"/>
  <c r="W133" i="65"/>
  <c r="W134" i="65"/>
  <c r="W135" i="65"/>
  <c r="W136" i="65"/>
  <c r="W137" i="65"/>
  <c r="W138" i="65"/>
  <c r="W139" i="65"/>
  <c r="W140" i="65"/>
  <c r="W141" i="65"/>
  <c r="U85" i="65"/>
  <c r="U86" i="65"/>
  <c r="U87" i="65"/>
  <c r="U88" i="65"/>
  <c r="U89" i="65"/>
  <c r="U90" i="65"/>
  <c r="U91" i="65"/>
  <c r="U92" i="65"/>
  <c r="U93" i="65"/>
  <c r="U94" i="65"/>
  <c r="U95" i="65"/>
  <c r="U96" i="65"/>
  <c r="U97" i="65"/>
  <c r="U98" i="65"/>
  <c r="U99" i="65"/>
  <c r="U100" i="65"/>
  <c r="U101" i="65"/>
  <c r="U102" i="65"/>
  <c r="U103" i="65"/>
  <c r="U104" i="65"/>
  <c r="U105" i="65"/>
  <c r="U106" i="65"/>
  <c r="U107" i="65"/>
  <c r="U108" i="65"/>
  <c r="U109" i="65"/>
  <c r="U110" i="65"/>
  <c r="U111" i="65"/>
  <c r="U112" i="65"/>
  <c r="U113" i="65"/>
  <c r="U114" i="65"/>
  <c r="U115" i="65"/>
  <c r="U116" i="65"/>
  <c r="U117" i="65"/>
  <c r="U118" i="65"/>
  <c r="U119" i="65"/>
  <c r="U120" i="65"/>
  <c r="U121" i="65"/>
  <c r="U122" i="65"/>
  <c r="U123" i="65"/>
  <c r="U124" i="65"/>
  <c r="U125" i="65"/>
  <c r="U126" i="65"/>
  <c r="U127" i="65"/>
  <c r="U128" i="65"/>
  <c r="U129" i="65"/>
  <c r="U130" i="65"/>
  <c r="U131" i="65"/>
  <c r="U132" i="65"/>
  <c r="U133" i="65"/>
  <c r="U134" i="65"/>
  <c r="U135" i="65"/>
  <c r="U136" i="65"/>
  <c r="U137" i="65"/>
  <c r="U138" i="65"/>
  <c r="U139" i="65"/>
  <c r="U140" i="65"/>
  <c r="U141" i="65"/>
  <c r="S85" i="65"/>
  <c r="S86" i="65"/>
  <c r="S87" i="65"/>
  <c r="S88" i="65"/>
  <c r="S89" i="65"/>
  <c r="S90" i="65"/>
  <c r="S91" i="65"/>
  <c r="S92" i="65"/>
  <c r="S93" i="65"/>
  <c r="S94" i="65"/>
  <c r="S95" i="65"/>
  <c r="S96" i="65"/>
  <c r="S97" i="65"/>
  <c r="S98" i="65"/>
  <c r="S99" i="65"/>
  <c r="S100" i="65"/>
  <c r="S101" i="65"/>
  <c r="S102" i="65"/>
  <c r="S103" i="65"/>
  <c r="S104" i="65"/>
  <c r="S105" i="65"/>
  <c r="S106" i="65"/>
  <c r="S107" i="65"/>
  <c r="S108" i="65"/>
  <c r="S109" i="65"/>
  <c r="S110" i="65"/>
  <c r="S111" i="65"/>
  <c r="S112" i="65"/>
  <c r="S113" i="65"/>
  <c r="S114" i="65"/>
  <c r="S115" i="65"/>
  <c r="S116" i="65"/>
  <c r="S117" i="65"/>
  <c r="S118" i="65"/>
  <c r="S119" i="65"/>
  <c r="S120" i="65"/>
  <c r="S121" i="65"/>
  <c r="S122" i="65"/>
  <c r="S123" i="65"/>
  <c r="S124" i="65"/>
  <c r="S125" i="65"/>
  <c r="S126" i="65"/>
  <c r="S127" i="65"/>
  <c r="S128" i="65"/>
  <c r="S129" i="65"/>
  <c r="S130" i="65"/>
  <c r="S131" i="65"/>
  <c r="S132" i="65"/>
  <c r="S133" i="65"/>
  <c r="S134" i="65"/>
  <c r="S135" i="65"/>
  <c r="S136" i="65"/>
  <c r="S137" i="65"/>
  <c r="S138" i="65"/>
  <c r="S139" i="65"/>
  <c r="S140" i="65"/>
  <c r="S141" i="65"/>
  <c r="Q85" i="65"/>
  <c r="Q86" i="65"/>
  <c r="Q87" i="65"/>
  <c r="Q88" i="65"/>
  <c r="Q89" i="65"/>
  <c r="Q90" i="65"/>
  <c r="Q91" i="65"/>
  <c r="Q92" i="65"/>
  <c r="Q93" i="65"/>
  <c r="Q94" i="65"/>
  <c r="Q95" i="65"/>
  <c r="Q96" i="65"/>
  <c r="Q97" i="65"/>
  <c r="Q98" i="65"/>
  <c r="Q99" i="65"/>
  <c r="Q100" i="65"/>
  <c r="Q101" i="65"/>
  <c r="Q102" i="65"/>
  <c r="Q103" i="65"/>
  <c r="Q104" i="65"/>
  <c r="Q105" i="65"/>
  <c r="Q106" i="65"/>
  <c r="Q107" i="65"/>
  <c r="Q108" i="65"/>
  <c r="Q109" i="65"/>
  <c r="Q110" i="65"/>
  <c r="Q111" i="65"/>
  <c r="Q112" i="65"/>
  <c r="Q113" i="65"/>
  <c r="Q114" i="65"/>
  <c r="Q115" i="65"/>
  <c r="Q116" i="65"/>
  <c r="Q117" i="65"/>
  <c r="Q118" i="65"/>
  <c r="Q119" i="65"/>
  <c r="Q120" i="65"/>
  <c r="Q121" i="65"/>
  <c r="Q122" i="65"/>
  <c r="Q123" i="65"/>
  <c r="Q124" i="65"/>
  <c r="Q125" i="65"/>
  <c r="Q126" i="65"/>
  <c r="Q127" i="65"/>
  <c r="Q128" i="65"/>
  <c r="Q129" i="65"/>
  <c r="Q130" i="65"/>
  <c r="Q131" i="65"/>
  <c r="Q132" i="65"/>
  <c r="Q133" i="65"/>
  <c r="Q134" i="65"/>
  <c r="Q135" i="65"/>
  <c r="Q136" i="65"/>
  <c r="Q137" i="65"/>
  <c r="Q138" i="65"/>
  <c r="Q139" i="65"/>
  <c r="Q140" i="65"/>
  <c r="Q141" i="65"/>
  <c r="W142" i="65"/>
  <c r="U142" i="65"/>
  <c r="S142" i="65"/>
  <c r="Q142" i="65"/>
  <c r="O142" i="65"/>
  <c r="O85" i="65"/>
  <c r="O86" i="65"/>
  <c r="O87" i="65"/>
  <c r="O88" i="65"/>
  <c r="O89" i="65"/>
  <c r="O90" i="65"/>
  <c r="O91" i="65"/>
  <c r="O92" i="65"/>
  <c r="O93" i="65"/>
  <c r="O94" i="65"/>
  <c r="O95" i="65"/>
  <c r="O96" i="65"/>
  <c r="O97" i="65"/>
  <c r="O98" i="65"/>
  <c r="O99" i="65"/>
  <c r="O100" i="65"/>
  <c r="O101" i="65"/>
  <c r="O102" i="65"/>
  <c r="O103" i="65"/>
  <c r="O104" i="65"/>
  <c r="O105" i="65"/>
  <c r="O106" i="65"/>
  <c r="O107" i="65"/>
  <c r="O108" i="65"/>
  <c r="O109" i="65"/>
  <c r="O110" i="65"/>
  <c r="O111" i="65"/>
  <c r="O112" i="65"/>
  <c r="O113" i="65"/>
  <c r="O114" i="65"/>
  <c r="O115" i="65"/>
  <c r="O116" i="65"/>
  <c r="O117" i="65"/>
  <c r="O118" i="65"/>
  <c r="O119" i="65"/>
  <c r="O120" i="65"/>
  <c r="O121" i="65"/>
  <c r="O122" i="65"/>
  <c r="O123" i="65"/>
  <c r="O124" i="65"/>
  <c r="O125" i="65"/>
  <c r="O126" i="65"/>
  <c r="O127" i="65"/>
  <c r="O128" i="65"/>
  <c r="O129" i="65"/>
  <c r="O130" i="65"/>
  <c r="O131" i="65"/>
  <c r="O132" i="65"/>
  <c r="O133" i="65"/>
  <c r="O134" i="65"/>
  <c r="O135" i="65"/>
  <c r="O136" i="65"/>
  <c r="O137" i="65"/>
  <c r="O138" i="65"/>
  <c r="O139" i="65"/>
  <c r="O140" i="65"/>
  <c r="O141" i="65"/>
  <c r="W84" i="65"/>
  <c r="U84" i="65"/>
  <c r="S84" i="65"/>
  <c r="Q84" i="65"/>
  <c r="O84" i="65"/>
  <c r="W83" i="65"/>
  <c r="U83" i="65"/>
  <c r="S83" i="65"/>
  <c r="Q83" i="65"/>
  <c r="O83" i="65"/>
  <c r="M142" i="65"/>
  <c r="M85" i="65"/>
  <c r="M86" i="65"/>
  <c r="M87" i="65"/>
  <c r="M88" i="65"/>
  <c r="M89" i="65"/>
  <c r="M90" i="65"/>
  <c r="M91" i="65"/>
  <c r="M92" i="65"/>
  <c r="M93" i="65"/>
  <c r="M94" i="65"/>
  <c r="M95" i="65"/>
  <c r="M96" i="65"/>
  <c r="M97" i="65"/>
  <c r="M98" i="65"/>
  <c r="M99" i="65"/>
  <c r="M100" i="65"/>
  <c r="M101" i="65"/>
  <c r="M102" i="65"/>
  <c r="M103" i="65"/>
  <c r="M104" i="65"/>
  <c r="M105" i="65"/>
  <c r="M106" i="65"/>
  <c r="M107" i="65"/>
  <c r="M108" i="65"/>
  <c r="M109" i="65"/>
  <c r="M110" i="65"/>
  <c r="M111" i="65"/>
  <c r="M112" i="65"/>
  <c r="M113" i="65"/>
  <c r="M114" i="65"/>
  <c r="M115" i="65"/>
  <c r="M116" i="65"/>
  <c r="M117" i="65"/>
  <c r="M118" i="65"/>
  <c r="M119" i="65"/>
  <c r="M120" i="65"/>
  <c r="M121" i="65"/>
  <c r="M122" i="65"/>
  <c r="M123" i="65"/>
  <c r="M124" i="65"/>
  <c r="M125" i="65"/>
  <c r="M126" i="65"/>
  <c r="M127" i="65"/>
  <c r="M128" i="65"/>
  <c r="M129" i="65"/>
  <c r="M130" i="65"/>
  <c r="M131" i="65"/>
  <c r="M132" i="65"/>
  <c r="M133" i="65"/>
  <c r="M134" i="65"/>
  <c r="M135" i="65"/>
  <c r="M136" i="65"/>
  <c r="M137" i="65"/>
  <c r="M138" i="65"/>
  <c r="M139" i="65"/>
  <c r="M140" i="65"/>
  <c r="M141" i="65"/>
  <c r="M84" i="65"/>
  <c r="M83" i="65"/>
  <c r="W32" i="65"/>
  <c r="W33" i="65"/>
  <c r="W34" i="65"/>
  <c r="W35" i="65"/>
  <c r="W36" i="65"/>
  <c r="W37" i="65"/>
  <c r="W38" i="65"/>
  <c r="W39" i="65"/>
  <c r="W40" i="65"/>
  <c r="W41" i="65"/>
  <c r="W42" i="65"/>
  <c r="W43" i="65"/>
  <c r="W44" i="65"/>
  <c r="W45" i="65"/>
  <c r="W46" i="65"/>
  <c r="W47" i="65"/>
  <c r="W48" i="65"/>
  <c r="W49" i="65"/>
  <c r="W50" i="65"/>
  <c r="W51" i="65"/>
  <c r="W52" i="65"/>
  <c r="W53" i="65"/>
  <c r="W54" i="65"/>
  <c r="W55" i="65"/>
  <c r="W56" i="65"/>
  <c r="W57" i="65"/>
  <c r="W58" i="65"/>
  <c r="W59" i="65"/>
  <c r="W60" i="65"/>
  <c r="W6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S32" i="65"/>
  <c r="S33" i="65"/>
  <c r="S34" i="65"/>
  <c r="S35" i="65"/>
  <c r="S36" i="65"/>
  <c r="S37" i="65"/>
  <c r="S38" i="65"/>
  <c r="S39" i="65"/>
  <c r="S40" i="65"/>
  <c r="S41" i="65"/>
  <c r="S42" i="65"/>
  <c r="S43" i="65"/>
  <c r="S44" i="65"/>
  <c r="S45" i="65"/>
  <c r="S46" i="65"/>
  <c r="S47" i="65"/>
  <c r="S48" i="65"/>
  <c r="S49" i="65"/>
  <c r="S50" i="65"/>
  <c r="S51" i="65"/>
  <c r="S52" i="65"/>
  <c r="S53" i="65"/>
  <c r="S54" i="65"/>
  <c r="S55" i="65"/>
  <c r="S56" i="65"/>
  <c r="S57" i="65"/>
  <c r="S58" i="65"/>
  <c r="S59" i="65"/>
  <c r="S60" i="65"/>
  <c r="S61" i="65"/>
  <c r="O33" i="65"/>
  <c r="O35" i="65"/>
  <c r="O36" i="65"/>
  <c r="O37" i="65"/>
  <c r="O38" i="65"/>
  <c r="O39" i="65"/>
  <c r="O40" i="65"/>
  <c r="O41" i="65"/>
  <c r="O42" i="65"/>
  <c r="O43" i="65"/>
  <c r="O44" i="65"/>
  <c r="O45" i="65"/>
  <c r="O46" i="65"/>
  <c r="O47" i="65"/>
  <c r="O48" i="65"/>
  <c r="O49" i="65"/>
  <c r="O50" i="65"/>
  <c r="O51" i="65"/>
  <c r="O52" i="65"/>
  <c r="O53" i="65"/>
  <c r="O54" i="65"/>
  <c r="O55" i="65"/>
  <c r="O56" i="65"/>
  <c r="O57" i="65"/>
  <c r="O58" i="65"/>
  <c r="O59" i="65"/>
  <c r="O60" i="65"/>
  <c r="O61" i="65"/>
  <c r="W62" i="65"/>
  <c r="U62" i="65"/>
  <c r="S62" i="65"/>
  <c r="O62" i="65"/>
  <c r="W31" i="65"/>
  <c r="U31" i="65"/>
  <c r="S31" i="65"/>
  <c r="O31" i="65"/>
  <c r="W30" i="65"/>
  <c r="U30" i="65"/>
  <c r="S30" i="65"/>
  <c r="M62" i="65"/>
  <c r="M32" i="65"/>
  <c r="M33" i="65"/>
  <c r="M34" i="65"/>
  <c r="M35" i="65"/>
  <c r="M36" i="65"/>
  <c r="M37" i="65"/>
  <c r="M38" i="65"/>
  <c r="M39" i="65"/>
  <c r="M40" i="65"/>
  <c r="M41" i="65"/>
  <c r="M42" i="65"/>
  <c r="M43" i="65"/>
  <c r="M44" i="65"/>
  <c r="M45" i="65"/>
  <c r="M46" i="65"/>
  <c r="M47" i="65"/>
  <c r="M48" i="65"/>
  <c r="M49" i="65"/>
  <c r="M50" i="65"/>
  <c r="M51" i="65"/>
  <c r="M52" i="65"/>
  <c r="M53" i="65"/>
  <c r="M54" i="65"/>
  <c r="M55" i="65"/>
  <c r="M56" i="65"/>
  <c r="M57" i="65"/>
  <c r="M58" i="65"/>
  <c r="M59" i="65"/>
  <c r="M60" i="65"/>
  <c r="M61" i="65"/>
  <c r="M31" i="65"/>
  <c r="M30" i="65"/>
  <c r="W28" i="65"/>
  <c r="W13" i="65"/>
  <c r="W14" i="65"/>
  <c r="W15" i="65"/>
  <c r="W16" i="65"/>
  <c r="W17" i="65"/>
  <c r="W18" i="65"/>
  <c r="W19" i="65"/>
  <c r="W20" i="65"/>
  <c r="W21" i="65"/>
  <c r="W22" i="65"/>
  <c r="W23" i="65"/>
  <c r="W24" i="65"/>
  <c r="W25" i="65"/>
  <c r="W26" i="65"/>
  <c r="W27" i="65"/>
  <c r="W12" i="65"/>
  <c r="W11" i="65"/>
  <c r="U28" i="65"/>
  <c r="U13" i="65"/>
  <c r="U14" i="65"/>
  <c r="U15" i="65"/>
  <c r="U16" i="65"/>
  <c r="U17" i="65"/>
  <c r="U18" i="65"/>
  <c r="U19" i="65"/>
  <c r="U20" i="65"/>
  <c r="U21" i="65"/>
  <c r="U22" i="65"/>
  <c r="U23" i="65"/>
  <c r="U24" i="65"/>
  <c r="U25" i="65"/>
  <c r="U26" i="65"/>
  <c r="U27" i="65"/>
  <c r="U12" i="65"/>
  <c r="U11" i="65"/>
  <c r="S28" i="65"/>
  <c r="S13" i="65"/>
  <c r="S14" i="65"/>
  <c r="S15" i="65"/>
  <c r="S16" i="65"/>
  <c r="S17" i="65"/>
  <c r="S18" i="65"/>
  <c r="S19" i="65"/>
  <c r="S20" i="65"/>
  <c r="S21" i="65"/>
  <c r="S22" i="65"/>
  <c r="S23" i="65"/>
  <c r="S24" i="65"/>
  <c r="S25" i="65"/>
  <c r="S26" i="65"/>
  <c r="S27" i="65"/>
  <c r="S12" i="65"/>
  <c r="S29" i="65" s="1"/>
  <c r="Q12" i="65"/>
  <c r="Q29" i="65" s="1"/>
  <c r="O28" i="65"/>
  <c r="O27" i="65"/>
  <c r="O26" i="65"/>
  <c r="O25" i="65"/>
  <c r="O24" i="65"/>
  <c r="O23" i="65"/>
  <c r="O22" i="65"/>
  <c r="O21" i="65"/>
  <c r="O20" i="65"/>
  <c r="O19" i="65"/>
  <c r="O18" i="65"/>
  <c r="O17" i="65"/>
  <c r="O16" i="65"/>
  <c r="O15" i="65"/>
  <c r="O14" i="65"/>
  <c r="O13" i="65"/>
  <c r="O12" i="65"/>
  <c r="O11" i="65"/>
  <c r="M28" i="65"/>
  <c r="M27" i="65"/>
  <c r="M26" i="65"/>
  <c r="M25" i="65"/>
  <c r="M24" i="65"/>
  <c r="M23" i="65"/>
  <c r="M22" i="65"/>
  <c r="M21" i="65"/>
  <c r="M20" i="65"/>
  <c r="M19" i="65"/>
  <c r="M18" i="65"/>
  <c r="M17" i="65"/>
  <c r="M16" i="65"/>
  <c r="M15" i="65"/>
  <c r="M14" i="65"/>
  <c r="M12" i="65"/>
  <c r="M29" i="65" s="1"/>
  <c r="U29" i="65" l="1"/>
  <c r="W29" i="65"/>
  <c r="O29" i="65"/>
  <c r="H126" i="69"/>
  <c r="H62" i="69"/>
  <c r="H23" i="69"/>
  <c r="M4" i="70"/>
  <c r="H63" i="69" l="1"/>
  <c r="I4" i="69"/>
  <c r="L133" i="69" s="1"/>
  <c r="I20" i="67"/>
  <c r="M20" i="67"/>
  <c r="I25" i="67"/>
  <c r="M25" i="67"/>
  <c r="I26" i="67"/>
  <c r="M26" i="67"/>
  <c r="I27" i="67"/>
  <c r="M27" i="67"/>
  <c r="I28" i="67"/>
  <c r="M28" i="67"/>
  <c r="M2" i="70" l="1"/>
  <c r="K2" i="69"/>
  <c r="K2" i="68"/>
  <c r="P2" i="67"/>
  <c r="H2" i="79"/>
  <c r="K2" i="73"/>
  <c r="R2" i="65"/>
  <c r="L3" i="80"/>
  <c r="E23" i="88" l="1"/>
  <c r="AA27" i="84"/>
  <c r="J22" i="88"/>
  <c r="C13" i="88"/>
  <c r="C18" i="80" l="1"/>
  <c r="C17" i="80"/>
  <c r="C16" i="80"/>
  <c r="C15" i="80"/>
  <c r="C14" i="80"/>
  <c r="E27" i="84"/>
  <c r="J26" i="84"/>
  <c r="C19" i="84"/>
  <c r="C19" i="76"/>
  <c r="C13" i="15"/>
  <c r="F51" i="79" l="1"/>
  <c r="F50" i="79"/>
  <c r="F49" i="79"/>
  <c r="F48" i="79"/>
  <c r="F47" i="79"/>
  <c r="F46" i="79"/>
  <c r="F45" i="79"/>
  <c r="F44" i="79"/>
  <c r="F43" i="79"/>
  <c r="F42" i="79"/>
  <c r="F41" i="79"/>
  <c r="F40" i="79"/>
  <c r="F39" i="79"/>
  <c r="F38" i="79"/>
  <c r="F37" i="79"/>
  <c r="E30" i="79"/>
  <c r="F29" i="79"/>
  <c r="F28" i="79"/>
  <c r="F27" i="79"/>
  <c r="F26" i="79"/>
  <c r="F25" i="79"/>
  <c r="F24" i="79"/>
  <c r="F23" i="79"/>
  <c r="F22" i="79"/>
  <c r="F21" i="79"/>
  <c r="F20" i="79"/>
  <c r="F19" i="79"/>
  <c r="F18" i="79"/>
  <c r="F17" i="79"/>
  <c r="F16" i="79"/>
  <c r="I4" i="79"/>
  <c r="D35" i="76" l="1"/>
  <c r="F70" i="73" l="1"/>
  <c r="I69" i="73"/>
  <c r="G69" i="73"/>
  <c r="I68" i="73"/>
  <c r="G68" i="73"/>
  <c r="I67" i="73"/>
  <c r="G67" i="73"/>
  <c r="I66" i="73"/>
  <c r="G66" i="73"/>
  <c r="I65" i="73"/>
  <c r="G65" i="73"/>
  <c r="I64" i="73"/>
  <c r="G64" i="73"/>
  <c r="I63" i="73"/>
  <c r="G63" i="73"/>
  <c r="I62" i="73"/>
  <c r="G62" i="73"/>
  <c r="I61" i="73"/>
  <c r="G61" i="73"/>
  <c r="I60" i="73"/>
  <c r="G60" i="73"/>
  <c r="I59" i="73"/>
  <c r="G59" i="73"/>
  <c r="I58" i="73"/>
  <c r="G58" i="73"/>
  <c r="I57" i="73"/>
  <c r="G57" i="73"/>
  <c r="I56" i="73"/>
  <c r="G56" i="73"/>
  <c r="I55" i="73"/>
  <c r="G55" i="73"/>
  <c r="I54" i="73"/>
  <c r="G54" i="73"/>
  <c r="I53" i="73"/>
  <c r="G53" i="73"/>
  <c r="I52" i="73"/>
  <c r="G52" i="73"/>
  <c r="F40" i="73"/>
  <c r="I39" i="73"/>
  <c r="G39" i="73"/>
  <c r="I38" i="73"/>
  <c r="G38" i="73"/>
  <c r="I37" i="73"/>
  <c r="G37" i="73"/>
  <c r="I36" i="73"/>
  <c r="G36" i="73"/>
  <c r="I35" i="73"/>
  <c r="G35" i="73"/>
  <c r="I34" i="73"/>
  <c r="G34" i="73"/>
  <c r="I33" i="73"/>
  <c r="G33" i="73"/>
  <c r="I32" i="73"/>
  <c r="G32" i="73"/>
  <c r="I31" i="73"/>
  <c r="G31" i="73"/>
  <c r="I30" i="73"/>
  <c r="G30" i="73"/>
  <c r="I29" i="73"/>
  <c r="G29" i="73"/>
  <c r="I28" i="73"/>
  <c r="G28" i="73"/>
  <c r="I27" i="73"/>
  <c r="G27" i="73"/>
  <c r="I26" i="73"/>
  <c r="G26" i="73"/>
  <c r="I25" i="73"/>
  <c r="G25" i="73"/>
  <c r="I24" i="73"/>
  <c r="G24" i="73"/>
  <c r="I23" i="73"/>
  <c r="G23" i="73"/>
  <c r="I22" i="73"/>
  <c r="G22" i="73"/>
  <c r="F21" i="73"/>
  <c r="I20" i="73"/>
  <c r="G20" i="73"/>
  <c r="I19" i="73"/>
  <c r="G19" i="73"/>
  <c r="I18" i="73"/>
  <c r="G18" i="73"/>
  <c r="I17" i="73"/>
  <c r="G17" i="73"/>
  <c r="I16" i="73"/>
  <c r="G16" i="73"/>
  <c r="I15" i="73"/>
  <c r="G15" i="73"/>
  <c r="I14" i="73"/>
  <c r="G14" i="73"/>
  <c r="I13" i="73"/>
  <c r="G13" i="73"/>
  <c r="I12" i="73"/>
  <c r="G12" i="73"/>
  <c r="I11" i="73"/>
  <c r="G11" i="73"/>
  <c r="J4" i="73"/>
  <c r="H70" i="73" l="1"/>
  <c r="H72" i="73" s="1"/>
  <c r="H40" i="73"/>
  <c r="H42" i="73" s="1"/>
  <c r="J70" i="73"/>
  <c r="J72" i="73" s="1"/>
  <c r="J40" i="73"/>
  <c r="J42" i="73" s="1"/>
  <c r="I43" i="73" l="1"/>
  <c r="J73" i="73"/>
  <c r="I44" i="73"/>
  <c r="J74" i="73" s="1"/>
  <c r="L9" i="68" l="1"/>
  <c r="L8" i="68"/>
  <c r="L54" i="68"/>
  <c r="L53" i="68"/>
  <c r="V82" i="65"/>
  <c r="T8" i="65"/>
  <c r="T80" i="65"/>
  <c r="T82" i="65"/>
  <c r="V10" i="65"/>
  <c r="T10" i="65"/>
  <c r="K4" i="68" l="1"/>
  <c r="O68" i="70" l="1"/>
  <c r="N68" i="70"/>
  <c r="O70" i="70" s="1"/>
  <c r="G68" i="70"/>
  <c r="F68" i="70"/>
  <c r="D70" i="70" s="1"/>
  <c r="E126" i="69"/>
  <c r="F23" i="69"/>
  <c r="F63" i="69" s="1"/>
  <c r="E23" i="69"/>
  <c r="G75" i="68"/>
  <c r="L74" i="68"/>
  <c r="J74" i="68"/>
  <c r="H74" i="68"/>
  <c r="L73" i="68"/>
  <c r="J73" i="68"/>
  <c r="H73" i="68"/>
  <c r="L72" i="68"/>
  <c r="J72" i="68"/>
  <c r="H72" i="68"/>
  <c r="L71" i="68"/>
  <c r="J71" i="68"/>
  <c r="H71" i="68"/>
  <c r="L70" i="68"/>
  <c r="J70" i="68"/>
  <c r="H70" i="68"/>
  <c r="L69" i="68"/>
  <c r="J69" i="68"/>
  <c r="H69" i="68"/>
  <c r="L68" i="68"/>
  <c r="J68" i="68"/>
  <c r="H68" i="68"/>
  <c r="L67" i="68"/>
  <c r="J67" i="68"/>
  <c r="H67" i="68"/>
  <c r="L66" i="68"/>
  <c r="J66" i="68"/>
  <c r="H66" i="68"/>
  <c r="L65" i="68"/>
  <c r="J65" i="68"/>
  <c r="H65" i="68"/>
  <c r="L64" i="68"/>
  <c r="J64" i="68"/>
  <c r="H64" i="68"/>
  <c r="L63" i="68"/>
  <c r="J63" i="68"/>
  <c r="H63" i="68"/>
  <c r="L62" i="68"/>
  <c r="J62" i="68"/>
  <c r="H62" i="68"/>
  <c r="L61" i="68"/>
  <c r="J61" i="68"/>
  <c r="H61" i="68"/>
  <c r="L60" i="68"/>
  <c r="J60" i="68"/>
  <c r="H60" i="68"/>
  <c r="L59" i="68"/>
  <c r="J59" i="68"/>
  <c r="H59" i="68"/>
  <c r="L58" i="68"/>
  <c r="J58" i="68"/>
  <c r="H58" i="68"/>
  <c r="L57" i="68"/>
  <c r="J57" i="68"/>
  <c r="H57" i="68"/>
  <c r="L56" i="68"/>
  <c r="J56" i="68"/>
  <c r="H56" i="68"/>
  <c r="L55" i="68"/>
  <c r="J55" i="68"/>
  <c r="H55" i="68"/>
  <c r="G41" i="68"/>
  <c r="L40" i="68"/>
  <c r="J40" i="68"/>
  <c r="H40" i="68"/>
  <c r="L39" i="68"/>
  <c r="J39" i="68"/>
  <c r="H39" i="68"/>
  <c r="L38" i="68"/>
  <c r="J38" i="68"/>
  <c r="H38" i="68"/>
  <c r="L37" i="68"/>
  <c r="J37" i="68"/>
  <c r="H37" i="68"/>
  <c r="L36" i="68"/>
  <c r="J36" i="68"/>
  <c r="H36" i="68"/>
  <c r="L35" i="68"/>
  <c r="J35" i="68"/>
  <c r="H35" i="68"/>
  <c r="L34" i="68"/>
  <c r="J34" i="68"/>
  <c r="H34" i="68"/>
  <c r="L33" i="68"/>
  <c r="J33" i="68"/>
  <c r="H33" i="68"/>
  <c r="L32" i="68"/>
  <c r="J32" i="68"/>
  <c r="H32" i="68"/>
  <c r="L31" i="68"/>
  <c r="J31" i="68"/>
  <c r="H31" i="68"/>
  <c r="L30" i="68"/>
  <c r="J30" i="68"/>
  <c r="H30" i="68"/>
  <c r="L29" i="68"/>
  <c r="J29" i="68"/>
  <c r="H29" i="68"/>
  <c r="L28" i="68"/>
  <c r="J28" i="68"/>
  <c r="H28" i="68"/>
  <c r="L27" i="68"/>
  <c r="J27" i="68"/>
  <c r="H27" i="68"/>
  <c r="L26" i="68"/>
  <c r="J26" i="68"/>
  <c r="H26" i="68"/>
  <c r="G25" i="68"/>
  <c r="L24" i="68"/>
  <c r="J24" i="68"/>
  <c r="H24" i="68"/>
  <c r="L23" i="68"/>
  <c r="J23" i="68"/>
  <c r="H23" i="68"/>
  <c r="L22" i="68"/>
  <c r="J22" i="68"/>
  <c r="H22" i="68"/>
  <c r="L21" i="68"/>
  <c r="J21" i="68"/>
  <c r="H21" i="68"/>
  <c r="L20" i="68"/>
  <c r="J20" i="68"/>
  <c r="H20" i="68"/>
  <c r="L19" i="68"/>
  <c r="J19" i="68"/>
  <c r="H19" i="68"/>
  <c r="L18" i="68"/>
  <c r="J18" i="68"/>
  <c r="H18" i="68"/>
  <c r="L17" i="68"/>
  <c r="J17" i="68"/>
  <c r="H17" i="68"/>
  <c r="L16" i="68"/>
  <c r="J16" i="68"/>
  <c r="H16" i="68"/>
  <c r="L15" i="68"/>
  <c r="J15" i="68"/>
  <c r="H15" i="68"/>
  <c r="L14" i="68"/>
  <c r="J14" i="68"/>
  <c r="H14" i="68"/>
  <c r="L13" i="68"/>
  <c r="M25" i="68" s="1"/>
  <c r="J13" i="68"/>
  <c r="H13" i="68"/>
  <c r="L12" i="68"/>
  <c r="J12" i="68"/>
  <c r="H12" i="68"/>
  <c r="L11" i="68"/>
  <c r="J11" i="68"/>
  <c r="H11" i="68"/>
  <c r="L10" i="68"/>
  <c r="J10" i="68"/>
  <c r="H10" i="68"/>
  <c r="H81" i="67"/>
  <c r="M80" i="67"/>
  <c r="I80" i="67"/>
  <c r="M79" i="67"/>
  <c r="I79" i="67"/>
  <c r="M78" i="67"/>
  <c r="I78" i="67"/>
  <c r="M77" i="67"/>
  <c r="I77" i="67"/>
  <c r="M76" i="67"/>
  <c r="I76" i="67"/>
  <c r="M75" i="67"/>
  <c r="I75" i="67"/>
  <c r="M74" i="67"/>
  <c r="I74" i="67"/>
  <c r="M73" i="67"/>
  <c r="I73" i="67"/>
  <c r="M72" i="67"/>
  <c r="I72" i="67"/>
  <c r="M71" i="67"/>
  <c r="I71" i="67"/>
  <c r="M70" i="67"/>
  <c r="I70" i="67"/>
  <c r="M69" i="67"/>
  <c r="I69" i="67"/>
  <c r="M68" i="67"/>
  <c r="I68" i="67"/>
  <c r="M67" i="67"/>
  <c r="I67" i="67"/>
  <c r="M66" i="67"/>
  <c r="I66" i="67"/>
  <c r="M65" i="67"/>
  <c r="I65" i="67"/>
  <c r="M64" i="67"/>
  <c r="I64" i="67"/>
  <c r="M63" i="67"/>
  <c r="I63" i="67"/>
  <c r="M62" i="67"/>
  <c r="I62" i="67"/>
  <c r="M61" i="67"/>
  <c r="I61" i="67"/>
  <c r="M60" i="67"/>
  <c r="I60" i="67"/>
  <c r="M59" i="67"/>
  <c r="I59" i="67"/>
  <c r="M58" i="67"/>
  <c r="I58" i="67"/>
  <c r="M57" i="67"/>
  <c r="I57" i="67"/>
  <c r="M56" i="67"/>
  <c r="I56" i="67"/>
  <c r="M55" i="67"/>
  <c r="I55" i="67"/>
  <c r="M54" i="67"/>
  <c r="I54" i="67"/>
  <c r="H44" i="67"/>
  <c r="M43" i="67"/>
  <c r="I43" i="67"/>
  <c r="M42" i="67"/>
  <c r="I42" i="67"/>
  <c r="M41" i="67"/>
  <c r="I41" i="67"/>
  <c r="M40" i="67"/>
  <c r="I40" i="67"/>
  <c r="M39" i="67"/>
  <c r="I39" i="67"/>
  <c r="M38" i="67"/>
  <c r="I38" i="67"/>
  <c r="M37" i="67"/>
  <c r="I37" i="67"/>
  <c r="M36" i="67"/>
  <c r="I36" i="67"/>
  <c r="M35" i="67"/>
  <c r="I35" i="67"/>
  <c r="M34" i="67"/>
  <c r="I34" i="67"/>
  <c r="M33" i="67"/>
  <c r="I33" i="67"/>
  <c r="M32" i="67"/>
  <c r="I32" i="67"/>
  <c r="M31" i="67"/>
  <c r="I31" i="67"/>
  <c r="M30" i="67"/>
  <c r="I30" i="67"/>
  <c r="M29" i="67"/>
  <c r="I29" i="67"/>
  <c r="M24" i="67"/>
  <c r="I24" i="67"/>
  <c r="M23" i="67"/>
  <c r="I23" i="67"/>
  <c r="H22" i="67"/>
  <c r="M21" i="67"/>
  <c r="I21" i="67"/>
  <c r="M19" i="67"/>
  <c r="I19" i="67"/>
  <c r="M18" i="67"/>
  <c r="I18" i="67"/>
  <c r="M17" i="67"/>
  <c r="I17" i="67"/>
  <c r="M16" i="67"/>
  <c r="I16" i="67"/>
  <c r="M15" i="67"/>
  <c r="I15" i="67"/>
  <c r="M14" i="67"/>
  <c r="I14" i="67"/>
  <c r="M13" i="67"/>
  <c r="I13" i="67"/>
  <c r="M12" i="67"/>
  <c r="I12" i="67"/>
  <c r="M11" i="67"/>
  <c r="I11" i="67"/>
  <c r="L4" i="67"/>
  <c r="J4" i="65"/>
  <c r="K143" i="65"/>
  <c r="J143" i="65"/>
  <c r="K63" i="65"/>
  <c r="J63" i="65"/>
  <c r="X151" i="65" l="1"/>
  <c r="O4" i="65"/>
  <c r="J81" i="67"/>
  <c r="M65" i="65"/>
  <c r="O143" i="65"/>
  <c r="O145" i="65" s="1"/>
  <c r="R73" i="70"/>
  <c r="U65" i="65"/>
  <c r="W143" i="65"/>
  <c r="W145" i="65" s="1"/>
  <c r="I43" i="68"/>
  <c r="I75" i="68"/>
  <c r="I77" i="68" s="1"/>
  <c r="K43" i="68"/>
  <c r="K75" i="68"/>
  <c r="K77" i="68" s="1"/>
  <c r="M43" i="68"/>
  <c r="N81" i="67"/>
  <c r="R72" i="70"/>
  <c r="S143" i="65"/>
  <c r="S145" i="65" s="1"/>
  <c r="W65" i="65"/>
  <c r="O65" i="65"/>
  <c r="Q143" i="65"/>
  <c r="Q145" i="65" s="1"/>
  <c r="M143" i="65"/>
  <c r="M145" i="65" s="1"/>
  <c r="U143" i="65"/>
  <c r="U145" i="65" s="1"/>
  <c r="S65" i="65"/>
  <c r="Q65" i="65"/>
  <c r="M75" i="68"/>
  <c r="M77" i="68" s="1"/>
  <c r="E63" i="69"/>
  <c r="T147" i="65" l="1"/>
  <c r="T149" i="65" s="1"/>
  <c r="R74" i="70"/>
  <c r="M82" i="67"/>
  <c r="T70" i="65"/>
  <c r="L46" i="68"/>
  <c r="L47" i="68" s="1"/>
  <c r="L78" i="68"/>
  <c r="L79" i="68" s="1"/>
  <c r="L44" i="68"/>
  <c r="L45" i="68" s="1"/>
  <c r="M45" i="67"/>
  <c r="M46" i="67" s="1"/>
  <c r="M83" i="67" s="1"/>
  <c r="T146" i="65"/>
  <c r="T148" i="65" s="1"/>
  <c r="T71" i="65"/>
  <c r="T67" i="65"/>
  <c r="T69" i="65" s="1"/>
  <c r="T66" i="65"/>
  <c r="T68" i="65" s="1"/>
  <c r="T72" i="65" l="1"/>
  <c r="L80" i="68"/>
  <c r="L81" i="68" s="1"/>
  <c r="T150" i="65"/>
  <c r="I3" i="63"/>
  <c r="T151" i="65" l="1"/>
  <c r="K9" i="9"/>
  <c r="K8" i="9"/>
  <c r="K9" i="1"/>
  <c r="K8" i="1"/>
  <c r="K5" i="7"/>
  <c r="H3" i="28"/>
  <c r="K5" i="1"/>
  <c r="D19" i="24"/>
  <c r="J22" i="28"/>
  <c r="A23" i="28"/>
  <c r="A32" i="49"/>
  <c r="K6" i="7"/>
  <c r="G20" i="9"/>
  <c r="G18" i="1"/>
  <c r="G25" i="60"/>
  <c r="K6" i="9"/>
  <c r="G21" i="60"/>
  <c r="D22" i="24"/>
  <c r="G20" i="60"/>
  <c r="D21" i="24"/>
  <c r="G21" i="9"/>
  <c r="G19" i="1"/>
  <c r="K6" i="1"/>
  <c r="D20" i="24"/>
  <c r="I27" i="48"/>
  <c r="F10" i="45" s="1"/>
  <c r="F11" i="45" s="1"/>
  <c r="G27" i="48"/>
  <c r="J58" i="29"/>
  <c r="J57" i="29"/>
  <c r="J56" i="29"/>
  <c r="J55" i="29"/>
  <c r="J54" i="29"/>
  <c r="J53" i="29"/>
  <c r="J52" i="29"/>
  <c r="J51" i="29"/>
  <c r="J50" i="29"/>
  <c r="J49" i="29"/>
  <c r="J48" i="29"/>
  <c r="I34" i="29"/>
  <c r="J34" i="29" s="1"/>
  <c r="I29" i="29"/>
  <c r="J29" i="29" s="1"/>
  <c r="H3" i="29"/>
  <c r="H15" i="28"/>
  <c r="H14" i="28"/>
  <c r="H13" i="28"/>
  <c r="H12" i="28"/>
  <c r="H11" i="28"/>
  <c r="I22" i="1"/>
  <c r="J59" i="29" l="1"/>
  <c r="I31" i="29"/>
  <c r="J31" i="29" s="1"/>
  <c r="H16" i="28"/>
  <c r="I35" i="28" l="1"/>
  <c r="I33" i="28"/>
  <c r="I34" i="28"/>
  <c r="I31" i="28"/>
  <c r="F18" i="45"/>
  <c r="F22" i="45" s="1"/>
  <c r="F27" i="45" s="1"/>
  <c r="F29" i="45" l="1"/>
  <c r="F31" i="45"/>
  <c r="F36" i="45" s="1"/>
  <c r="F24" i="45"/>
  <c r="F21" i="45" l="1"/>
  <c r="F23" i="45"/>
  <c r="F26" i="45" s="1"/>
  <c r="F30" i="45" s="1"/>
  <c r="F32" i="45" s="1"/>
  <c r="C3" i="28"/>
  <c r="C3" i="63"/>
  <c r="C3" i="80"/>
  <c r="D2" i="65"/>
  <c r="C2" i="68"/>
  <c r="C2" i="79"/>
  <c r="D2" i="67"/>
  <c r="C2" i="73"/>
  <c r="D2" i="70"/>
  <c r="C3" i="29"/>
  <c r="I15" i="27"/>
  <c r="J23" i="28" l="1"/>
  <c r="J27" i="28" s="1"/>
  <c r="I32" i="29"/>
  <c r="J32" i="29" s="1"/>
  <c r="J36" i="29" s="1"/>
  <c r="J61" i="29" s="1"/>
  <c r="J63" i="29" s="1"/>
  <c r="AA49" i="76"/>
  <c r="S49" i="101" s="1"/>
  <c r="AA34" i="15"/>
  <c r="S34" i="100" s="1"/>
  <c r="I32" i="28" l="1"/>
  <c r="I36" i="28" s="1"/>
  <c r="I58" i="28" s="1"/>
  <c r="I59" i="28" s="1"/>
  <c r="AM47" i="101"/>
  <c r="AM47" i="76" l="1"/>
  <c r="AA47" i="76" s="1"/>
  <c r="S47" i="101" s="1"/>
  <c r="AM32" i="15" l="1"/>
  <c r="AA32" i="15" s="1"/>
  <c r="S32" i="100" s="1"/>
</calcChain>
</file>

<file path=xl/sharedStrings.xml><?xml version="1.0" encoding="utf-8"?>
<sst xmlns="http://schemas.openxmlformats.org/spreadsheetml/2006/main" count="4923" uniqueCount="1792">
  <si>
    <t>別記様式第４</t>
    <phoneticPr fontId="2"/>
  </si>
  <si>
    <t>会長　竹中　宣雄　殿</t>
    <phoneticPr fontId="2"/>
  </si>
  <si>
    <t>㊞</t>
    <phoneticPr fontId="2"/>
  </si>
  <si>
    <t>記</t>
    <phoneticPr fontId="2"/>
  </si>
  <si>
    <t>千円</t>
    <phoneticPr fontId="2"/>
  </si>
  <si>
    <t>代表提案者　</t>
    <phoneticPr fontId="2"/>
  </si>
  <si>
    <t>　１．補助事業の名称　　既存建築物省エネ化推進事業</t>
    <phoneticPr fontId="2"/>
  </si>
  <si>
    <t>　　（記載上の注意）</t>
    <phoneticPr fontId="2"/>
  </si>
  <si>
    <t>　２．交付申請額</t>
    <phoneticPr fontId="2"/>
  </si>
  <si>
    <t>（別紙１）</t>
    <phoneticPr fontId="2"/>
  </si>
  <si>
    <t>（別紙２）</t>
    <phoneticPr fontId="2"/>
  </si>
  <si>
    <t>（別紙３）</t>
    <phoneticPr fontId="2"/>
  </si>
  <si>
    <t>（原本写し）</t>
    <phoneticPr fontId="2"/>
  </si>
  <si>
    <t>計測の範囲が明確で計測機器の設置が分かる書類等</t>
    <phoneticPr fontId="2"/>
  </si>
  <si>
    <t>補助対象事業費内訳（標準単価方式の場合は様式２－５のみ）</t>
    <phoneticPr fontId="2"/>
  </si>
  <si>
    <t>１．</t>
    <phoneticPr fontId="2"/>
  </si>
  <si>
    <t>交付決定通知書</t>
    <phoneticPr fontId="2"/>
  </si>
  <si>
    <t>２．</t>
  </si>
  <si>
    <t>３．</t>
  </si>
  <si>
    <t>４．</t>
  </si>
  <si>
    <t>交付申請額の算出方法及び事業経費の配分</t>
    <phoneticPr fontId="2"/>
  </si>
  <si>
    <t>交付申請額の算出方法の明細</t>
    <phoneticPr fontId="2"/>
  </si>
  <si>
    <t>附帯事務費明細書</t>
    <phoneticPr fontId="2"/>
  </si>
  <si>
    <t>５．</t>
  </si>
  <si>
    <t>６．</t>
  </si>
  <si>
    <t>７．</t>
  </si>
  <si>
    <t>８．</t>
  </si>
  <si>
    <t>９．</t>
  </si>
  <si>
    <t>１０．</t>
  </si>
  <si>
    <t>１１．</t>
  </si>
  <si>
    <t>１２．</t>
  </si>
  <si>
    <t>１３．</t>
  </si>
  <si>
    <t>１４．</t>
  </si>
  <si>
    <t>１５．</t>
  </si>
  <si>
    <t>１６．</t>
  </si>
  <si>
    <t>１８．</t>
  </si>
  <si>
    <t>１９．</t>
  </si>
  <si>
    <t>採択通知書</t>
    <phoneticPr fontId="2"/>
  </si>
  <si>
    <t>建築士による提案内容への適合確認書</t>
    <phoneticPr fontId="2"/>
  </si>
  <si>
    <t>全体事業進捗管理表（複数の建築物等を改修する提案の場合）</t>
    <phoneticPr fontId="2"/>
  </si>
  <si>
    <t>交付申請内訳書（複数の建築物等を改修する提案の場合）</t>
    <phoneticPr fontId="2"/>
  </si>
  <si>
    <t>交付申請概要書（複数の建築物等を改修する提案の場合）</t>
    <phoneticPr fontId="2"/>
  </si>
  <si>
    <t>振込口座登録票</t>
    <phoneticPr fontId="2"/>
  </si>
  <si>
    <t>建築士による耐震性の基準への適合確認書</t>
    <phoneticPr fontId="2"/>
  </si>
  <si>
    <t>代表提案者の登記簿等事業実態のわかる書類</t>
    <phoneticPr fontId="2"/>
  </si>
  <si>
    <t>委任状　＊該当事業者のみ</t>
    <phoneticPr fontId="2"/>
  </si>
  <si>
    <t>改修割合、省エネ効果、エネルギー計測・管理等の計算書</t>
    <phoneticPr fontId="2"/>
  </si>
  <si>
    <t>改修機器、計測機器のメーカー仕様書（改修前後）</t>
    <phoneticPr fontId="2"/>
  </si>
  <si>
    <t>バリアフリー改修設備のメーカー仕様書　＊該当事業者のみ</t>
    <phoneticPr fontId="2"/>
  </si>
  <si>
    <t>共同事業実施規約　＊該当事業者のみ</t>
    <phoneticPr fontId="2"/>
  </si>
  <si>
    <t>リース契約・ESCO契約等の場合の相関図　＊該当事業者のみ</t>
    <phoneticPr fontId="2"/>
  </si>
  <si>
    <t>その他協議会が確認に必要と判断するもの</t>
    <phoneticPr fontId="2"/>
  </si>
  <si>
    <t>交付変更申請額の算出方法等は、すべて補助金交付申請書の様式を準用し、当初の数字を変更後数字の</t>
    <phoneticPr fontId="2"/>
  </si>
  <si>
    <t>上段に(　)書きで記入し、合計欄の下に変更増減の欄を設けること。</t>
    <phoneticPr fontId="2"/>
  </si>
  <si>
    <t>（原本写し）</t>
    <phoneticPr fontId="2"/>
  </si>
  <si>
    <t>（任意様式１）</t>
    <phoneticPr fontId="2"/>
  </si>
  <si>
    <t>　事業名</t>
    <phoneticPr fontId="2"/>
  </si>
  <si>
    <t>　４．交付申請額の算出方法及び事業経費の配分（交付申請書別紙１、２、３のとおり）</t>
    <phoneticPr fontId="2"/>
  </si>
  <si>
    <t>　５．事業完了の期日</t>
    <phoneticPr fontId="2"/>
  </si>
  <si>
    <t>　３．変更理由　　別紙のとおり</t>
    <rPh sb="3" eb="5">
      <t>ヘンコウ</t>
    </rPh>
    <rPh sb="5" eb="7">
      <t>リユウ</t>
    </rPh>
    <rPh sb="9" eb="11">
      <t>ベッシ</t>
    </rPh>
    <phoneticPr fontId="2"/>
  </si>
  <si>
    <t>別記様式第１</t>
    <phoneticPr fontId="2"/>
  </si>
  <si>
    <t>千円（端数切捨て）</t>
    <phoneticPr fontId="2"/>
  </si>
  <si>
    <t>　３．交付申請額の算出方法及び事業経費の配分（別紙１、２、３のとおり）</t>
    <rPh sb="3" eb="5">
      <t>コウフ</t>
    </rPh>
    <rPh sb="5" eb="7">
      <t>シンセイ</t>
    </rPh>
    <rPh sb="7" eb="8">
      <t>ガク</t>
    </rPh>
    <rPh sb="9" eb="11">
      <t>サンシュツ</t>
    </rPh>
    <rPh sb="11" eb="13">
      <t>ホウホウ</t>
    </rPh>
    <rPh sb="13" eb="14">
      <t>オヨ</t>
    </rPh>
    <rPh sb="15" eb="17">
      <t>ジギョウ</t>
    </rPh>
    <rPh sb="17" eb="19">
      <t>ケイヒ</t>
    </rPh>
    <rPh sb="20" eb="22">
      <t>ハイブン</t>
    </rPh>
    <rPh sb="23" eb="25">
      <t>ベッシ</t>
    </rPh>
    <phoneticPr fontId="2"/>
  </si>
  <si>
    <t>　応募番号</t>
    <phoneticPr fontId="2"/>
  </si>
  <si>
    <t xml:space="preserve">  応募番号</t>
    <rPh sb="2" eb="4">
      <t>オウボ</t>
    </rPh>
    <rPh sb="4" eb="6">
      <t>バンゴウ</t>
    </rPh>
    <phoneticPr fontId="2"/>
  </si>
  <si>
    <t xml:space="preserve">  事業名</t>
    <phoneticPr fontId="2"/>
  </si>
  <si>
    <t>　（申請書類）</t>
    <phoneticPr fontId="2"/>
  </si>
  <si>
    <t>　（添付資料）</t>
    <phoneticPr fontId="2"/>
  </si>
  <si>
    <t>別記様式第10</t>
    <phoneticPr fontId="2"/>
  </si>
  <si>
    <t>　２．補助金の交付決定額及び精算額</t>
    <phoneticPr fontId="2"/>
  </si>
  <si>
    <t>　補助金の交付決定額</t>
    <phoneticPr fontId="2"/>
  </si>
  <si>
    <t>　補助金の精算額</t>
    <phoneticPr fontId="2"/>
  </si>
  <si>
    <t>　前回交付決定額</t>
    <phoneticPr fontId="2"/>
  </si>
  <si>
    <t>　変更増減額</t>
    <phoneticPr fontId="2"/>
  </si>
  <si>
    <t>　３．補助事業の実施期間</t>
    <rPh sb="3" eb="5">
      <t>ホジョ</t>
    </rPh>
    <rPh sb="5" eb="7">
      <t>ジギョウ</t>
    </rPh>
    <rPh sb="8" eb="10">
      <t>ジッシ</t>
    </rPh>
    <rPh sb="10" eb="12">
      <t>キカン</t>
    </rPh>
    <phoneticPr fontId="2"/>
  </si>
  <si>
    <t>～</t>
    <phoneticPr fontId="2"/>
  </si>
  <si>
    <t>　４．補助事業の成果（添付書類のとおり）</t>
    <phoneticPr fontId="2"/>
  </si>
  <si>
    <t>交付決定通知書</t>
    <phoneticPr fontId="2"/>
  </si>
  <si>
    <t>補助金精算調書</t>
    <phoneticPr fontId="2"/>
  </si>
  <si>
    <t>科目別決算内訳</t>
    <phoneticPr fontId="2"/>
  </si>
  <si>
    <t>科目別決算内訳の明細</t>
    <phoneticPr fontId="2"/>
  </si>
  <si>
    <t>附帯事務費明細書</t>
    <phoneticPr fontId="2"/>
  </si>
  <si>
    <t>（別紙２）</t>
  </si>
  <si>
    <t>（別紙３）</t>
  </si>
  <si>
    <t>（別紙４）</t>
  </si>
  <si>
    <t>建築士による提案内容への適合確認書（実績報告）</t>
    <phoneticPr fontId="2"/>
  </si>
  <si>
    <t>建築士による耐震性の基準への適合確認書</t>
    <phoneticPr fontId="2"/>
  </si>
  <si>
    <t>耐震性を証明する書類（耐震診断の結果等）</t>
    <phoneticPr fontId="2"/>
  </si>
  <si>
    <t>改修工事の内容（仕様・数量）を確認できるもの</t>
    <phoneticPr fontId="2"/>
  </si>
  <si>
    <t>請負契約書または注文請書・注文書等</t>
    <phoneticPr fontId="2"/>
  </si>
  <si>
    <t>その他協議会が確認に必要と判断するもの</t>
    <phoneticPr fontId="2"/>
  </si>
  <si>
    <t>１．</t>
  </si>
  <si>
    <t>基本情報入力シート</t>
    <rPh sb="0" eb="2">
      <t>キホン</t>
    </rPh>
    <rPh sb="2" eb="4">
      <t>ジョウホウ</t>
    </rPh>
    <rPh sb="4" eb="6">
      <t>ニュウリョク</t>
    </rPh>
    <phoneticPr fontId="2"/>
  </si>
  <si>
    <t>＜ご注意＞</t>
    <rPh sb="2" eb="4">
      <t>チュウイ</t>
    </rPh>
    <phoneticPr fontId="2"/>
  </si>
  <si>
    <t>　応募番号</t>
    <rPh sb="1" eb="3">
      <t>オウボ</t>
    </rPh>
    <rPh sb="3" eb="5">
      <t>バンゴウ</t>
    </rPh>
    <phoneticPr fontId="2"/>
  </si>
  <si>
    <t>　事業名</t>
    <rPh sb="1" eb="3">
      <t>ジギョウ</t>
    </rPh>
    <rPh sb="3" eb="4">
      <t>メイ</t>
    </rPh>
    <phoneticPr fontId="2"/>
  </si>
  <si>
    <t>　代表提案者</t>
    <rPh sb="1" eb="3">
      <t>ダイヒョウ</t>
    </rPh>
    <rPh sb="3" eb="6">
      <t>テイアンシャ</t>
    </rPh>
    <phoneticPr fontId="2"/>
  </si>
  <si>
    <t>　法人名</t>
    <rPh sb="1" eb="3">
      <t>ホウジン</t>
    </rPh>
    <rPh sb="3" eb="4">
      <t>メイ</t>
    </rPh>
    <phoneticPr fontId="2"/>
  </si>
  <si>
    <t>　役職名</t>
    <rPh sb="1" eb="4">
      <t>ヤクショクメイ</t>
    </rPh>
    <phoneticPr fontId="2"/>
  </si>
  <si>
    <t>　代表者氏名</t>
    <rPh sb="1" eb="4">
      <t>ダイヒョウシャ</t>
    </rPh>
    <rPh sb="4" eb="6">
      <t>シメイ</t>
    </rPh>
    <phoneticPr fontId="2"/>
  </si>
  <si>
    <t>　郵便番号</t>
    <rPh sb="1" eb="5">
      <t>ユウビンバンゴウ</t>
    </rPh>
    <phoneticPr fontId="2"/>
  </si>
  <si>
    <t>　住所</t>
    <rPh sb="1" eb="3">
      <t>ジュウショ</t>
    </rPh>
    <phoneticPr fontId="2"/>
  </si>
  <si>
    <t>　電話番号</t>
    <rPh sb="1" eb="3">
      <t>デンワ</t>
    </rPh>
    <rPh sb="3" eb="5">
      <t>バンゴウ</t>
    </rPh>
    <phoneticPr fontId="2"/>
  </si>
  <si>
    <t>〒</t>
    <phoneticPr fontId="2"/>
  </si>
  <si>
    <t>ﾌﾘｶﾞﾅ</t>
    <phoneticPr fontId="2"/>
  </si>
  <si>
    <t>応募番号、事業名、代表提案者、建築主の情報を入力してください。</t>
    <rPh sb="0" eb="2">
      <t>オウボ</t>
    </rPh>
    <rPh sb="2" eb="4">
      <t>バンゴウ</t>
    </rPh>
    <rPh sb="5" eb="7">
      <t>ジギョウ</t>
    </rPh>
    <rPh sb="7" eb="8">
      <t>メイ</t>
    </rPh>
    <rPh sb="9" eb="11">
      <t>ダイヒョウ</t>
    </rPh>
    <rPh sb="11" eb="14">
      <t>テイアンシャ</t>
    </rPh>
    <rPh sb="15" eb="17">
      <t>ケンチク</t>
    </rPh>
    <rPh sb="17" eb="18">
      <t>ヌシ</t>
    </rPh>
    <rPh sb="19" eb="21">
      <t>ジョウホウ</t>
    </rPh>
    <rPh sb="22" eb="24">
      <t>ニュウリョク</t>
    </rPh>
    <phoneticPr fontId="2"/>
  </si>
  <si>
    <t>-</t>
    <phoneticPr fontId="2"/>
  </si>
  <si>
    <t>　区分</t>
    <rPh sb="1" eb="3">
      <t>クブン</t>
    </rPh>
    <phoneticPr fontId="2"/>
  </si>
  <si>
    <t>交付申請額の算出方法及び事業経費の配分</t>
  </si>
  <si>
    <t>(単位：千円)</t>
    <phoneticPr fontId="2"/>
  </si>
  <si>
    <t>補助対象事業費</t>
  </si>
  <si>
    <t>補助率</t>
  </si>
  <si>
    <t>補助金申請額</t>
  </si>
  <si>
    <t>(</t>
    <phoneticPr fontId="2"/>
  </si>
  <si>
    <t>)</t>
    <phoneticPr fontId="2"/>
  </si>
  <si>
    <t>1/3</t>
    <phoneticPr fontId="2"/>
  </si>
  <si>
    <t>）</t>
    <phoneticPr fontId="2"/>
  </si>
  <si>
    <t>□</t>
  </si>
  <si>
    <t>あり</t>
    <phoneticPr fontId="2"/>
  </si>
  <si>
    <t>なし</t>
    <phoneticPr fontId="2"/>
  </si>
  <si>
    <t>２．</t>
    <phoneticPr fontId="2"/>
  </si>
  <si>
    <t>３．</t>
    <phoneticPr fontId="2"/>
  </si>
  <si>
    <t>補助金申請額合計が補助限度額を超える場合、交付申請額は補助限度額とする。</t>
    <phoneticPr fontId="2"/>
  </si>
  <si>
    <t>４．</t>
    <phoneticPr fontId="2"/>
  </si>
  <si>
    <t>各金額は千円単位で記入のこと。（端数切捨て）</t>
    <phoneticPr fontId="2"/>
  </si>
  <si>
    <t>事業名：</t>
    <phoneticPr fontId="2"/>
  </si>
  <si>
    <t>別紙２</t>
  </si>
  <si>
    <t>交付申請額の算出方法の明細</t>
  </si>
  <si>
    <t>１．省エネ改修工事費</t>
    <rPh sb="2" eb="3">
      <t>ショウ</t>
    </rPh>
    <rPh sb="5" eb="7">
      <t>カイシュウ</t>
    </rPh>
    <rPh sb="7" eb="10">
      <t>コウジヒ</t>
    </rPh>
    <phoneticPr fontId="2"/>
  </si>
  <si>
    <t>補助対象棟数</t>
  </si>
  <si>
    <t>　　　　　　　　　</t>
  </si>
  <si>
    <t>２．エネルギー使用量の計測等に係る事業費</t>
    <rPh sb="7" eb="9">
      <t>シヨウ</t>
    </rPh>
    <rPh sb="9" eb="10">
      <t>リョウ</t>
    </rPh>
    <rPh sb="11" eb="13">
      <t>ケイソク</t>
    </rPh>
    <rPh sb="13" eb="14">
      <t>トウ</t>
    </rPh>
    <rPh sb="15" eb="16">
      <t>カカ</t>
    </rPh>
    <rPh sb="17" eb="20">
      <t>ジギョウヒ</t>
    </rPh>
    <phoneticPr fontId="2"/>
  </si>
  <si>
    <t>(単位：千円)</t>
  </si>
  <si>
    <t>※1　バリアフリー改修に係る工事費は、バリアフリー改修工事を行う場合のみ記載すること。</t>
    <phoneticPr fontId="2"/>
  </si>
  <si>
    <t>注１．交付変更承認申請の場合には、前回申請で記載した内容を上段（　）内に記載すること。</t>
  </si>
  <si>
    <t>　　　※交付申請時には、下段のみ記載すること。</t>
    <rPh sb="4" eb="6">
      <t>コウフ</t>
    </rPh>
    <rPh sb="6" eb="8">
      <t>シンセイ</t>
    </rPh>
    <rPh sb="8" eb="9">
      <t>ジ</t>
    </rPh>
    <rPh sb="12" eb="14">
      <t>ゲダン</t>
    </rPh>
    <rPh sb="16" eb="18">
      <t>キサイ</t>
    </rPh>
    <phoneticPr fontId="2"/>
  </si>
  <si>
    <t>注２．建築物等毎に補助対象事業費の積算内訳(参考様式２)を添付すること。</t>
    <rPh sb="22" eb="24">
      <t>サンコウ</t>
    </rPh>
    <rPh sb="24" eb="26">
      <t>ヨウシキ</t>
    </rPh>
    <phoneticPr fontId="2"/>
  </si>
  <si>
    <t>別紙３</t>
  </si>
  <si>
    <t>附帯事務費明細書</t>
  </si>
  <si>
    <t>費　目</t>
    <rPh sb="0" eb="1">
      <t>ヒ</t>
    </rPh>
    <rPh sb="2" eb="3">
      <t>メ</t>
    </rPh>
    <phoneticPr fontId="2"/>
  </si>
  <si>
    <t>科　目</t>
    <rPh sb="0" eb="1">
      <t>カ</t>
    </rPh>
    <rPh sb="2" eb="3">
      <t>メ</t>
    </rPh>
    <phoneticPr fontId="2"/>
  </si>
  <si>
    <t>金　額</t>
  </si>
  <si>
    <t>積　算　内　訳</t>
  </si>
  <si>
    <t>使　　途</t>
  </si>
  <si>
    <t>旅　　費</t>
  </si>
  <si>
    <t>庁　　費</t>
  </si>
  <si>
    <t>合　計</t>
  </si>
  <si>
    <t>　　　※交付申請時には、下段のみ記載すること。</t>
    <phoneticPr fontId="2"/>
  </si>
  <si>
    <t>注２．積算内訳の欄には、当該経費に係る額の算出についての積算の内訳を詳細に記載すること。</t>
  </si>
  <si>
    <t>　　　複数の建築物等にかかる場合は該当する建物を記載すること。</t>
    <phoneticPr fontId="2"/>
  </si>
  <si>
    <t>注３．使途の欄には、必要に応じて、当該積算内訳についての使途の内容を記載すること。</t>
  </si>
  <si>
    <t>　　　また、ここに挙げる事務費は建築工事費の諸経費に含まれないこと。</t>
    <phoneticPr fontId="2"/>
  </si>
  <si>
    <t>)号</t>
    <phoneticPr fontId="2"/>
  </si>
  <si>
    <t>建築士の氏名</t>
    <phoneticPr fontId="2"/>
  </si>
  <si>
    <t>建築士事務所名または会社名</t>
    <rPh sb="10" eb="13">
      <t>カイシャメイ</t>
    </rPh>
    <phoneticPr fontId="2"/>
  </si>
  <si>
    <t>（</t>
    <phoneticPr fontId="2"/>
  </si>
  <si>
    <t>）建築士事務所(</t>
    <phoneticPr fontId="2"/>
  </si>
  <si>
    <t>１．建築物の基本事項</t>
    <phoneticPr fontId="2"/>
  </si>
  <si>
    <t>事　業　名</t>
  </si>
  <si>
    <t>建築物の所在地</t>
  </si>
  <si>
    <t>電話番号</t>
    <phoneticPr fontId="2"/>
  </si>
  <si>
    <t>建　築　士</t>
    <phoneticPr fontId="2"/>
  </si>
  <si>
    <t>３．採択された省エネ改修事業の内容への適合状況</t>
    <phoneticPr fontId="2"/>
  </si>
  <si>
    <t>省エネ改修事業の内容</t>
  </si>
  <si>
    <t>適合性の評価</t>
  </si>
  <si>
    <r>
      <t>注１．</t>
    </r>
    <r>
      <rPr>
        <sz val="10.5"/>
        <color indexed="10"/>
        <rFont val="ＭＳ 明朝"/>
        <family val="1"/>
        <charset val="128"/>
      </rPr>
      <t/>
    </r>
    <phoneticPr fontId="2"/>
  </si>
  <si>
    <r>
      <t xml:space="preserve">注２. </t>
    </r>
    <r>
      <rPr>
        <sz val="10.5"/>
        <color indexed="10"/>
        <rFont val="ＭＳ 明朝"/>
        <family val="1"/>
        <charset val="128"/>
      </rPr>
      <t/>
    </r>
    <phoneticPr fontId="2"/>
  </si>
  <si>
    <t>変更内容</t>
  </si>
  <si>
    <t>改修箇所</t>
  </si>
  <si>
    <t>仕様</t>
  </si>
  <si>
    <t>　Ⅰ) 出入口</t>
    <phoneticPr fontId="2"/>
  </si>
  <si>
    <t>　1.幅が80cm以上であること</t>
    <phoneticPr fontId="2"/>
  </si>
  <si>
    <t>　2.戸を設ける場合は、自動的に開閉する構造その他の車いす使用者が容易に開閉して通過できる
　　構造で、かつ、前後に高低差がない（水平部分を設けている）こと</t>
    <phoneticPr fontId="2"/>
  </si>
  <si>
    <t>　Ⅱ) 廊下等</t>
    <phoneticPr fontId="2"/>
  </si>
  <si>
    <t>　1.表面が滑りにくい仕上げであること</t>
    <phoneticPr fontId="2"/>
  </si>
  <si>
    <t>　2.階段又は傾斜路の上端に近接する部分において、点状ブロック等が敷設されていること(※2)</t>
    <phoneticPr fontId="2"/>
  </si>
  <si>
    <t>　3.幅が120cm以上であること</t>
    <phoneticPr fontId="2"/>
  </si>
  <si>
    <t>　4.戸を設ける場合は、自動的に開閉する構造その他の車いす使用者が容易に開閉して通過できる
　　構造で、かつ、前後に高低差がない（水平部分を設けている）こと</t>
    <phoneticPr fontId="2"/>
  </si>
  <si>
    <t>　Ⅲ)階段</t>
    <phoneticPr fontId="2"/>
  </si>
  <si>
    <t>　1.手すりを設けていること(踊場を除く)</t>
    <phoneticPr fontId="2"/>
  </si>
  <si>
    <t>　2.表面が滑りにくい仕上げであること</t>
    <phoneticPr fontId="2"/>
  </si>
  <si>
    <t>　3.段が識別しやすいものであること</t>
    <phoneticPr fontId="2"/>
  </si>
  <si>
    <t>　4.段がつまずきにくいものであること</t>
    <phoneticPr fontId="2"/>
  </si>
  <si>
    <t>　5.段がある部分の上端に近接する踊場の部分において、点状ブロック等が敷設されていること(※3)</t>
    <phoneticPr fontId="2"/>
  </si>
  <si>
    <t>　Ⅳ)傾斜路
  （スロープ）</t>
    <phoneticPr fontId="2"/>
  </si>
  <si>
    <t>　1.手すりを設けていること（勾配1/12以下で高さ16cm以下の傾斜部分を除く）</t>
    <phoneticPr fontId="2"/>
  </si>
  <si>
    <t>　3.前後の廊下等と識別しやすいものであること</t>
    <phoneticPr fontId="2"/>
  </si>
  <si>
    <t>　4.傾斜部分の上端に近接する踊場の部分において、点状ブロック等が敷設されていること(※4)</t>
    <phoneticPr fontId="2"/>
  </si>
  <si>
    <t>　5.幅が120cm以上(階段に併設する場合は90cm以上)であること</t>
    <phoneticPr fontId="2"/>
  </si>
  <si>
    <t>　6.勾配が1/12以下(高さ16cm以下の場合は1/8以下)であること</t>
    <phoneticPr fontId="2"/>
  </si>
  <si>
    <t>　7.高さが75cmを超える場合は、高さ75cm以内ごとに踏幅150cm以上の踊場を設けていること</t>
    <phoneticPr fontId="2"/>
  </si>
  <si>
    <t>　Ⅴ)エレベーター（Ⅵ）に規
　定するものを除く。）及びそ
　の乗降ロビー</t>
    <phoneticPr fontId="2"/>
  </si>
  <si>
    <t>　1.かご及び昇降路の出入口の幅が80cm以上であること</t>
    <phoneticPr fontId="2"/>
  </si>
  <si>
    <t>　2.かごの奥行きが135cm以上であること</t>
    <phoneticPr fontId="2"/>
  </si>
  <si>
    <t>　3.乗降ロビーは高低差が無く、その幅及び奥行きは150cm以上であること</t>
    <phoneticPr fontId="2"/>
  </si>
  <si>
    <t>　4.かご内及び乗降ロビーに車いす使用者が利用しやすい制御装置が設けられていること</t>
    <phoneticPr fontId="2"/>
  </si>
  <si>
    <t>　5.かご内に停止予定階・現在位置を表示する装置が設けられていること</t>
    <phoneticPr fontId="2"/>
  </si>
  <si>
    <t>　6.乗降ロビーに到着するかごの昇降方向を表示する装置が設けられていること</t>
    <phoneticPr fontId="2"/>
  </si>
  <si>
    <t>　Ⅵ)特殊な構造又は使用形
　態のエレベーター</t>
    <phoneticPr fontId="2"/>
  </si>
  <si>
    <t>　1.段差解消機(平成12年建設省告示第1413号第1第九号のもの)であること</t>
    <phoneticPr fontId="2"/>
  </si>
  <si>
    <t>　2.かごの幅が70cm以上であること</t>
    <phoneticPr fontId="2"/>
  </si>
  <si>
    <t>　3.かごの奥行きが120cm以上であること</t>
    <phoneticPr fontId="2"/>
  </si>
  <si>
    <t>　4.車いす使用者がかご内で方向を変更する必要がある場合において、かごの幅及び奥行きが十分
　　確保されたものであること</t>
    <phoneticPr fontId="2"/>
  </si>
  <si>
    <t>　Ⅶ)特殊な構造又は使用形
　態のエスカレーター</t>
    <phoneticPr fontId="2"/>
  </si>
  <si>
    <t>　1.車いす使用者用エスカレーター(平成12年建設省告示第1417号第1ただし書のもの)であること</t>
    <phoneticPr fontId="2"/>
  </si>
  <si>
    <t>　Ⅷ)
　便所
　(※5)</t>
    <phoneticPr fontId="2"/>
  </si>
  <si>
    <t>　車いす使用者
　用便房</t>
    <phoneticPr fontId="2"/>
  </si>
  <si>
    <t>　1.腰掛便座、手すり等が適切に設置されていること</t>
    <phoneticPr fontId="2"/>
  </si>
  <si>
    <t>　2.車いすで利用しやすいよう十分な空間が確保されていること</t>
    <phoneticPr fontId="2"/>
  </si>
  <si>
    <t>　水洗器具を
　設けた便房</t>
    <phoneticPr fontId="2"/>
  </si>
  <si>
    <t>　1.水洗器具(オスメイト対応)を設けた便房であること</t>
    <phoneticPr fontId="2"/>
  </si>
  <si>
    <t>　男子用小便器</t>
    <phoneticPr fontId="2"/>
  </si>
  <si>
    <t>　1.置式の小便器、壁掛式小便器(受け口の高さが35cm以下のものに限る)その他これらに類する小
　　便器が設けられていること</t>
    <phoneticPr fontId="2"/>
  </si>
  <si>
    <t>注１．「バリアフリー改修工事の内容」欄内に記載されているバリアフリー工事のうち、該当する改修箇所にチェック(☑または■)し、改修箇所に対する仕様欄における各項目について適合していることを確認し、該当するものをチェック(☑または■)すること。各改修箇所における仕様欄の全ての項目を満たすものが補助対象となります。</t>
    <phoneticPr fontId="2"/>
  </si>
  <si>
    <t>※１　本仕様は原則として「高齢者、障害者等の移動等の円滑化の促進に関する法律」（バリアフリー法）における建築物移動等円滑化基準に</t>
    <phoneticPr fontId="2"/>
  </si>
  <si>
    <t>　　　基づいています。</t>
    <phoneticPr fontId="2"/>
  </si>
  <si>
    <t>※３　「自動車車庫に設ける場合」「段部分と連続して手すりを設ける場合」を除く。</t>
    <phoneticPr fontId="2"/>
  </si>
  <si>
    <t>※５　いずれか1以上の改修の場合でも可とする。</t>
    <phoneticPr fontId="2"/>
  </si>
  <si>
    <t>※複数棟の場合のみ提出してください。</t>
    <rPh sb="1" eb="3">
      <t>フクスウ</t>
    </rPh>
    <rPh sb="3" eb="4">
      <t>トウ</t>
    </rPh>
    <rPh sb="5" eb="7">
      <t>バアイ</t>
    </rPh>
    <rPh sb="9" eb="11">
      <t>テイシュツ</t>
    </rPh>
    <phoneticPr fontId="2"/>
  </si>
  <si>
    <t>　　　　　　　　　　　　　　　　  　　　　　</t>
    <phoneticPr fontId="2"/>
  </si>
  <si>
    <t>別添３</t>
    <phoneticPr fontId="2"/>
  </si>
  <si>
    <t>交　付　申　請　内　訳　書</t>
    <rPh sb="0" eb="1">
      <t>コウ</t>
    </rPh>
    <rPh sb="2" eb="3">
      <t>ヅケ</t>
    </rPh>
    <rPh sb="4" eb="5">
      <t>サル</t>
    </rPh>
    <rPh sb="6" eb="7">
      <t>ショウ</t>
    </rPh>
    <rPh sb="8" eb="9">
      <t>ナイ</t>
    </rPh>
    <rPh sb="10" eb="11">
      <t>ヤク</t>
    </rPh>
    <rPh sb="12" eb="13">
      <t>ショ</t>
    </rPh>
    <phoneticPr fontId="2"/>
  </si>
  <si>
    <t>（複数の建築物等を改修する提案の場合）</t>
    <phoneticPr fontId="2"/>
  </si>
  <si>
    <t>棟名</t>
    <rPh sb="0" eb="1">
      <t>トウ</t>
    </rPh>
    <rPh sb="1" eb="2">
      <t>ナ</t>
    </rPh>
    <phoneticPr fontId="2"/>
  </si>
  <si>
    <t>補助対象事業費（Ａ）</t>
    <rPh sb="0" eb="2">
      <t>ホジョ</t>
    </rPh>
    <rPh sb="2" eb="4">
      <t>タイショウ</t>
    </rPh>
    <rPh sb="4" eb="7">
      <t>ジギョウヒ</t>
    </rPh>
    <phoneticPr fontId="2"/>
  </si>
  <si>
    <t>補
助
率</t>
    <rPh sb="0" eb="1">
      <t>ホ</t>
    </rPh>
    <rPh sb="2" eb="3">
      <t>タスケル</t>
    </rPh>
    <rPh sb="4" eb="5">
      <t>リツ</t>
    </rPh>
    <phoneticPr fontId="2"/>
  </si>
  <si>
    <r>
      <t xml:space="preserve">附帯事務費(Ｃ)
(※1)
</t>
    </r>
    <r>
      <rPr>
        <sz val="8"/>
        <rFont val="ＭＳ Ｐ明朝"/>
        <family val="1"/>
        <charset val="128"/>
      </rPr>
      <t>（B)小計×2.2%以内</t>
    </r>
    <rPh sb="0" eb="2">
      <t>フタイ</t>
    </rPh>
    <rPh sb="2" eb="5">
      <t>ジムヒ</t>
    </rPh>
    <phoneticPr fontId="2"/>
  </si>
  <si>
    <t>補助対象事業費（Ｄ）</t>
    <rPh sb="0" eb="2">
      <t>ホジョ</t>
    </rPh>
    <rPh sb="2" eb="4">
      <t>タイショウ</t>
    </rPh>
    <rPh sb="4" eb="7">
      <t>ジギョウヒ</t>
    </rPh>
    <phoneticPr fontId="2"/>
  </si>
  <si>
    <t>補助基本額（E）
（※1）</t>
    <phoneticPr fontId="2"/>
  </si>
  <si>
    <r>
      <t xml:space="preserve">附帯事務費(Ｆ)
(※1)
</t>
    </r>
    <r>
      <rPr>
        <sz val="8"/>
        <rFont val="ＭＳ Ｐ明朝"/>
        <family val="1"/>
        <charset val="128"/>
      </rPr>
      <t>（E)小計×2.2%以内</t>
    </r>
    <rPh sb="0" eb="2">
      <t>フタイ</t>
    </rPh>
    <rPh sb="2" eb="5">
      <t>ジムヒ</t>
    </rPh>
    <phoneticPr fontId="2"/>
  </si>
  <si>
    <t>省エネ改修工事費</t>
    <rPh sb="0" eb="1">
      <t>ショウ</t>
    </rPh>
    <rPh sb="3" eb="5">
      <t>カイシュウ</t>
    </rPh>
    <rPh sb="5" eb="7">
      <t>コウジ</t>
    </rPh>
    <rPh sb="7" eb="8">
      <t>ヒ</t>
    </rPh>
    <phoneticPr fontId="2"/>
  </si>
  <si>
    <t>小計</t>
    <rPh sb="0" eb="2">
      <t>ショウケイ</t>
    </rPh>
    <phoneticPr fontId="2"/>
  </si>
  <si>
    <t>バリアフリー改修工事
に係る事業費</t>
    <rPh sb="6" eb="8">
      <t>カイシュウ</t>
    </rPh>
    <rPh sb="8" eb="10">
      <t>コウジ</t>
    </rPh>
    <rPh sb="12" eb="13">
      <t>カカワ</t>
    </rPh>
    <rPh sb="14" eb="17">
      <t>ジギョウヒ</t>
    </rPh>
    <phoneticPr fontId="2"/>
  </si>
  <si>
    <t>エネルギー使用量の
計測等に係る事業費</t>
    <phoneticPr fontId="2"/>
  </si>
  <si>
    <t>小計　（H）
（※1）</t>
    <rPh sb="0" eb="2">
      <t>ショウケイ</t>
    </rPh>
    <phoneticPr fontId="2"/>
  </si>
  <si>
    <t>省エネ改修工事費</t>
    <phoneticPr fontId="2"/>
  </si>
  <si>
    <t>合計　（Ｉ）　　　　　　　　　　　　（小計の合計額）</t>
    <rPh sb="0" eb="2">
      <t>ゴウケイ</t>
    </rPh>
    <rPh sb="19" eb="21">
      <t>ショウケイ</t>
    </rPh>
    <rPh sb="22" eb="24">
      <t>ゴウケイ</t>
    </rPh>
    <rPh sb="24" eb="25">
      <t>ガク</t>
    </rPh>
    <phoneticPr fontId="2"/>
  </si>
  <si>
    <t>（単位　：　千円）</t>
    <phoneticPr fontId="2"/>
  </si>
  <si>
    <t>※</t>
    <phoneticPr fontId="2"/>
  </si>
  <si>
    <t>（Ｂ）は(A)×1/3の金額を記載して下さい。また、（E）は(D)×1/3の金額を記載して下さい。</t>
    <phoneticPr fontId="2"/>
  </si>
  <si>
    <t>千円未満の端数は切捨て</t>
    <phoneticPr fontId="2"/>
  </si>
  <si>
    <t>他の補助金の対象と重なる工事は補助対象事業費に含めることはできません。</t>
    <phoneticPr fontId="2"/>
  </si>
  <si>
    <t>新たに申請するもの（新規）、変更の申請（変更）、交付申請済み（申請済）のいずれかを選択して下さい。</t>
    <phoneticPr fontId="2"/>
  </si>
  <si>
    <t>附帯事務費が発生するものについては別紙３附帯事務費明細書にその詳細を記載して下さい。</t>
    <phoneticPr fontId="2"/>
  </si>
  <si>
    <t>※1</t>
    <phoneticPr fontId="2"/>
  </si>
  <si>
    <t>下段（　）内には採択通知書の金額（またはその合計）を記載して下さい。</t>
    <phoneticPr fontId="2"/>
  </si>
  <si>
    <t>別添４</t>
    <phoneticPr fontId="2"/>
  </si>
  <si>
    <t>交 付 申 請 概 要 書</t>
    <rPh sb="0" eb="1">
      <t>コウ</t>
    </rPh>
    <rPh sb="2" eb="3">
      <t>ヅケ</t>
    </rPh>
    <rPh sb="4" eb="5">
      <t>サル</t>
    </rPh>
    <rPh sb="6" eb="7">
      <t>ショウ</t>
    </rPh>
    <rPh sb="8" eb="9">
      <t>オオムネ</t>
    </rPh>
    <rPh sb="10" eb="11">
      <t>ヨウ</t>
    </rPh>
    <rPh sb="12" eb="13">
      <t>ショ</t>
    </rPh>
    <phoneticPr fontId="2"/>
  </si>
  <si>
    <t>棟名</t>
    <rPh sb="0" eb="1">
      <t>トウ</t>
    </rPh>
    <rPh sb="1" eb="2">
      <t>メイ</t>
    </rPh>
    <phoneticPr fontId="2"/>
  </si>
  <si>
    <t>概　要</t>
    <rPh sb="0" eb="1">
      <t>オオムネ</t>
    </rPh>
    <rPh sb="2" eb="3">
      <t>ヨウ</t>
    </rPh>
    <phoneticPr fontId="2"/>
  </si>
  <si>
    <t>建築主</t>
    <rPh sb="0" eb="2">
      <t>ケンチク</t>
    </rPh>
    <rPh sb="2" eb="3">
      <t>ヌシ</t>
    </rPh>
    <phoneticPr fontId="2"/>
  </si>
  <si>
    <t>フリガナ</t>
    <phoneticPr fontId="2"/>
  </si>
  <si>
    <t>所在地</t>
    <phoneticPr fontId="2"/>
  </si>
  <si>
    <t>事業期間</t>
    <rPh sb="0" eb="2">
      <t>ジギョウ</t>
    </rPh>
    <rPh sb="2" eb="4">
      <t>キカン</t>
    </rPh>
    <phoneticPr fontId="2"/>
  </si>
  <si>
    <t>（着工～完了）</t>
    <rPh sb="4" eb="6">
      <t>カンリョウ</t>
    </rPh>
    <phoneticPr fontId="2"/>
  </si>
  <si>
    <t>年</t>
    <phoneticPr fontId="2"/>
  </si>
  <si>
    <t>月</t>
    <rPh sb="0" eb="1">
      <t>ガツ</t>
    </rPh>
    <phoneticPr fontId="2"/>
  </si>
  <si>
    <t>着工</t>
  </si>
  <si>
    <t>完了</t>
    <rPh sb="0" eb="2">
      <t>カンリョウ</t>
    </rPh>
    <phoneticPr fontId="2"/>
  </si>
  <si>
    <t>他の補助金申請
の有無</t>
    <rPh sb="0" eb="1">
      <t>タ</t>
    </rPh>
    <rPh sb="2" eb="5">
      <t>ホジョキン</t>
    </rPh>
    <rPh sb="5" eb="7">
      <t>シンセイ</t>
    </rPh>
    <rPh sb="9" eb="11">
      <t>ウム</t>
    </rPh>
    <phoneticPr fontId="2"/>
  </si>
  <si>
    <t>増改築工事の有無</t>
    <rPh sb="0" eb="1">
      <t>ゾウ</t>
    </rPh>
    <rPh sb="1" eb="3">
      <t>カイチク</t>
    </rPh>
    <rPh sb="3" eb="5">
      <t>コウジ</t>
    </rPh>
    <rPh sb="6" eb="8">
      <t>ウム</t>
    </rPh>
    <phoneticPr fontId="2"/>
  </si>
  <si>
    <t>省エネ改修工事
の内容</t>
    <rPh sb="0" eb="1">
      <t>ショウ</t>
    </rPh>
    <rPh sb="3" eb="5">
      <t>カイシュウ</t>
    </rPh>
    <rPh sb="5" eb="7">
      <t>コウジ</t>
    </rPh>
    <rPh sb="9" eb="11">
      <t>ナイヨウ</t>
    </rPh>
    <phoneticPr fontId="2"/>
  </si>
  <si>
    <t>・</t>
    <phoneticPr fontId="2"/>
  </si>
  <si>
    <t>エネルギー性能表示
の内容</t>
    <rPh sb="5" eb="7">
      <t>セイノウ</t>
    </rPh>
    <rPh sb="7" eb="9">
      <t>ヒョウジ</t>
    </rPh>
    <rPh sb="11" eb="13">
      <t>ナイヨウ</t>
    </rPh>
    <phoneticPr fontId="2"/>
  </si>
  <si>
    <t>バリアフリー改修工事の有無</t>
    <rPh sb="6" eb="8">
      <t>カイシュウ</t>
    </rPh>
    <rPh sb="8" eb="10">
      <t>コウジ</t>
    </rPh>
    <rPh sb="11" eb="13">
      <t>ウム</t>
    </rPh>
    <phoneticPr fontId="2"/>
  </si>
  <si>
    <t>Ⅰ　Ⅱ　Ⅲ　Ⅳ　Ⅴ　Ⅵ　Ⅶ　Ⅷ</t>
    <phoneticPr fontId="2"/>
  </si>
  <si>
    <t>バリアフリー改修工事
の内容</t>
    <rPh sb="6" eb="8">
      <t>カイシュウ</t>
    </rPh>
    <rPh sb="8" eb="10">
      <t>コウジ</t>
    </rPh>
    <rPh sb="12" eb="14">
      <t>ナイヨウ</t>
    </rPh>
    <phoneticPr fontId="2"/>
  </si>
  <si>
    <t>印</t>
    <rPh sb="0" eb="1">
      <t>イン</t>
    </rPh>
    <phoneticPr fontId="2"/>
  </si>
  <si>
    <t>別添６</t>
    <phoneticPr fontId="2"/>
  </si>
  <si>
    <t>　</t>
    <phoneticPr fontId="2"/>
  </si>
  <si>
    <t>振込口座登録票</t>
    <phoneticPr fontId="2"/>
  </si>
  <si>
    <t>１．銀行名</t>
    <phoneticPr fontId="2"/>
  </si>
  <si>
    <t>２．支店名</t>
    <phoneticPr fontId="2"/>
  </si>
  <si>
    <t>３．預金種別（該当する種別を○で囲んでください）</t>
    <phoneticPr fontId="2"/>
  </si>
  <si>
    <t>普　通</t>
    <rPh sb="0" eb="1">
      <t>ススム</t>
    </rPh>
    <rPh sb="2" eb="3">
      <t>ツウ</t>
    </rPh>
    <phoneticPr fontId="2"/>
  </si>
  <si>
    <t>当　座</t>
    <rPh sb="0" eb="1">
      <t>トウ</t>
    </rPh>
    <rPh sb="2" eb="3">
      <t>ザ</t>
    </rPh>
    <phoneticPr fontId="2"/>
  </si>
  <si>
    <t>その他</t>
    <rPh sb="2" eb="3">
      <t>タ</t>
    </rPh>
    <phoneticPr fontId="2"/>
  </si>
  <si>
    <t>４．口座番号</t>
    <phoneticPr fontId="2"/>
  </si>
  <si>
    <t>５．郵便番号及び住所</t>
    <phoneticPr fontId="2"/>
  </si>
  <si>
    <t>１）郵便番号</t>
    <phoneticPr fontId="2"/>
  </si>
  <si>
    <t>２）住　　所：</t>
    <phoneticPr fontId="2"/>
  </si>
  <si>
    <t>カ　ナ：</t>
    <phoneticPr fontId="2"/>
  </si>
  <si>
    <t>応募番号：</t>
    <phoneticPr fontId="2"/>
  </si>
  <si>
    <t>代表提案者：</t>
    <phoneticPr fontId="2"/>
  </si>
  <si>
    <t>①</t>
    <phoneticPr fontId="2"/>
  </si>
  <si>
    <t>②</t>
    <phoneticPr fontId="2"/>
  </si>
  <si>
    <t>③</t>
    <phoneticPr fontId="2"/>
  </si>
  <si>
    <t>建物名</t>
    <rPh sb="0" eb="2">
      <t>タテモノ</t>
    </rPh>
    <rPh sb="2" eb="3">
      <t>メイ</t>
    </rPh>
    <phoneticPr fontId="2"/>
  </si>
  <si>
    <t>○棟目／計○棟</t>
    <rPh sb="1" eb="2">
      <t>トウ</t>
    </rPh>
    <rPh sb="2" eb="3">
      <t>メ</t>
    </rPh>
    <rPh sb="4" eb="5">
      <t>ケイ</t>
    </rPh>
    <rPh sb="6" eb="7">
      <t>トウ</t>
    </rPh>
    <phoneticPr fontId="2"/>
  </si>
  <si>
    <t>任意様式１</t>
    <rPh sb="0" eb="2">
      <t>ニンイ</t>
    </rPh>
    <rPh sb="2" eb="4">
      <t>ヨウシキ</t>
    </rPh>
    <phoneticPr fontId="2"/>
  </si>
  <si>
    <t>委 任 状</t>
    <rPh sb="0" eb="1">
      <t>イ</t>
    </rPh>
    <rPh sb="2" eb="3">
      <t>ニン</t>
    </rPh>
    <rPh sb="4" eb="5">
      <t>ジョウ</t>
    </rPh>
    <phoneticPr fontId="2"/>
  </si>
  <si>
    <t>事務代行者</t>
    <rPh sb="0" eb="2">
      <t>ジム</t>
    </rPh>
    <rPh sb="2" eb="4">
      <t>ダイコウ</t>
    </rPh>
    <rPh sb="4" eb="5">
      <t>シャ</t>
    </rPh>
    <phoneticPr fontId="2"/>
  </si>
  <si>
    <t>会社名</t>
    <rPh sb="0" eb="3">
      <t>カイシャメイ</t>
    </rPh>
    <phoneticPr fontId="2"/>
  </si>
  <si>
    <t>役職・代表者名</t>
    <rPh sb="0" eb="2">
      <t>ヤクショク</t>
    </rPh>
    <rPh sb="3" eb="6">
      <t>ダイヒョウシャ</t>
    </rPh>
    <rPh sb="6" eb="7">
      <t>メイ</t>
    </rPh>
    <phoneticPr fontId="2"/>
  </si>
  <si>
    <t>住所</t>
    <phoneticPr fontId="2"/>
  </si>
  <si>
    <t>省エネ化推進事業補助金の交付申請書等に関する問い合わせ先となることの権限を委任し</t>
    <rPh sb="3" eb="4">
      <t>カ</t>
    </rPh>
    <rPh sb="4" eb="6">
      <t>スイシン</t>
    </rPh>
    <rPh sb="17" eb="18">
      <t>トウ</t>
    </rPh>
    <rPh sb="22" eb="23">
      <t>ト</t>
    </rPh>
    <rPh sb="24" eb="25">
      <t>ア</t>
    </rPh>
    <rPh sb="27" eb="28">
      <t>サキ</t>
    </rPh>
    <phoneticPr fontId="2"/>
  </si>
  <si>
    <t>ます。</t>
    <phoneticPr fontId="2"/>
  </si>
  <si>
    <t>委任者（代表提案者）</t>
    <rPh sb="4" eb="6">
      <t>ダイヒョウ</t>
    </rPh>
    <rPh sb="6" eb="9">
      <t>テイアンシャ</t>
    </rPh>
    <phoneticPr fontId="2"/>
  </si>
  <si>
    <t>◇提出書類の確認事項／チェックシート</t>
    <rPh sb="1" eb="3">
      <t>テイシュツ</t>
    </rPh>
    <rPh sb="3" eb="5">
      <t>ショルイ</t>
    </rPh>
    <rPh sb="6" eb="8">
      <t>カクニン</t>
    </rPh>
    <rPh sb="8" eb="10">
      <t>ジコウ</t>
    </rPh>
    <phoneticPr fontId="2"/>
  </si>
  <si>
    <t>法人名</t>
    <phoneticPr fontId="2"/>
  </si>
  <si>
    <t>フリガナ　</t>
    <phoneticPr fontId="2"/>
  </si>
  <si>
    <t>部署・役職</t>
    <rPh sb="0" eb="2">
      <t>ブショ</t>
    </rPh>
    <rPh sb="3" eb="5">
      <t>ヤクショク</t>
    </rPh>
    <phoneticPr fontId="2"/>
  </si>
  <si>
    <t>Ｅ-ｍａｉｌ</t>
    <phoneticPr fontId="2"/>
  </si>
  <si>
    <t>［交付申請書］</t>
    <rPh sb="1" eb="3">
      <t>コウフ</t>
    </rPh>
    <rPh sb="3" eb="5">
      <t>シンセイ</t>
    </rPh>
    <phoneticPr fontId="2"/>
  </si>
  <si>
    <t>様式</t>
    <phoneticPr fontId="2"/>
  </si>
  <si>
    <t>　提出書類</t>
    <phoneticPr fontId="2"/>
  </si>
  <si>
    <t>確認事項</t>
    <rPh sb="0" eb="2">
      <t>カクニン</t>
    </rPh>
    <rPh sb="2" eb="4">
      <t>ジコウ</t>
    </rPh>
    <phoneticPr fontId="2"/>
  </si>
  <si>
    <t>確認欄</t>
    <rPh sb="0" eb="2">
      <t>カクニン</t>
    </rPh>
    <rPh sb="2" eb="3">
      <t>ラン</t>
    </rPh>
    <phoneticPr fontId="2"/>
  </si>
  <si>
    <t>別記様式第１</t>
  </si>
  <si>
    <t>別紙１</t>
  </si>
  <si>
    <t>原本写し</t>
  </si>
  <si>
    <t>全体事業進捗管理表</t>
    <phoneticPr fontId="2"/>
  </si>
  <si>
    <t>交付申請内訳書</t>
  </si>
  <si>
    <t>交付申請概要書</t>
  </si>
  <si>
    <t>別添５</t>
  </si>
  <si>
    <t>振込口座登録票</t>
  </si>
  <si>
    <t>原本写し</t>
    <rPh sb="0" eb="2">
      <t>ゲンポン</t>
    </rPh>
    <phoneticPr fontId="2"/>
  </si>
  <si>
    <t>耐震性を証明する書類</t>
    <rPh sb="0" eb="3">
      <t>タイシンセイ</t>
    </rPh>
    <phoneticPr fontId="2"/>
  </si>
  <si>
    <t>代表提案者の登記簿等事業実態のわかる書類</t>
  </si>
  <si>
    <t>任意様式１</t>
  </si>
  <si>
    <t>委任状</t>
    <rPh sb="0" eb="3">
      <t>イニンジョウ</t>
    </rPh>
    <phoneticPr fontId="2"/>
  </si>
  <si>
    <t>改修割合、省エネ効果、エネルギー計測・管理等の計算書</t>
    <rPh sb="19" eb="22">
      <t>カンリトウ</t>
    </rPh>
    <phoneticPr fontId="2"/>
  </si>
  <si>
    <t>任意様式３</t>
    <phoneticPr fontId="2"/>
  </si>
  <si>
    <t>補助対象事業費内訳</t>
  </si>
  <si>
    <t>任意様式４</t>
    <phoneticPr fontId="2"/>
  </si>
  <si>
    <t>改修機器、計測機器のカタログ、メーカー仕様書（改修前後）</t>
  </si>
  <si>
    <t>バリアフリー改修設備のカタログ、メーカー仕様書</t>
  </si>
  <si>
    <t>共同事業実施規約</t>
  </si>
  <si>
    <t>リース契約・ESCO契約等の場合の相関図</t>
  </si>
  <si>
    <t>―</t>
    <phoneticPr fontId="2"/>
  </si>
  <si>
    <t>その他協議会が確認に必要と判断するもの</t>
    <rPh sb="2" eb="3">
      <t>タ</t>
    </rPh>
    <rPh sb="3" eb="6">
      <t>キョウギカイ</t>
    </rPh>
    <rPh sb="7" eb="9">
      <t>カクニン</t>
    </rPh>
    <rPh sb="10" eb="12">
      <t>ヒツヨウ</t>
    </rPh>
    <rPh sb="13" eb="15">
      <t>ハンダン</t>
    </rPh>
    <phoneticPr fontId="2"/>
  </si>
  <si>
    <t>□</t>
    <phoneticPr fontId="2"/>
  </si>
  <si>
    <t>［交付変更承認申請書］</t>
    <phoneticPr fontId="2"/>
  </si>
  <si>
    <t>※確認欄の「※」の書類については、</t>
    <rPh sb="1" eb="3">
      <t>カクニン</t>
    </rPh>
    <rPh sb="3" eb="4">
      <t>ラン</t>
    </rPh>
    <rPh sb="9" eb="11">
      <t>ショルイ</t>
    </rPh>
    <phoneticPr fontId="2"/>
  </si>
  <si>
    <t>別記様式第４</t>
  </si>
  <si>
    <t>　　交付申請時より変更があるもののみ提出してください。</t>
    <phoneticPr fontId="2"/>
  </si>
  <si>
    <t>全体事業進捗管理表</t>
  </si>
  <si>
    <t>別添４</t>
  </si>
  <si>
    <t>原本(３か月以内)</t>
  </si>
  <si>
    <t>参考様式１－１</t>
    <phoneticPr fontId="2"/>
  </si>
  <si>
    <t>改修割合の算定シート</t>
    <rPh sb="0" eb="2">
      <t>カイシュウ</t>
    </rPh>
    <rPh sb="2" eb="4">
      <t>ワリアイ</t>
    </rPh>
    <rPh sb="5" eb="7">
      <t>サンテイ</t>
    </rPh>
    <phoneticPr fontId="2"/>
  </si>
  <si>
    <t>竣工年</t>
    <rPh sb="0" eb="2">
      <t>シュンコウ</t>
    </rPh>
    <rPh sb="2" eb="3">
      <t>ネン</t>
    </rPh>
    <phoneticPr fontId="2"/>
  </si>
  <si>
    <t>年</t>
    <rPh sb="0" eb="1">
      <t>ネン</t>
    </rPh>
    <phoneticPr fontId="2"/>
  </si>
  <si>
    <t xml:space="preserve">※1 </t>
    <phoneticPr fontId="2"/>
  </si>
  <si>
    <t>建物ごとに１枚の計算シートを作成してください。</t>
    <rPh sb="0" eb="2">
      <t>タテモノ</t>
    </rPh>
    <rPh sb="6" eb="7">
      <t>マイ</t>
    </rPh>
    <rPh sb="8" eb="10">
      <t>ケイサン</t>
    </rPh>
    <rPh sb="14" eb="16">
      <t>サクセイ</t>
    </rPh>
    <phoneticPr fontId="2"/>
  </si>
  <si>
    <t xml:space="preserve">※2 </t>
    <phoneticPr fontId="2"/>
  </si>
  <si>
    <t>複数棟を提案する場合、全提案のうち何棟目の計算シートかを上記に明記してください。</t>
    <rPh sb="0" eb="3">
      <t>フクスウトウ</t>
    </rPh>
    <rPh sb="4" eb="6">
      <t>テイアン</t>
    </rPh>
    <rPh sb="8" eb="10">
      <t>バアイ</t>
    </rPh>
    <rPh sb="11" eb="12">
      <t>ゼン</t>
    </rPh>
    <rPh sb="12" eb="14">
      <t>テイアン</t>
    </rPh>
    <rPh sb="17" eb="19">
      <t>ナントウ</t>
    </rPh>
    <rPh sb="19" eb="20">
      <t>メ</t>
    </rPh>
    <rPh sb="21" eb="23">
      <t>ケイサン</t>
    </rPh>
    <rPh sb="28" eb="30">
      <t>ジョウキ</t>
    </rPh>
    <rPh sb="31" eb="33">
      <t>メイキ</t>
    </rPh>
    <phoneticPr fontId="2"/>
  </si>
  <si>
    <t xml:space="preserve">※3 </t>
    <phoneticPr fontId="2"/>
  </si>
  <si>
    <t>改修割合などの数値は、様式集の別添資料「記入上の留意点」をよく読んで、記載してください。</t>
    <rPh sb="0" eb="2">
      <t>カイシュウ</t>
    </rPh>
    <rPh sb="2" eb="4">
      <t>ワリアイ</t>
    </rPh>
    <rPh sb="7" eb="9">
      <t>スウチ</t>
    </rPh>
    <rPh sb="11" eb="13">
      <t>ヨウシキ</t>
    </rPh>
    <rPh sb="13" eb="14">
      <t>シュウ</t>
    </rPh>
    <rPh sb="15" eb="17">
      <t>ベッテン</t>
    </rPh>
    <rPh sb="17" eb="19">
      <t>シリョウ</t>
    </rPh>
    <rPh sb="20" eb="22">
      <t>キニュウ</t>
    </rPh>
    <rPh sb="22" eb="23">
      <t>ジョウ</t>
    </rPh>
    <rPh sb="24" eb="27">
      <t>リュウイテン</t>
    </rPh>
    <rPh sb="31" eb="32">
      <t>ヨ</t>
    </rPh>
    <rPh sb="35" eb="37">
      <t>キサイ</t>
    </rPh>
    <phoneticPr fontId="2"/>
  </si>
  <si>
    <t>１．躯体改修における改修割合の算定</t>
    <rPh sb="2" eb="4">
      <t>クタイ</t>
    </rPh>
    <rPh sb="4" eb="6">
      <t>カイシュウ</t>
    </rPh>
    <rPh sb="10" eb="12">
      <t>カイシュウ</t>
    </rPh>
    <rPh sb="12" eb="14">
      <t>ワリアイ</t>
    </rPh>
    <rPh sb="15" eb="17">
      <t>サンテイ</t>
    </rPh>
    <phoneticPr fontId="2"/>
  </si>
  <si>
    <t>（１）躯体（外皮）の改修面積割合</t>
    <rPh sb="3" eb="5">
      <t>クタイ</t>
    </rPh>
    <rPh sb="6" eb="8">
      <t>ガイヒ</t>
    </rPh>
    <rPh sb="10" eb="12">
      <t>カイシュウ</t>
    </rPh>
    <rPh sb="12" eb="14">
      <t>メンセキ</t>
    </rPh>
    <rPh sb="14" eb="16">
      <t>ワリアイ</t>
    </rPh>
    <phoneticPr fontId="2"/>
  </si>
  <si>
    <t>注1）</t>
    <rPh sb="0" eb="1">
      <t>チュウ</t>
    </rPh>
    <phoneticPr fontId="2"/>
  </si>
  <si>
    <t>改修面積合計(①）には、（2）の「合計[Ａ]」の面積を記入してください。</t>
    <rPh sb="0" eb="2">
      <t>カイシュウ</t>
    </rPh>
    <rPh sb="2" eb="4">
      <t>メンセキ</t>
    </rPh>
    <rPh sb="4" eb="6">
      <t>ゴウケイ</t>
    </rPh>
    <rPh sb="17" eb="19">
      <t>ゴウケイ</t>
    </rPh>
    <rPh sb="24" eb="26">
      <t>メンセキ</t>
    </rPh>
    <rPh sb="27" eb="29">
      <t>キニュウ</t>
    </rPh>
    <phoneticPr fontId="2"/>
  </si>
  <si>
    <t>注2）</t>
    <rPh sb="0" eb="1">
      <t>チュウ</t>
    </rPh>
    <phoneticPr fontId="2"/>
  </si>
  <si>
    <t>建物全体の躯体（外皮）面積（②）は、立面図及び平面図（屋根伏図）から算出してください。各階ごとに建物外周長さ×階高により外壁面積を算出し、その合計面積に屋根面積を加算した値でも可とします。</t>
    <rPh sb="43" eb="44">
      <t>カク</t>
    </rPh>
    <rPh sb="44" eb="45">
      <t>カイ</t>
    </rPh>
    <rPh sb="48" eb="50">
      <t>タテモノ</t>
    </rPh>
    <rPh sb="50" eb="52">
      <t>ガイシュウ</t>
    </rPh>
    <rPh sb="52" eb="53">
      <t>ナガ</t>
    </rPh>
    <rPh sb="55" eb="57">
      <t>カイダカ</t>
    </rPh>
    <rPh sb="60" eb="62">
      <t>ガイヘキ</t>
    </rPh>
    <rPh sb="62" eb="64">
      <t>メンセキ</t>
    </rPh>
    <rPh sb="65" eb="67">
      <t>サンシュツ</t>
    </rPh>
    <rPh sb="71" eb="73">
      <t>ゴウケイ</t>
    </rPh>
    <rPh sb="73" eb="75">
      <t>メンセキ</t>
    </rPh>
    <rPh sb="76" eb="78">
      <t>ヤネ</t>
    </rPh>
    <rPh sb="78" eb="80">
      <t>メンセキ</t>
    </rPh>
    <rPh sb="81" eb="83">
      <t>カサン</t>
    </rPh>
    <rPh sb="85" eb="86">
      <t>アタイ</t>
    </rPh>
    <rPh sb="88" eb="89">
      <t>カ</t>
    </rPh>
    <phoneticPr fontId="2"/>
  </si>
  <si>
    <t>注3）</t>
    <rPh sb="0" eb="1">
      <t>チュウ</t>
    </rPh>
    <phoneticPr fontId="2"/>
  </si>
  <si>
    <t>計算根拠を別添資料１に記載してください。計算根拠が明示されていない場合は、書類不備として審査対象外とする場合があります。</t>
    <rPh sb="0" eb="2">
      <t>ケイサン</t>
    </rPh>
    <rPh sb="2" eb="4">
      <t>コンキョ</t>
    </rPh>
    <rPh sb="5" eb="7">
      <t>ベッテン</t>
    </rPh>
    <rPh sb="7" eb="9">
      <t>シリョウ</t>
    </rPh>
    <rPh sb="11" eb="13">
      <t>キサイ</t>
    </rPh>
    <rPh sb="20" eb="22">
      <t>ケイサン</t>
    </rPh>
    <rPh sb="22" eb="24">
      <t>コンキョ</t>
    </rPh>
    <rPh sb="25" eb="27">
      <t>メイジ</t>
    </rPh>
    <rPh sb="33" eb="35">
      <t>バアイ</t>
    </rPh>
    <rPh sb="37" eb="39">
      <t>ショルイ</t>
    </rPh>
    <rPh sb="39" eb="41">
      <t>フビ</t>
    </rPh>
    <rPh sb="44" eb="46">
      <t>シンサ</t>
    </rPh>
    <rPh sb="46" eb="48">
      <t>タイショウ</t>
    </rPh>
    <rPh sb="48" eb="49">
      <t>ガイ</t>
    </rPh>
    <rPh sb="52" eb="54">
      <t>バアイ</t>
    </rPh>
    <phoneticPr fontId="2"/>
  </si>
  <si>
    <r>
      <t xml:space="preserve">改修面積合計（㎡）
</t>
    </r>
    <r>
      <rPr>
        <u/>
        <sz val="10"/>
        <rFont val="ＭＳ Ｐゴシック"/>
        <family val="3"/>
        <charset val="128"/>
      </rPr>
      <t>(2)の[Ａ]</t>
    </r>
    <r>
      <rPr>
        <sz val="10"/>
        <rFont val="ＭＳ Ｐゴシック"/>
        <family val="3"/>
        <charset val="128"/>
      </rPr>
      <t xml:space="preserve">
（①）</t>
    </r>
    <rPh sb="0" eb="2">
      <t>カイシュウ</t>
    </rPh>
    <rPh sb="2" eb="4">
      <t>メンセキ</t>
    </rPh>
    <rPh sb="4" eb="6">
      <t>ゴウケイ</t>
    </rPh>
    <phoneticPr fontId="2"/>
  </si>
  <si>
    <t>建物全体の
躯体（外皮）面積（㎡）
(②）</t>
    <rPh sb="0" eb="2">
      <t>タテモノ</t>
    </rPh>
    <rPh sb="2" eb="4">
      <t>ゼンタイ</t>
    </rPh>
    <rPh sb="6" eb="8">
      <t>クタイ</t>
    </rPh>
    <rPh sb="9" eb="11">
      <t>ガイヒ</t>
    </rPh>
    <rPh sb="12" eb="14">
      <t>メンセキ</t>
    </rPh>
    <phoneticPr fontId="2"/>
  </si>
  <si>
    <t>*:小数点第２位以下を切り捨てて小数点第１位まで記載すること</t>
    <rPh sb="2" eb="5">
      <t>ショウスウテン</t>
    </rPh>
    <rPh sb="5" eb="6">
      <t>ダイ</t>
    </rPh>
    <rPh sb="7" eb="8">
      <t>イ</t>
    </rPh>
    <rPh sb="8" eb="10">
      <t>イカ</t>
    </rPh>
    <rPh sb="11" eb="12">
      <t>キ</t>
    </rPh>
    <rPh sb="13" eb="14">
      <t>ス</t>
    </rPh>
    <rPh sb="16" eb="19">
      <t>ショウスウテン</t>
    </rPh>
    <rPh sb="19" eb="20">
      <t>ダイ</t>
    </rPh>
    <rPh sb="21" eb="22">
      <t>イ</t>
    </rPh>
    <rPh sb="24" eb="26">
      <t>キサイ</t>
    </rPh>
    <phoneticPr fontId="2"/>
  </si>
  <si>
    <t>（２）改修面積内訳</t>
    <rPh sb="3" eb="5">
      <t>カイシュウ</t>
    </rPh>
    <rPh sb="5" eb="7">
      <t>メンセキ</t>
    </rPh>
    <rPh sb="7" eb="9">
      <t>ウチワケ</t>
    </rPh>
    <phoneticPr fontId="2"/>
  </si>
  <si>
    <t>注4）</t>
    <rPh sb="0" eb="1">
      <t>チュウ</t>
    </rPh>
    <phoneticPr fontId="2"/>
  </si>
  <si>
    <t>上表の改修面積合計（①）の改修項目別内訳を下表①に、改修項目別全体面積を下表②に記載してください。</t>
    <rPh sb="0" eb="2">
      <t>ジョウヒョウ</t>
    </rPh>
    <rPh sb="3" eb="5">
      <t>カイシュウ</t>
    </rPh>
    <rPh sb="5" eb="7">
      <t>メンセキ</t>
    </rPh>
    <rPh sb="7" eb="9">
      <t>ゴウケイ</t>
    </rPh>
    <rPh sb="13" eb="15">
      <t>カイシュウ</t>
    </rPh>
    <rPh sb="15" eb="17">
      <t>コウモク</t>
    </rPh>
    <rPh sb="17" eb="18">
      <t>ベツ</t>
    </rPh>
    <rPh sb="18" eb="20">
      <t>ウチワケ</t>
    </rPh>
    <rPh sb="21" eb="22">
      <t>シタ</t>
    </rPh>
    <rPh sb="22" eb="23">
      <t>ヒョウ</t>
    </rPh>
    <rPh sb="26" eb="28">
      <t>カイシュウ</t>
    </rPh>
    <rPh sb="28" eb="30">
      <t>コウモク</t>
    </rPh>
    <rPh sb="30" eb="31">
      <t>ベツ</t>
    </rPh>
    <rPh sb="31" eb="33">
      <t>ゼンタイ</t>
    </rPh>
    <rPh sb="33" eb="35">
      <t>メンセキ</t>
    </rPh>
    <rPh sb="36" eb="38">
      <t>カヒョウ</t>
    </rPh>
    <rPh sb="40" eb="42">
      <t>キサイ</t>
    </rPh>
    <phoneticPr fontId="2"/>
  </si>
  <si>
    <t>注5）</t>
    <rPh sb="0" eb="1">
      <t>チュウ</t>
    </rPh>
    <phoneticPr fontId="2"/>
  </si>
  <si>
    <t>計算根拠として立面図４面及び平面図（屋根伏図）に改修箇所、面積等を図示したもの及び集計表等（A4サイズ又は計算A3サイズ）を別添資料１として添付してください。計算根拠が明示されていない場合は、書類不備として審査対象外とする場合があります。</t>
    <rPh sb="0" eb="2">
      <t>ケイサン</t>
    </rPh>
    <rPh sb="9" eb="10">
      <t>ズ</t>
    </rPh>
    <rPh sb="16" eb="17">
      <t>ズ</t>
    </rPh>
    <rPh sb="21" eb="22">
      <t>ズ</t>
    </rPh>
    <rPh sb="39" eb="40">
      <t>オヨ</t>
    </rPh>
    <rPh sb="41" eb="43">
      <t>シュウケイ</t>
    </rPh>
    <rPh sb="43" eb="44">
      <t>ヒョウ</t>
    </rPh>
    <rPh sb="44" eb="45">
      <t>トウ</t>
    </rPh>
    <rPh sb="51" eb="52">
      <t>マタ</t>
    </rPh>
    <rPh sb="53" eb="55">
      <t>ケイサン</t>
    </rPh>
    <phoneticPr fontId="2"/>
  </si>
  <si>
    <t>（□の部分は該当するものを■で選択してください）</t>
    <phoneticPr fontId="2"/>
  </si>
  <si>
    <t>改修項目</t>
    <rPh sb="0" eb="2">
      <t>カイシュウ</t>
    </rPh>
    <rPh sb="2" eb="4">
      <t>コウモク</t>
    </rPh>
    <phoneticPr fontId="2"/>
  </si>
  <si>
    <t>項目別の改修面積（㎡）
（①）</t>
    <rPh sb="0" eb="2">
      <t>コウモク</t>
    </rPh>
    <rPh sb="2" eb="3">
      <t>ベツ</t>
    </rPh>
    <rPh sb="4" eb="6">
      <t>カイシュウ</t>
    </rPh>
    <rPh sb="6" eb="8">
      <t>メンセキ</t>
    </rPh>
    <phoneticPr fontId="2"/>
  </si>
  <si>
    <r>
      <t>項目別の全体面積に対する改修面積割合（％）（③＝①÷②×100）
 (小数点第１位まで記載)</t>
    </r>
    <r>
      <rPr>
        <vertAlign val="superscript"/>
        <sz val="9"/>
        <rFont val="ＭＳ Ｐゴシック"/>
        <family val="3"/>
        <charset val="128"/>
      </rPr>
      <t>*</t>
    </r>
    <rPh sb="0" eb="2">
      <t>コウモク</t>
    </rPh>
    <rPh sb="2" eb="3">
      <t>ベツ</t>
    </rPh>
    <rPh sb="4" eb="6">
      <t>ゼンタイ</t>
    </rPh>
    <rPh sb="6" eb="8">
      <t>メンセキ</t>
    </rPh>
    <rPh sb="9" eb="10">
      <t>タイ</t>
    </rPh>
    <rPh sb="12" eb="14">
      <t>カイシュウ</t>
    </rPh>
    <rPh sb="14" eb="16">
      <t>メンセキ</t>
    </rPh>
    <rPh sb="16" eb="18">
      <t>ワリアイ</t>
    </rPh>
    <phoneticPr fontId="2"/>
  </si>
  <si>
    <t>a.開口部</t>
    <rPh sb="2" eb="5">
      <t>カイコウブ</t>
    </rPh>
    <phoneticPr fontId="2"/>
  </si>
  <si>
    <t>屋根（開口部を除く）</t>
    <rPh sb="0" eb="2">
      <t>ヤネ</t>
    </rPh>
    <rPh sb="3" eb="6">
      <t>カイコウブ</t>
    </rPh>
    <rPh sb="7" eb="8">
      <t>ノゾ</t>
    </rPh>
    <phoneticPr fontId="2"/>
  </si>
  <si>
    <t>外壁（開口部を除く）</t>
    <rPh sb="0" eb="2">
      <t>ガイヘキ</t>
    </rPh>
    <rPh sb="3" eb="6">
      <t>カイコウブ</t>
    </rPh>
    <rPh sb="7" eb="8">
      <t>ノゾ</t>
    </rPh>
    <phoneticPr fontId="2"/>
  </si>
  <si>
    <t>２．設備改修における改修割合の算定</t>
    <rPh sb="2" eb="4">
      <t>セツビ</t>
    </rPh>
    <rPh sb="4" eb="6">
      <t>カイシュウ</t>
    </rPh>
    <rPh sb="10" eb="12">
      <t>カイシュウ</t>
    </rPh>
    <rPh sb="12" eb="14">
      <t>ワリアイ</t>
    </rPh>
    <rPh sb="15" eb="16">
      <t>サン</t>
    </rPh>
    <rPh sb="16" eb="17">
      <t>サダム</t>
    </rPh>
    <phoneticPr fontId="2"/>
  </si>
  <si>
    <t>（１）建物用途</t>
    <rPh sb="3" eb="5">
      <t>タテモノ</t>
    </rPh>
    <rPh sb="5" eb="7">
      <t>ヨウト</t>
    </rPh>
    <phoneticPr fontId="2"/>
  </si>
  <si>
    <t>□学校</t>
  </si>
  <si>
    <t>□物販店</t>
  </si>
  <si>
    <t>□飲食店</t>
  </si>
  <si>
    <t>□集会所</t>
    <rPh sb="1" eb="3">
      <t>シュウカイ</t>
    </rPh>
    <rPh sb="3" eb="4">
      <t>ショ</t>
    </rPh>
    <phoneticPr fontId="2"/>
  </si>
  <si>
    <t>□病院</t>
  </si>
  <si>
    <t>□ホテル</t>
  </si>
  <si>
    <t>□その他</t>
    <rPh sb="3" eb="4">
      <t>タ</t>
    </rPh>
    <phoneticPr fontId="2"/>
  </si>
  <si>
    <t>（２）設備改修の改修割合</t>
    <rPh sb="3" eb="5">
      <t>セツビ</t>
    </rPh>
    <rPh sb="5" eb="7">
      <t>カイシュウ</t>
    </rPh>
    <rPh sb="8" eb="10">
      <t>カイシュウ</t>
    </rPh>
    <rPh sb="10" eb="12">
      <t>ワリアイ</t>
    </rPh>
    <phoneticPr fontId="2"/>
  </si>
  <si>
    <t>改修前エネルギー
消費割合（％）
（①）</t>
    <rPh sb="0" eb="2">
      <t>カイシュウ</t>
    </rPh>
    <rPh sb="2" eb="3">
      <t>マエ</t>
    </rPh>
    <rPh sb="9" eb="11">
      <t>ショウヒ</t>
    </rPh>
    <rPh sb="11" eb="13">
      <t>ワリアイ</t>
    </rPh>
    <phoneticPr fontId="2"/>
  </si>
  <si>
    <t>設備別の
改修割合（％）
（②）</t>
    <rPh sb="0" eb="2">
      <t>セツビ</t>
    </rPh>
    <rPh sb="2" eb="3">
      <t>ベツ</t>
    </rPh>
    <rPh sb="5" eb="7">
      <t>カイシュウ</t>
    </rPh>
    <rPh sb="7" eb="9">
      <t>ワリアイ</t>
    </rPh>
    <phoneticPr fontId="2"/>
  </si>
  <si>
    <t>空調
設備</t>
    <rPh sb="0" eb="2">
      <t>クウチョウ</t>
    </rPh>
    <rPh sb="3" eb="5">
      <t>セツビ</t>
    </rPh>
    <phoneticPr fontId="2"/>
  </si>
  <si>
    <t>熱源設備</t>
    <rPh sb="0" eb="2">
      <t>ネツゲン</t>
    </rPh>
    <rPh sb="2" eb="4">
      <t>セツビ</t>
    </rPh>
    <phoneticPr fontId="2"/>
  </si>
  <si>
    <t>搬送設備</t>
    <rPh sb="0" eb="2">
      <t>ハンソウ</t>
    </rPh>
    <rPh sb="2" eb="4">
      <t>セツビ</t>
    </rPh>
    <phoneticPr fontId="2"/>
  </si>
  <si>
    <t>二次側設備</t>
    <rPh sb="0" eb="2">
      <t>ニジ</t>
    </rPh>
    <rPh sb="2" eb="3">
      <t>ガワ</t>
    </rPh>
    <rPh sb="3" eb="5">
      <t>セツビ</t>
    </rPh>
    <phoneticPr fontId="2"/>
  </si>
  <si>
    <t>換気設備</t>
    <rPh sb="0" eb="2">
      <t>カンキ</t>
    </rPh>
    <rPh sb="2" eb="4">
      <t>セツビ</t>
    </rPh>
    <phoneticPr fontId="2"/>
  </si>
  <si>
    <t>換気ファン</t>
    <rPh sb="0" eb="2">
      <t>カンキ</t>
    </rPh>
    <phoneticPr fontId="2"/>
  </si>
  <si>
    <t>照明設備</t>
    <rPh sb="0" eb="2">
      <t>ショウメイ</t>
    </rPh>
    <rPh sb="2" eb="4">
      <t>セツビ</t>
    </rPh>
    <phoneticPr fontId="2"/>
  </si>
  <si>
    <t>照明器具</t>
    <rPh sb="0" eb="2">
      <t>ショウメイ</t>
    </rPh>
    <rPh sb="2" eb="4">
      <t>キグ</t>
    </rPh>
    <phoneticPr fontId="2"/>
  </si>
  <si>
    <t>給湯
設備</t>
    <rPh sb="0" eb="2">
      <t>キュウトウ</t>
    </rPh>
    <rPh sb="3" eb="5">
      <t>セツビ</t>
    </rPh>
    <phoneticPr fontId="2"/>
  </si>
  <si>
    <t>昇降設備</t>
    <rPh sb="0" eb="2">
      <t>ショウコウ</t>
    </rPh>
    <rPh sb="2" eb="4">
      <t>セツビ</t>
    </rPh>
    <phoneticPr fontId="2"/>
  </si>
  <si>
    <t>昇降機</t>
    <rPh sb="0" eb="3">
      <t>ショウコウキ</t>
    </rPh>
    <phoneticPr fontId="2"/>
  </si>
  <si>
    <t>（　　　　　　　）</t>
    <phoneticPr fontId="2"/>
  </si>
  <si>
    <t>参考様式１－２</t>
    <rPh sb="0" eb="2">
      <t>サンコウ</t>
    </rPh>
    <rPh sb="2" eb="4">
      <t>ヨウシキ</t>
    </rPh>
    <phoneticPr fontId="2"/>
  </si>
  <si>
    <t>省エネ効果の計算シート</t>
    <phoneticPr fontId="2"/>
  </si>
  <si>
    <t>１．改修前のエネルギー消費量（建物全体）</t>
    <rPh sb="2" eb="4">
      <t>カイシュウ</t>
    </rPh>
    <rPh sb="4" eb="5">
      <t>マエ</t>
    </rPh>
    <rPh sb="11" eb="14">
      <t>ショウヒリョウ</t>
    </rPh>
    <rPh sb="15" eb="17">
      <t>タテモノ</t>
    </rPh>
    <rPh sb="17" eb="19">
      <t>ゼンタイ</t>
    </rPh>
    <phoneticPr fontId="2"/>
  </si>
  <si>
    <t>※計測期間：</t>
    <rPh sb="1" eb="3">
      <t>ケイソク</t>
    </rPh>
    <rPh sb="3" eb="5">
      <t>キカン</t>
    </rPh>
    <phoneticPr fontId="2"/>
  </si>
  <si>
    <t>種類</t>
    <rPh sb="0" eb="2">
      <t>シュルイ</t>
    </rPh>
    <phoneticPr fontId="2"/>
  </si>
  <si>
    <t>電力</t>
    <phoneticPr fontId="2"/>
  </si>
  <si>
    <t>（　　　　）</t>
    <phoneticPr fontId="2"/>
  </si>
  <si>
    <t>（GJ/kWh）</t>
    <phoneticPr fontId="2"/>
  </si>
  <si>
    <t>ＧＪ／年</t>
    <rPh sb="3" eb="4">
      <t>ネン</t>
    </rPh>
    <phoneticPr fontId="2"/>
  </si>
  <si>
    <t>都市ガス</t>
    <phoneticPr fontId="2"/>
  </si>
  <si>
    <t>プロパンガス</t>
    <phoneticPr fontId="2"/>
  </si>
  <si>
    <t>（GJ/kg）</t>
    <phoneticPr fontId="2"/>
  </si>
  <si>
    <t>重油</t>
    <phoneticPr fontId="2"/>
  </si>
  <si>
    <t>（GJ/L）</t>
    <phoneticPr fontId="2"/>
  </si>
  <si>
    <t>改修前エネルギー消費量　合計　[Ａ]</t>
    <rPh sb="0" eb="2">
      <t>カイシュウ</t>
    </rPh>
    <rPh sb="2" eb="3">
      <t>マエ</t>
    </rPh>
    <rPh sb="8" eb="11">
      <t>ショウヒリョウ</t>
    </rPh>
    <rPh sb="12" eb="14">
      <t>ゴウケイ</t>
    </rPh>
    <phoneticPr fontId="2"/>
  </si>
  <si>
    <t>※改修前の1年間について建物全体のエネルギー使用量（複数年間の平均値でも可）を記載してください。</t>
    <phoneticPr fontId="2"/>
  </si>
  <si>
    <t>２．改修工事内容別の省エネ効果</t>
    <rPh sb="2" eb="4">
      <t>カイシュウ</t>
    </rPh>
    <rPh sb="4" eb="6">
      <t>コウジ</t>
    </rPh>
    <rPh sb="6" eb="8">
      <t>ナイヨウ</t>
    </rPh>
    <rPh sb="8" eb="9">
      <t>ベツ</t>
    </rPh>
    <rPh sb="10" eb="11">
      <t>ショウ</t>
    </rPh>
    <rPh sb="13" eb="15">
      <t>コウカ</t>
    </rPh>
    <phoneticPr fontId="2"/>
  </si>
  <si>
    <t>建物規模</t>
    <rPh sb="0" eb="2">
      <t>タテモノ</t>
    </rPh>
    <rPh sb="2" eb="4">
      <t>キボ</t>
    </rPh>
    <phoneticPr fontId="2"/>
  </si>
  <si>
    <t>改修項目</t>
    <rPh sb="0" eb="2">
      <t>カイシュウ</t>
    </rPh>
    <rPh sb="2" eb="4">
      <t>コウモク</t>
    </rPh>
    <phoneticPr fontId="2"/>
  </si>
  <si>
    <t>見なし
省エネ率（％）</t>
    <rPh sb="0" eb="1">
      <t>ミ</t>
    </rPh>
    <rPh sb="4" eb="5">
      <t>ショウ</t>
    </rPh>
    <rPh sb="7" eb="8">
      <t>リツ</t>
    </rPh>
    <phoneticPr fontId="2"/>
  </si>
  <si>
    <t>項目別の
改修割合（％）</t>
    <rPh sb="0" eb="2">
      <t>コウモク</t>
    </rPh>
    <rPh sb="2" eb="3">
      <t>ベツ</t>
    </rPh>
    <rPh sb="5" eb="7">
      <t>カイシュウ</t>
    </rPh>
    <rPh sb="7" eb="9">
      <t>ワリアイ</t>
    </rPh>
    <phoneticPr fontId="2"/>
  </si>
  <si>
    <t>建物全体
省エネ率（％）</t>
    <rPh sb="0" eb="2">
      <t>タテモノ</t>
    </rPh>
    <rPh sb="2" eb="4">
      <t>ゼンタイ</t>
    </rPh>
    <rPh sb="5" eb="6">
      <t>ショウ</t>
    </rPh>
    <rPh sb="8" eb="9">
      <t>リツ</t>
    </rPh>
    <phoneticPr fontId="2"/>
  </si>
  <si>
    <t>開口部</t>
    <phoneticPr fontId="2"/>
  </si>
  <si>
    <t>断熱性能を強化（複層ガラス等）</t>
    <rPh sb="0" eb="2">
      <t>ダンネツ</t>
    </rPh>
    <rPh sb="2" eb="4">
      <t>セイノウ</t>
    </rPh>
    <rPh sb="5" eb="7">
      <t>キョウカ</t>
    </rPh>
    <rPh sb="8" eb="10">
      <t>フクソウ</t>
    </rPh>
    <rPh sb="13" eb="14">
      <t>ナド</t>
    </rPh>
    <phoneticPr fontId="2"/>
  </si>
  <si>
    <t>屋根・外壁</t>
    <rPh sb="0" eb="2">
      <t>ヤネ</t>
    </rPh>
    <rPh sb="3" eb="5">
      <t>ガイヘキ</t>
    </rPh>
    <phoneticPr fontId="2"/>
  </si>
  <si>
    <t>断熱性能の強化</t>
    <rPh sb="0" eb="2">
      <t>ダンネツ</t>
    </rPh>
    <rPh sb="2" eb="4">
      <t>セイノウ</t>
    </rPh>
    <rPh sb="5" eb="7">
      <t>キョウカ</t>
    </rPh>
    <phoneticPr fontId="2"/>
  </si>
  <si>
    <t>日射遮蔽</t>
    <rPh sb="0" eb="2">
      <t>ニッシャ</t>
    </rPh>
    <rPh sb="2" eb="4">
      <t>シャヘイ</t>
    </rPh>
    <phoneticPr fontId="2"/>
  </si>
  <si>
    <t>庇やルーバーの設置</t>
    <rPh sb="0" eb="1">
      <t>ヒサシ</t>
    </rPh>
    <rPh sb="7" eb="9">
      <t>セッチ</t>
    </rPh>
    <phoneticPr fontId="2"/>
  </si>
  <si>
    <t>内容：</t>
    <rPh sb="0" eb="2">
      <t>ナイヨウ</t>
    </rPh>
    <phoneticPr fontId="2"/>
  </si>
  <si>
    <t>小計</t>
    <rPh sb="0" eb="2">
      <t>ショウケイ</t>
    </rPh>
    <phoneticPr fontId="2"/>
  </si>
  <si>
    <t>（１）躯体改修工事</t>
    <rPh sb="3" eb="5">
      <t>クタイ</t>
    </rPh>
    <rPh sb="5" eb="7">
      <t>カイシュウ</t>
    </rPh>
    <rPh sb="7" eb="9">
      <t>コウジ</t>
    </rPh>
    <phoneticPr fontId="2"/>
  </si>
  <si>
    <t>主たる改修内容</t>
    <rPh sb="0" eb="1">
      <t>シュ</t>
    </rPh>
    <rPh sb="3" eb="5">
      <t>カイシュウ</t>
    </rPh>
    <rPh sb="5" eb="7">
      <t>ナイヨウ</t>
    </rPh>
    <phoneticPr fontId="2"/>
  </si>
  <si>
    <t>省エネ量</t>
    <rPh sb="0" eb="1">
      <t>ショウ</t>
    </rPh>
    <rPh sb="3" eb="4">
      <t>リョウ</t>
    </rPh>
    <phoneticPr fontId="2"/>
  </si>
  <si>
    <t>開口部</t>
    <rPh sb="0" eb="3">
      <t>カイコウブ</t>
    </rPh>
    <phoneticPr fontId="2"/>
  </si>
  <si>
    <t>小計[B]</t>
    <rPh sb="0" eb="1">
      <t>ショウ</t>
    </rPh>
    <rPh sb="1" eb="2">
      <t>ケイ</t>
    </rPh>
    <phoneticPr fontId="2"/>
  </si>
  <si>
    <t>（２）設備改修工事</t>
    <rPh sb="3" eb="5">
      <t>セツビ</t>
    </rPh>
    <rPh sb="5" eb="7">
      <t>カイシュウ</t>
    </rPh>
    <rPh sb="7" eb="9">
      <t>コウジ</t>
    </rPh>
    <phoneticPr fontId="2"/>
  </si>
  <si>
    <t>自動制御</t>
    <rPh sb="0" eb="2">
      <t>ジドウ</t>
    </rPh>
    <rPh sb="2" eb="4">
      <t>セイギョ</t>
    </rPh>
    <phoneticPr fontId="2"/>
  </si>
  <si>
    <t>換気
設備</t>
    <rPh sb="0" eb="2">
      <t>カンキ</t>
    </rPh>
    <rPh sb="3" eb="5">
      <t>セツビ</t>
    </rPh>
    <phoneticPr fontId="2"/>
  </si>
  <si>
    <t>照明
設備</t>
    <rPh sb="0" eb="2">
      <t>ショウメイ</t>
    </rPh>
    <rPh sb="3" eb="5">
      <t>セツビ</t>
    </rPh>
    <phoneticPr fontId="2"/>
  </si>
  <si>
    <t>昇降
設備</t>
    <rPh sb="0" eb="2">
      <t>ショウコウ</t>
    </rPh>
    <rPh sb="3" eb="5">
      <t>セツビ</t>
    </rPh>
    <phoneticPr fontId="2"/>
  </si>
  <si>
    <r>
      <t xml:space="preserve">その他
</t>
    </r>
    <r>
      <rPr>
        <sz val="8"/>
        <rFont val="ＭＳ Ｐゴシック"/>
        <family val="3"/>
        <charset val="128"/>
      </rPr>
      <t>(太陽光発電を除く)</t>
    </r>
    <rPh sb="2" eb="3">
      <t>タ</t>
    </rPh>
    <rPh sb="5" eb="8">
      <t>タイヨウコウ</t>
    </rPh>
    <rPh sb="8" eb="10">
      <t>ハツデン</t>
    </rPh>
    <rPh sb="11" eb="12">
      <t>ノゾ</t>
    </rPh>
    <phoneticPr fontId="2"/>
  </si>
  <si>
    <t>小計[C]</t>
    <rPh sb="0" eb="1">
      <t>ショウ</t>
    </rPh>
    <rPh sb="1" eb="2">
      <t>ケイ</t>
    </rPh>
    <phoneticPr fontId="2"/>
  </si>
  <si>
    <t>省エネ量合計　[D]＝小計[B]＋小計[C]</t>
    <rPh sb="0" eb="1">
      <t>ショウ</t>
    </rPh>
    <rPh sb="3" eb="4">
      <t>リョウ</t>
    </rPh>
    <rPh sb="4" eb="6">
      <t>ゴウケイ</t>
    </rPh>
    <rPh sb="11" eb="13">
      <t>ショウケイ</t>
    </rPh>
    <rPh sb="17" eb="19">
      <t>ショウケイ</t>
    </rPh>
    <phoneticPr fontId="2"/>
  </si>
  <si>
    <t>％</t>
    <phoneticPr fontId="2"/>
  </si>
  <si>
    <t>参考様式１－３</t>
    <phoneticPr fontId="2"/>
  </si>
  <si>
    <t>省エネ効果の計算シート　＜簡易計算用＞</t>
    <rPh sb="13" eb="15">
      <t>カンイ</t>
    </rPh>
    <rPh sb="15" eb="18">
      <t>ケイサンヨウ</t>
    </rPh>
    <phoneticPr fontId="2"/>
  </si>
  <si>
    <t>※改修前の1年間について建物全体のエネルギー使用量（複数年間の平均値でも可）を記載してください。</t>
    <rPh sb="1" eb="3">
      <t>カイシュウ</t>
    </rPh>
    <rPh sb="3" eb="4">
      <t>マエ</t>
    </rPh>
    <rPh sb="6" eb="8">
      <t>ネンカン</t>
    </rPh>
    <rPh sb="12" eb="14">
      <t>タテモノ</t>
    </rPh>
    <rPh sb="14" eb="16">
      <t>ゼンタイ</t>
    </rPh>
    <rPh sb="22" eb="24">
      <t>シヨウ</t>
    </rPh>
    <rPh sb="24" eb="25">
      <t>リョウ</t>
    </rPh>
    <rPh sb="26" eb="28">
      <t>フクスウ</t>
    </rPh>
    <rPh sb="28" eb="30">
      <t>ネンカン</t>
    </rPh>
    <rPh sb="31" eb="33">
      <t>ヘイキン</t>
    </rPh>
    <rPh sb="33" eb="34">
      <t>チ</t>
    </rPh>
    <rPh sb="36" eb="37">
      <t>カ</t>
    </rPh>
    <rPh sb="39" eb="41">
      <t>キサイ</t>
    </rPh>
    <phoneticPr fontId="2"/>
  </si>
  <si>
    <r>
      <t xml:space="preserve">建物規模
</t>
    </r>
    <r>
      <rPr>
        <sz val="9"/>
        <rFont val="ＭＳ Ｐゴシック"/>
        <family val="3"/>
        <charset val="128"/>
      </rPr>
      <t>（いずれか一つを選択）</t>
    </r>
    <rPh sb="0" eb="2">
      <t>タテモノ</t>
    </rPh>
    <rPh sb="2" eb="4">
      <t>キボ</t>
    </rPh>
    <rPh sb="10" eb="11">
      <t>ヒト</t>
    </rPh>
    <rPh sb="13" eb="15">
      <t>センタク</t>
    </rPh>
    <phoneticPr fontId="2"/>
  </si>
  <si>
    <t>改修項目
（該当するものを選択）</t>
    <rPh sb="0" eb="2">
      <t>カイシュウ</t>
    </rPh>
    <rPh sb="2" eb="4">
      <t>コウモク</t>
    </rPh>
    <rPh sb="6" eb="8">
      <t>ガイトウ</t>
    </rPh>
    <rPh sb="13" eb="15">
      <t>センタク</t>
    </rPh>
    <phoneticPr fontId="2"/>
  </si>
  <si>
    <t>大規模</t>
    <rPh sb="0" eb="3">
      <t>ダイキボ</t>
    </rPh>
    <phoneticPr fontId="2"/>
  </si>
  <si>
    <t>断熱性能を強化（複層ガラス等）</t>
    <rPh sb="0" eb="2">
      <t>ダンネツ</t>
    </rPh>
    <rPh sb="2" eb="4">
      <t>セイノウ</t>
    </rPh>
    <rPh sb="5" eb="7">
      <t>キョウカ</t>
    </rPh>
    <rPh sb="8" eb="10">
      <t>フクソウ</t>
    </rPh>
    <rPh sb="13" eb="14">
      <t>トウ</t>
    </rPh>
    <phoneticPr fontId="2"/>
  </si>
  <si>
    <t>（延床面積
 5000㎡以上）</t>
    <rPh sb="1" eb="2">
      <t>ノ</t>
    </rPh>
    <rPh sb="2" eb="3">
      <t>ユカ</t>
    </rPh>
    <rPh sb="3" eb="5">
      <t>メンセキ</t>
    </rPh>
    <rPh sb="12" eb="14">
      <t>イジョウ</t>
    </rPh>
    <phoneticPr fontId="2"/>
  </si>
  <si>
    <t>断熱性能の強化</t>
    <rPh sb="0" eb="2">
      <t>ダンネツ</t>
    </rPh>
    <rPh sb="2" eb="4">
      <t>セイノウ</t>
    </rPh>
    <rPh sb="5" eb="7">
      <t>キョウカ</t>
    </rPh>
    <phoneticPr fontId="2"/>
  </si>
  <si>
    <t>庇やルーバーの設置</t>
    <rPh sb="0" eb="1">
      <t>ヒサシ</t>
    </rPh>
    <rPh sb="7" eb="9">
      <t>セッチ</t>
    </rPh>
    <phoneticPr fontId="2"/>
  </si>
  <si>
    <t>内容：</t>
    <rPh sb="0" eb="2">
      <t>ナイヨウ</t>
    </rPh>
    <phoneticPr fontId="2"/>
  </si>
  <si>
    <t>中小規模</t>
    <rPh sb="0" eb="2">
      <t>チュウショウ</t>
    </rPh>
    <rPh sb="2" eb="4">
      <t>キボ</t>
    </rPh>
    <phoneticPr fontId="2"/>
  </si>
  <si>
    <t>（延床面積
 5000㎡未満）</t>
    <rPh sb="1" eb="2">
      <t>ノ</t>
    </rPh>
    <rPh sb="2" eb="3">
      <t>ユカ</t>
    </rPh>
    <rPh sb="3" eb="5">
      <t>メンセキ</t>
    </rPh>
    <rPh sb="12" eb="14">
      <t>ミマン</t>
    </rPh>
    <phoneticPr fontId="2"/>
  </si>
  <si>
    <t>小計[B]</t>
    <rPh sb="0" eb="2">
      <t>ショウケイ</t>
    </rPh>
    <phoneticPr fontId="2"/>
  </si>
  <si>
    <r>
      <t xml:space="preserve">建物用途
</t>
    </r>
    <r>
      <rPr>
        <sz val="9"/>
        <rFont val="ＭＳ Ｐゴシック"/>
        <family val="3"/>
        <charset val="128"/>
      </rPr>
      <t>（主要な用途をいずれか一つ選択）</t>
    </r>
    <rPh sb="0" eb="2">
      <t>タテモノ</t>
    </rPh>
    <rPh sb="2" eb="4">
      <t>ヨウト</t>
    </rPh>
    <rPh sb="6" eb="8">
      <t>シュヨウ</t>
    </rPh>
    <rPh sb="9" eb="11">
      <t>ヨウト</t>
    </rPh>
    <rPh sb="16" eb="17">
      <t>ヒト</t>
    </rPh>
    <rPh sb="18" eb="20">
      <t>センタク</t>
    </rPh>
    <phoneticPr fontId="2"/>
  </si>
  <si>
    <t>空調設備</t>
    <rPh sb="0" eb="2">
      <t>クウチョウ</t>
    </rPh>
    <rPh sb="2" eb="4">
      <t>セツビ</t>
    </rPh>
    <phoneticPr fontId="2"/>
  </si>
  <si>
    <t>　熱源設備</t>
    <rPh sb="1" eb="3">
      <t>ネツゲン</t>
    </rPh>
    <rPh sb="3" eb="5">
      <t>セツビ</t>
    </rPh>
    <phoneticPr fontId="2"/>
  </si>
  <si>
    <t>事務所</t>
    <rPh sb="0" eb="2">
      <t>ジム</t>
    </rPh>
    <rPh sb="2" eb="3">
      <t>ショ</t>
    </rPh>
    <phoneticPr fontId="2"/>
  </si>
  <si>
    <t>　搬送設備</t>
    <rPh sb="1" eb="3">
      <t>ハンソウ</t>
    </rPh>
    <rPh sb="3" eb="5">
      <t>セツビ</t>
    </rPh>
    <phoneticPr fontId="2"/>
  </si>
  <si>
    <t>　二次側機器</t>
    <rPh sb="1" eb="3">
      <t>ニジ</t>
    </rPh>
    <rPh sb="3" eb="4">
      <t>ガワ</t>
    </rPh>
    <rPh sb="4" eb="6">
      <t>キキ</t>
    </rPh>
    <phoneticPr fontId="2"/>
  </si>
  <si>
    <t>学校</t>
    <rPh sb="0" eb="2">
      <t>ガッコウ</t>
    </rPh>
    <phoneticPr fontId="2"/>
  </si>
  <si>
    <t>　自動制御</t>
    <rPh sb="1" eb="3">
      <t>ジドウ</t>
    </rPh>
    <rPh sb="3" eb="5">
      <t>セイギョ</t>
    </rPh>
    <phoneticPr fontId="2"/>
  </si>
  <si>
    <t>　換気ファン</t>
    <rPh sb="1" eb="3">
      <t>カンキ</t>
    </rPh>
    <phoneticPr fontId="2"/>
  </si>
  <si>
    <t>物販店</t>
    <rPh sb="0" eb="3">
      <t>ブッパンテン</t>
    </rPh>
    <phoneticPr fontId="2"/>
  </si>
  <si>
    <t>　照明器具</t>
    <rPh sb="1" eb="3">
      <t>ショウメイ</t>
    </rPh>
    <rPh sb="3" eb="5">
      <t>キグ</t>
    </rPh>
    <phoneticPr fontId="2"/>
  </si>
  <si>
    <t>飲食店</t>
    <rPh sb="0" eb="2">
      <t>インショク</t>
    </rPh>
    <rPh sb="2" eb="3">
      <t>テン</t>
    </rPh>
    <phoneticPr fontId="2"/>
  </si>
  <si>
    <t>給湯設備</t>
    <rPh sb="0" eb="2">
      <t>キュウトウ</t>
    </rPh>
    <rPh sb="2" eb="4">
      <t>セツビ</t>
    </rPh>
    <phoneticPr fontId="2"/>
  </si>
  <si>
    <t>　熱源設備</t>
    <phoneticPr fontId="2"/>
  </si>
  <si>
    <t>集会所</t>
    <rPh sb="0" eb="2">
      <t>シュウカイ</t>
    </rPh>
    <rPh sb="2" eb="3">
      <t>ジョ</t>
    </rPh>
    <phoneticPr fontId="2"/>
  </si>
  <si>
    <t>　搬送設備</t>
    <phoneticPr fontId="2"/>
  </si>
  <si>
    <t>病院</t>
    <rPh sb="0" eb="2">
      <t>ビョウイン</t>
    </rPh>
    <phoneticPr fontId="2"/>
  </si>
  <si>
    <t>　昇降機</t>
    <rPh sb="1" eb="4">
      <t>ショウコウキ</t>
    </rPh>
    <phoneticPr fontId="2"/>
  </si>
  <si>
    <t>ホテル</t>
    <phoneticPr fontId="2"/>
  </si>
  <si>
    <t>　（　　　　　　　　　　　）</t>
    <phoneticPr fontId="2"/>
  </si>
  <si>
    <t>小計[C]</t>
    <rPh sb="0" eb="2">
      <t>ショウケイ</t>
    </rPh>
    <phoneticPr fontId="2"/>
  </si>
  <si>
    <t>[D]=小計[B]＋小計[C]</t>
    <rPh sb="4" eb="6">
      <t>ショウケイ</t>
    </rPh>
    <rPh sb="10" eb="12">
      <t>ショウケイ</t>
    </rPh>
    <phoneticPr fontId="2"/>
  </si>
  <si>
    <t>（４）建物全体の省エネ量の合計　（GJ）</t>
    <rPh sb="3" eb="5">
      <t>タテモノ</t>
    </rPh>
    <rPh sb="5" eb="7">
      <t>ゼンタイ</t>
    </rPh>
    <rPh sb="8" eb="9">
      <t>ショウ</t>
    </rPh>
    <rPh sb="11" eb="12">
      <t>リョウ</t>
    </rPh>
    <rPh sb="13" eb="15">
      <t>ゴウケイ</t>
    </rPh>
    <phoneticPr fontId="2"/>
  </si>
  <si>
    <t>改修前エネルギー消費量合計[Ａ]×省エネ率[D]</t>
    <phoneticPr fontId="2"/>
  </si>
  <si>
    <t>参考様式１－３　別添資料</t>
    <rPh sb="8" eb="10">
      <t>ベッテン</t>
    </rPh>
    <rPh sb="10" eb="12">
      <t>シリョウ</t>
    </rPh>
    <phoneticPr fontId="2"/>
  </si>
  <si>
    <t>（記入上の留意点）</t>
    <rPh sb="1" eb="3">
      <t>キニュウ</t>
    </rPh>
    <rPh sb="3" eb="4">
      <t>ジョウ</t>
    </rPh>
    <rPh sb="5" eb="7">
      <t>リュウイ</t>
    </rPh>
    <rPh sb="7" eb="8">
      <t>テン</t>
    </rPh>
    <phoneticPr fontId="2"/>
  </si>
  <si>
    <t>改修割合は、部位や設備ごとに、それぞれの建物全体に対する改修部分の割合（合計面積や合計容量に対する改修部分の割合など）を記載してください。
（※躯体改修の項目別の改修割合については別添資料にその計算根拠を、設備改修の設備別の改修割合については「参考様式１－４」にその計算根拠を記載してください）</t>
    <rPh sb="0" eb="2">
      <t>カイシュウ</t>
    </rPh>
    <rPh sb="2" eb="4">
      <t>ワリアイ</t>
    </rPh>
    <rPh sb="6" eb="8">
      <t>ブイ</t>
    </rPh>
    <rPh sb="9" eb="11">
      <t>セツビ</t>
    </rPh>
    <rPh sb="25" eb="26">
      <t>タイ</t>
    </rPh>
    <rPh sb="36" eb="38">
      <t>ゴウケイ</t>
    </rPh>
    <rPh sb="41" eb="43">
      <t>ゴウケイ</t>
    </rPh>
    <rPh sb="43" eb="45">
      <t>ヨウリョウ</t>
    </rPh>
    <rPh sb="46" eb="47">
      <t>タイ</t>
    </rPh>
    <rPh sb="49" eb="51">
      <t>カイシュウ</t>
    </rPh>
    <rPh sb="51" eb="53">
      <t>ブブン</t>
    </rPh>
    <rPh sb="60" eb="62">
      <t>キサイ</t>
    </rPh>
    <rPh sb="72" eb="74">
      <t>クタイ</t>
    </rPh>
    <rPh sb="74" eb="76">
      <t>カイシュウ</t>
    </rPh>
    <rPh sb="77" eb="80">
      <t>コウモクベツ</t>
    </rPh>
    <rPh sb="81" eb="83">
      <t>カイシュウ</t>
    </rPh>
    <rPh sb="83" eb="85">
      <t>ワリアイ</t>
    </rPh>
    <rPh sb="90" eb="92">
      <t>ベッテン</t>
    </rPh>
    <rPh sb="92" eb="94">
      <t>シリョウ</t>
    </rPh>
    <rPh sb="97" eb="99">
      <t>ケイサン</t>
    </rPh>
    <rPh sb="99" eb="101">
      <t>コンキョ</t>
    </rPh>
    <rPh sb="103" eb="105">
      <t>セツビ</t>
    </rPh>
    <rPh sb="105" eb="107">
      <t>カイシュウ</t>
    </rPh>
    <rPh sb="108" eb="110">
      <t>セツビ</t>
    </rPh>
    <rPh sb="110" eb="111">
      <t>ベツ</t>
    </rPh>
    <rPh sb="133" eb="135">
      <t>ケイサン</t>
    </rPh>
    <rPh sb="135" eb="137">
      <t>コンキョ</t>
    </rPh>
    <phoneticPr fontId="2"/>
  </si>
  <si>
    <t>設備改修工事の改修前エネルギー消費割合は、該当欄に数値を記載し、根拠を「参考様式１－４」に記載してください。（※実態の割合を推計することが困難な場合は、別表２から該当する建物用途の数値と見なすことも可）</t>
    <rPh sb="0" eb="2">
      <t>セツビ</t>
    </rPh>
    <rPh sb="2" eb="4">
      <t>カイシュウ</t>
    </rPh>
    <rPh sb="4" eb="6">
      <t>コウジ</t>
    </rPh>
    <rPh sb="7" eb="10">
      <t>カイシュウマエ</t>
    </rPh>
    <rPh sb="15" eb="17">
      <t>ショウヒ</t>
    </rPh>
    <rPh sb="17" eb="19">
      <t>ワリアイ</t>
    </rPh>
    <phoneticPr fontId="2"/>
  </si>
  <si>
    <t>設備改修工事の分類別省エネ率は、該当欄に数値を記載し、根拠を「参考様式１－４」に記載してください。</t>
    <rPh sb="0" eb="2">
      <t>セツビ</t>
    </rPh>
    <rPh sb="2" eb="4">
      <t>カイシュウ</t>
    </rPh>
    <rPh sb="4" eb="6">
      <t>コウジ</t>
    </rPh>
    <rPh sb="7" eb="9">
      <t>ブンルイ</t>
    </rPh>
    <rPh sb="9" eb="10">
      <t>ベツ</t>
    </rPh>
    <rPh sb="10" eb="11">
      <t>ショウ</t>
    </rPh>
    <rPh sb="13" eb="14">
      <t>リツ</t>
    </rPh>
    <rPh sb="16" eb="18">
      <t>ガイトウ</t>
    </rPh>
    <rPh sb="18" eb="19">
      <t>ラン</t>
    </rPh>
    <rPh sb="20" eb="22">
      <t>スウチ</t>
    </rPh>
    <rPh sb="23" eb="25">
      <t>キサイ</t>
    </rPh>
    <rPh sb="27" eb="29">
      <t>コンキョ</t>
    </rPh>
    <rPh sb="33" eb="35">
      <t>ヨウシキ</t>
    </rPh>
    <rPh sb="40" eb="42">
      <t>キサイ</t>
    </rPh>
    <phoneticPr fontId="2"/>
  </si>
  <si>
    <t>④</t>
    <phoneticPr fontId="2"/>
  </si>
  <si>
    <t>設備改修工事のうち、自動制御に関する省エネ率は、改修項目別に建物全体に対する割合を記載してください。</t>
    <rPh sb="0" eb="2">
      <t>セツビ</t>
    </rPh>
    <rPh sb="2" eb="4">
      <t>カイシュウ</t>
    </rPh>
    <rPh sb="4" eb="6">
      <t>コウジ</t>
    </rPh>
    <rPh sb="10" eb="12">
      <t>ジドウ</t>
    </rPh>
    <rPh sb="12" eb="14">
      <t>セイギョ</t>
    </rPh>
    <rPh sb="15" eb="16">
      <t>カン</t>
    </rPh>
    <rPh sb="18" eb="19">
      <t>ショウ</t>
    </rPh>
    <rPh sb="21" eb="22">
      <t>リツ</t>
    </rPh>
    <rPh sb="24" eb="26">
      <t>カイシュウ</t>
    </rPh>
    <rPh sb="26" eb="29">
      <t>コウモクベツ</t>
    </rPh>
    <rPh sb="30" eb="32">
      <t>タテモノ</t>
    </rPh>
    <rPh sb="32" eb="34">
      <t>ゼンタイ</t>
    </rPh>
    <rPh sb="35" eb="36">
      <t>タイ</t>
    </rPh>
    <rPh sb="38" eb="40">
      <t>ワリアイ</t>
    </rPh>
    <rPh sb="41" eb="43">
      <t>キサイ</t>
    </rPh>
    <phoneticPr fontId="2"/>
  </si>
  <si>
    <t>⑤</t>
    <phoneticPr fontId="2"/>
  </si>
  <si>
    <t>⑥</t>
    <phoneticPr fontId="2"/>
  </si>
  <si>
    <r>
      <t>日射調整フィルムについては、その他の欄に記入してください。</t>
    </r>
    <r>
      <rPr>
        <sz val="10"/>
        <rFont val="ＭＳ Ｐゴシック"/>
        <family val="3"/>
        <charset val="128"/>
      </rPr>
      <t>その効果については、建築物の空調用一次エネルギー消費量の削減寄与率を試算し、その数値を「建物全体省エネ率」に記載してください。</t>
    </r>
    <rPh sb="0" eb="2">
      <t>ニッシャ</t>
    </rPh>
    <rPh sb="2" eb="4">
      <t>チョウセイ</t>
    </rPh>
    <rPh sb="16" eb="17">
      <t>タ</t>
    </rPh>
    <rPh sb="18" eb="19">
      <t>ラン</t>
    </rPh>
    <rPh sb="20" eb="22">
      <t>キニュウ</t>
    </rPh>
    <rPh sb="43" eb="46">
      <t>クウチョウヨウ</t>
    </rPh>
    <rPh sb="46" eb="47">
      <t>イチ</t>
    </rPh>
    <phoneticPr fontId="2"/>
  </si>
  <si>
    <t>⑦</t>
    <phoneticPr fontId="2"/>
  </si>
  <si>
    <t xml:space="preserve">見なし省エネ率の設定がないもので、詳細な省エネ計算の根拠を添付しない場合、当該工事による効果を「0.1％」と見なすことができるものとします。その場合、「建物全体省エネ率」の欄に「０．１」と記載してください。
</t>
    <rPh sb="0" eb="1">
      <t>ミ</t>
    </rPh>
    <rPh sb="3" eb="4">
      <t>ショウ</t>
    </rPh>
    <rPh sb="6" eb="7">
      <t>リツ</t>
    </rPh>
    <rPh sb="8" eb="10">
      <t>セッテイ</t>
    </rPh>
    <rPh sb="17" eb="19">
      <t>ショウサイ</t>
    </rPh>
    <rPh sb="20" eb="21">
      <t>ショウ</t>
    </rPh>
    <rPh sb="23" eb="25">
      <t>ケイサン</t>
    </rPh>
    <rPh sb="26" eb="28">
      <t>コンキョ</t>
    </rPh>
    <rPh sb="29" eb="31">
      <t>テンプ</t>
    </rPh>
    <rPh sb="34" eb="36">
      <t>バアイ</t>
    </rPh>
    <rPh sb="37" eb="39">
      <t>トウガイ</t>
    </rPh>
    <rPh sb="39" eb="41">
      <t>コウジ</t>
    </rPh>
    <rPh sb="44" eb="46">
      <t>コウカ</t>
    </rPh>
    <rPh sb="54" eb="55">
      <t>ミ</t>
    </rPh>
    <rPh sb="72" eb="74">
      <t>バアイ</t>
    </rPh>
    <rPh sb="76" eb="78">
      <t>タテモノ</t>
    </rPh>
    <rPh sb="78" eb="80">
      <t>ゼンタイ</t>
    </rPh>
    <rPh sb="80" eb="81">
      <t>ショウ</t>
    </rPh>
    <rPh sb="83" eb="84">
      <t>リツ</t>
    </rPh>
    <rPh sb="86" eb="87">
      <t>ラン</t>
    </rPh>
    <rPh sb="94" eb="96">
      <t>キサイ</t>
    </rPh>
    <phoneticPr fontId="2"/>
  </si>
  <si>
    <t>別表１　建物用途区分</t>
    <rPh sb="0" eb="1">
      <t>ベツ</t>
    </rPh>
    <rPh sb="1" eb="2">
      <t>ヒョウ</t>
    </rPh>
    <rPh sb="4" eb="6">
      <t>タテモノ</t>
    </rPh>
    <rPh sb="6" eb="8">
      <t>ヨウト</t>
    </rPh>
    <rPh sb="8" eb="10">
      <t>クブン</t>
    </rPh>
    <phoneticPr fontId="2"/>
  </si>
  <si>
    <t>用途区分</t>
    <rPh sb="0" eb="2">
      <t>ヨウト</t>
    </rPh>
    <rPh sb="2" eb="4">
      <t>クブン</t>
    </rPh>
    <phoneticPr fontId="2"/>
  </si>
  <si>
    <t>施設の例示</t>
    <rPh sb="0" eb="2">
      <t>シセツ</t>
    </rPh>
    <rPh sb="3" eb="5">
      <t>レイジ</t>
    </rPh>
    <phoneticPr fontId="2"/>
  </si>
  <si>
    <t>事務所</t>
    <rPh sb="0" eb="3">
      <t>ジムショ</t>
    </rPh>
    <phoneticPr fontId="39"/>
  </si>
  <si>
    <t>　事務所、庁舎、図書館、博物館、郵便局など</t>
    <rPh sb="1" eb="4">
      <t>ジムショ</t>
    </rPh>
    <rPh sb="5" eb="7">
      <t>チョウシャ</t>
    </rPh>
    <rPh sb="8" eb="11">
      <t>トショカン</t>
    </rPh>
    <rPh sb="12" eb="15">
      <t>ハクブツカン</t>
    </rPh>
    <rPh sb="16" eb="19">
      <t>ユウビンキョク</t>
    </rPh>
    <phoneticPr fontId="2"/>
  </si>
  <si>
    <t>学校</t>
    <rPh sb="0" eb="2">
      <t>ガッコウ</t>
    </rPh>
    <phoneticPr fontId="39"/>
  </si>
  <si>
    <t>　小学校、中学校、高等学校、大学、高等専門学校、専修学校、各種学校など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
  </si>
  <si>
    <t>物販店</t>
    <rPh sb="0" eb="3">
      <t>ブッパンテン</t>
    </rPh>
    <phoneticPr fontId="39"/>
  </si>
  <si>
    <t>　百貨店、マーケットなど</t>
    <rPh sb="1" eb="4">
      <t>ヒャッカテン</t>
    </rPh>
    <phoneticPr fontId="2"/>
  </si>
  <si>
    <t>　飲食店、食堂、喫茶店など</t>
    <rPh sb="1" eb="4">
      <t>インショクテン</t>
    </rPh>
    <rPh sb="5" eb="7">
      <t>ショクドウ</t>
    </rPh>
    <rPh sb="8" eb="11">
      <t>キッサテン</t>
    </rPh>
    <phoneticPr fontId="2"/>
  </si>
  <si>
    <t>　公会堂、集会場、ボーリング場、体育館、劇場、映画館、展示施設など</t>
    <rPh sb="1" eb="4">
      <t>コウカイドウ</t>
    </rPh>
    <rPh sb="5" eb="8">
      <t>シュウカイジョウ</t>
    </rPh>
    <rPh sb="14" eb="15">
      <t>ジョウ</t>
    </rPh>
    <rPh sb="16" eb="19">
      <t>タイイクカン</t>
    </rPh>
    <rPh sb="20" eb="22">
      <t>ゲキジョウ</t>
    </rPh>
    <rPh sb="23" eb="26">
      <t>エイガカン</t>
    </rPh>
    <rPh sb="27" eb="29">
      <t>テンジ</t>
    </rPh>
    <rPh sb="29" eb="31">
      <t>シセツ</t>
    </rPh>
    <phoneticPr fontId="2"/>
  </si>
  <si>
    <t>病院</t>
    <rPh sb="0" eb="2">
      <t>ビョウイン</t>
    </rPh>
    <phoneticPr fontId="39"/>
  </si>
  <si>
    <t>　病院、老人ホーム、身体障害者福祉ホームなど</t>
    <rPh sb="1" eb="3">
      <t>ビョウイン</t>
    </rPh>
    <rPh sb="4" eb="6">
      <t>ロウジン</t>
    </rPh>
    <rPh sb="10" eb="12">
      <t>シンタイ</t>
    </rPh>
    <rPh sb="12" eb="15">
      <t>ショウガイシャ</t>
    </rPh>
    <rPh sb="15" eb="17">
      <t>フクシ</t>
    </rPh>
    <phoneticPr fontId="2"/>
  </si>
  <si>
    <t>ホテル</t>
  </si>
  <si>
    <t>　ホテル、旅館など</t>
    <rPh sb="5" eb="7">
      <t>リョカン</t>
    </rPh>
    <phoneticPr fontId="2"/>
  </si>
  <si>
    <t>　上記用途区分以外</t>
    <rPh sb="1" eb="3">
      <t>ジョウキ</t>
    </rPh>
    <rPh sb="3" eb="5">
      <t>ヨウト</t>
    </rPh>
    <rPh sb="5" eb="7">
      <t>クブン</t>
    </rPh>
    <rPh sb="7" eb="9">
      <t>イガイ</t>
    </rPh>
    <phoneticPr fontId="2"/>
  </si>
  <si>
    <t>別表２　建物用途別のエネルギー消費割合　[％]</t>
    <rPh sb="0" eb="2">
      <t>ベツヒョウ</t>
    </rPh>
    <rPh sb="8" eb="9">
      <t>ベツ</t>
    </rPh>
    <phoneticPr fontId="2"/>
  </si>
  <si>
    <t>大分類</t>
    <rPh sb="0" eb="1">
      <t>ダイ</t>
    </rPh>
    <rPh sb="1" eb="3">
      <t>ブンルイ</t>
    </rPh>
    <phoneticPr fontId="2"/>
  </si>
  <si>
    <t>中分類</t>
    <rPh sb="0" eb="1">
      <t>ナカ</t>
    </rPh>
    <rPh sb="1" eb="3">
      <t>ブンルイ</t>
    </rPh>
    <phoneticPr fontId="2"/>
  </si>
  <si>
    <t>物販店・飲食店・集会所</t>
    <rPh sb="0" eb="3">
      <t>ブッパンテン</t>
    </rPh>
    <rPh sb="4" eb="6">
      <t>インショク</t>
    </rPh>
    <rPh sb="6" eb="7">
      <t>テン</t>
    </rPh>
    <rPh sb="8" eb="10">
      <t>シュウカイ</t>
    </rPh>
    <rPh sb="10" eb="11">
      <t>ジョ</t>
    </rPh>
    <phoneticPr fontId="2"/>
  </si>
  <si>
    <t>空調設備</t>
    <rPh sb="0" eb="2">
      <t>クウチョウ</t>
    </rPh>
    <rPh sb="2" eb="4">
      <t>セツビ</t>
    </rPh>
    <phoneticPr fontId="39"/>
  </si>
  <si>
    <t>換気設備</t>
    <rPh sb="0" eb="2">
      <t>カンキ</t>
    </rPh>
    <rPh sb="2" eb="4">
      <t>セツビ</t>
    </rPh>
    <phoneticPr fontId="39"/>
  </si>
  <si>
    <t>照明設備</t>
    <rPh sb="0" eb="2">
      <t>ショウメイ</t>
    </rPh>
    <rPh sb="2" eb="4">
      <t>セツビ</t>
    </rPh>
    <phoneticPr fontId="39"/>
  </si>
  <si>
    <t>給湯設備</t>
    <rPh sb="0" eb="2">
      <t>キュウトウ</t>
    </rPh>
    <rPh sb="2" eb="4">
      <t>セツビ</t>
    </rPh>
    <phoneticPr fontId="39"/>
  </si>
  <si>
    <t>昇降設備</t>
    <rPh sb="0" eb="2">
      <t>ショウコウ</t>
    </rPh>
    <rPh sb="2" eb="4">
      <t>セツビ</t>
    </rPh>
    <phoneticPr fontId="39"/>
  </si>
  <si>
    <t>その他</t>
    <rPh sb="2" eb="3">
      <t>タ</t>
    </rPh>
    <phoneticPr fontId="39"/>
  </si>
  <si>
    <t>合計</t>
    <rPh sb="0" eb="2">
      <t>ゴウケイ</t>
    </rPh>
    <phoneticPr fontId="39"/>
  </si>
  <si>
    <t>空調設備</t>
  </si>
  <si>
    <t>) ※熱源設備のみの場合</t>
    <phoneticPr fontId="2"/>
  </si>
  <si>
    <t>※その他の場合は記入</t>
    <rPh sb="8" eb="10">
      <t>キニュウ</t>
    </rPh>
    <phoneticPr fontId="2"/>
  </si>
  <si>
    <t>%</t>
    <phoneticPr fontId="2"/>
  </si>
  <si>
    <t>改修前設備</t>
    <phoneticPr fontId="2"/>
  </si>
  <si>
    <t>補助対象　</t>
    <rPh sb="0" eb="2">
      <t>ホジョ</t>
    </rPh>
    <rPh sb="2" eb="4">
      <t>タイショウ</t>
    </rPh>
    <phoneticPr fontId="2"/>
  </si>
  <si>
    <t>機器番号</t>
    <rPh sb="0" eb="2">
      <t>キキ</t>
    </rPh>
    <rPh sb="2" eb="4">
      <t>バンゴウ</t>
    </rPh>
    <phoneticPr fontId="2"/>
  </si>
  <si>
    <t>機器名称/メーカー型番</t>
    <rPh sb="0" eb="2">
      <t>キキ</t>
    </rPh>
    <rPh sb="2" eb="4">
      <t>メイショウ</t>
    </rPh>
    <rPh sb="9" eb="11">
      <t>カタバン</t>
    </rPh>
    <phoneticPr fontId="2"/>
  </si>
  <si>
    <t>機器仕様（１台当り）</t>
    <rPh sb="0" eb="2">
      <t>キキ</t>
    </rPh>
    <rPh sb="2" eb="4">
      <t>シヨウ</t>
    </rPh>
    <rPh sb="6" eb="7">
      <t>ダイ</t>
    </rPh>
    <rPh sb="7" eb="8">
      <t>アタ</t>
    </rPh>
    <phoneticPr fontId="2"/>
  </si>
  <si>
    <t>台数</t>
    <rPh sb="0" eb="2">
      <t>ダイスウ</t>
    </rPh>
    <phoneticPr fontId="2"/>
  </si>
  <si>
    <t>能力合計</t>
    <rPh sb="0" eb="2">
      <t>ノウリョク</t>
    </rPh>
    <rPh sb="2" eb="4">
      <t>ゴウケイ</t>
    </rPh>
    <phoneticPr fontId="2"/>
  </si>
  <si>
    <t>エネルギー消費量（1時間当り）</t>
    <phoneticPr fontId="2"/>
  </si>
  <si>
    <t>備考</t>
    <rPh sb="0" eb="2">
      <t>ビコウ</t>
    </rPh>
    <phoneticPr fontId="2"/>
  </si>
  <si>
    <t>能力</t>
    <rPh sb="0" eb="2">
      <t>ノウリョク</t>
    </rPh>
    <phoneticPr fontId="2"/>
  </si>
  <si>
    <t>電力</t>
    <rPh sb="0" eb="2">
      <t>デンリョク</t>
    </rPh>
    <phoneticPr fontId="2"/>
  </si>
  <si>
    <t>ガス</t>
  </si>
  <si>
    <t>電力消費量</t>
    <rPh sb="0" eb="2">
      <t>デンリョク</t>
    </rPh>
    <rPh sb="2" eb="5">
      <t>ショウヒリョウ</t>
    </rPh>
    <phoneticPr fontId="2"/>
  </si>
  <si>
    <t>冷房</t>
    <rPh sb="0" eb="2">
      <t>レイボウ</t>
    </rPh>
    <phoneticPr fontId="2"/>
  </si>
  <si>
    <t>暖房</t>
    <rPh sb="0" eb="2">
      <t>ダンボウ</t>
    </rPh>
    <phoneticPr fontId="2"/>
  </si>
  <si>
    <t>ｋW</t>
    <phoneticPr fontId="2"/>
  </si>
  <si>
    <t>ｋW</t>
  </si>
  <si>
    <t>外</t>
    <rPh sb="0" eb="1">
      <t>ソト</t>
    </rPh>
    <phoneticPr fontId="2"/>
  </si>
  <si>
    <t>内</t>
    <rPh sb="0" eb="1">
      <t>ウチ</t>
    </rPh>
    <phoneticPr fontId="2"/>
  </si>
  <si>
    <t>kWh</t>
    <phoneticPr fontId="2"/>
  </si>
  <si>
    <t>計</t>
    <rPh sb="0" eb="1">
      <t>ケイ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</si>
  <si>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</si>
  <si>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</si>
  <si>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</si>
  <si>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</si>
  <si>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</si>
  <si>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</si>
  <si>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</si>
  <si>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</si>
  <si>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</si>
  <si>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</si>
  <si>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</si>
  <si>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</si>
  <si>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熱量換算
MJ</t>
    <rPh sb="0" eb="2">
      <t>ネツリョウ</t>
    </rPh>
    <rPh sb="2" eb="4">
      <t>カンザン</t>
    </rPh>
    <phoneticPr fontId="2"/>
  </si>
  <si>
    <t>g×3.6</t>
    <phoneticPr fontId="2"/>
  </si>
  <si>
    <t>h×3.6</t>
    <phoneticPr fontId="2"/>
  </si>
  <si>
    <t>k×V</t>
    <phoneticPr fontId="2"/>
  </si>
  <si>
    <t>l×V</t>
    <phoneticPr fontId="2"/>
  </si>
  <si>
    <t>m</t>
    <phoneticPr fontId="2"/>
  </si>
  <si>
    <t>n</t>
    <phoneticPr fontId="2"/>
  </si>
  <si>
    <t>o</t>
    <phoneticPr fontId="2"/>
  </si>
  <si>
    <t>p</t>
    <phoneticPr fontId="2"/>
  </si>
  <si>
    <t>q</t>
    <phoneticPr fontId="2"/>
  </si>
  <si>
    <t>r</t>
    <phoneticPr fontId="2"/>
  </si>
  <si>
    <t>合計</t>
    <rPh sb="0" eb="2">
      <t>ゴウケイ</t>
    </rPh>
    <phoneticPr fontId="2"/>
  </si>
  <si>
    <t>s=o+q</t>
    <phoneticPr fontId="2"/>
  </si>
  <si>
    <t>機器効率を搬送設備、二次側設備を含めて算定する場合は、以降の「空調設備・搬送設備」、「空調設備・二次側設備」一覧表中の熱量換算値“ｆ”、“k,l”を右欄の“s”、“ｔ”に加算して算出して下さい。</t>
    <phoneticPr fontId="2"/>
  </si>
  <si>
    <t>t=p+r</t>
    <phoneticPr fontId="2"/>
  </si>
  <si>
    <t>COP
(一次エネルギー換算）</t>
    <phoneticPr fontId="2"/>
  </si>
  <si>
    <t>u=m/s</t>
    <phoneticPr fontId="2"/>
  </si>
  <si>
    <t>v=n/t</t>
    <phoneticPr fontId="2"/>
  </si>
  <si>
    <t>設備能力合計</t>
    <phoneticPr fontId="2"/>
  </si>
  <si>
    <t>w=a+g</t>
    <phoneticPr fontId="2"/>
  </si>
  <si>
    <t>x=b+h</t>
    <phoneticPr fontId="2"/>
  </si>
  <si>
    <t>改修割合（設備能力比による場合）</t>
    <phoneticPr fontId="2"/>
  </si>
  <si>
    <t>平均（冷房＋暖房）</t>
    <rPh sb="0" eb="2">
      <t>ヘイキン</t>
    </rPh>
    <rPh sb="3" eb="5">
      <t>レイボウ</t>
    </rPh>
    <rPh sb="6" eb="8">
      <t>ダンボウ</t>
    </rPh>
    <phoneticPr fontId="2"/>
  </si>
  <si>
    <t>y=(g+h)/(w+x)×100</t>
    <phoneticPr fontId="2"/>
  </si>
  <si>
    <t>改修後設備</t>
    <rPh sb="2" eb="3">
      <t>ゴ</t>
    </rPh>
    <phoneticPr fontId="2"/>
  </si>
  <si>
    <t>ｇ´</t>
  </si>
  <si>
    <t>h´</t>
  </si>
  <si>
    <t>i´</t>
  </si>
  <si>
    <t>j´</t>
  </si>
  <si>
    <t>k´</t>
  </si>
  <si>
    <t>l´</t>
  </si>
  <si>
    <t>g´×3.6</t>
    <phoneticPr fontId="2"/>
  </si>
  <si>
    <t>h´×3.6</t>
    <phoneticPr fontId="2"/>
  </si>
  <si>
    <t>k´×V</t>
    <phoneticPr fontId="2"/>
  </si>
  <si>
    <t>l´×V</t>
    <phoneticPr fontId="2"/>
  </si>
  <si>
    <t>m'</t>
    <phoneticPr fontId="2"/>
  </si>
  <si>
    <t>n'</t>
    <phoneticPr fontId="2"/>
  </si>
  <si>
    <t>o'</t>
    <phoneticPr fontId="2"/>
  </si>
  <si>
    <t>p'</t>
    <phoneticPr fontId="2"/>
  </si>
  <si>
    <t>q'</t>
    <phoneticPr fontId="2"/>
  </si>
  <si>
    <t>r'</t>
    <phoneticPr fontId="2"/>
  </si>
  <si>
    <t>s'=o'+q'</t>
    <phoneticPr fontId="2"/>
  </si>
  <si>
    <t>ｔ'=p'+r'</t>
    <phoneticPr fontId="2"/>
  </si>
  <si>
    <t>u'=m'/s'</t>
    <phoneticPr fontId="2"/>
  </si>
  <si>
    <t>v'=n'/t'</t>
    <phoneticPr fontId="2"/>
  </si>
  <si>
    <t>分類別省エネ率</t>
    <rPh sb="0" eb="2">
      <t>ブンルイ</t>
    </rPh>
    <rPh sb="2" eb="3">
      <t>ベツ</t>
    </rPh>
    <rPh sb="3" eb="4">
      <t>ショウ</t>
    </rPh>
    <rPh sb="6" eb="7">
      <t>リツ</t>
    </rPh>
    <phoneticPr fontId="2"/>
  </si>
  <si>
    <t>w'=1-((u+v)/(u'+v'))×100</t>
    <phoneticPr fontId="2"/>
  </si>
  <si>
    <t>建物全体の分類別省エネ率</t>
    <rPh sb="0" eb="2">
      <t>タテモノ</t>
    </rPh>
    <rPh sb="2" eb="4">
      <t>ゼンタイ</t>
    </rPh>
    <rPh sb="5" eb="7">
      <t>ブンルイ</t>
    </rPh>
    <rPh sb="7" eb="8">
      <t>ベツ</t>
    </rPh>
    <rPh sb="8" eb="9">
      <t>ショウ</t>
    </rPh>
    <rPh sb="11" eb="12">
      <t>リツ</t>
    </rPh>
    <phoneticPr fontId="2"/>
  </si>
  <si>
    <t>x'=消費割合×y×w'</t>
    <rPh sb="3" eb="5">
      <t>ショウヒ</t>
    </rPh>
    <rPh sb="5" eb="7">
      <t>ワリアイ</t>
    </rPh>
    <phoneticPr fontId="2"/>
  </si>
  <si>
    <t>補助対象</t>
    <rPh sb="0" eb="2">
      <t>ホジョ</t>
    </rPh>
    <rPh sb="2" eb="4">
      <t>タイショウ</t>
    </rPh>
    <phoneticPr fontId="2"/>
  </si>
  <si>
    <t>機器仕様（1台当り）</t>
    <rPh sb="0" eb="2">
      <t>キキ</t>
    </rPh>
    <rPh sb="2" eb="4">
      <t>シヨウ</t>
    </rPh>
    <rPh sb="6" eb="7">
      <t>ダイ</t>
    </rPh>
    <rPh sb="7" eb="8">
      <t>アタ</t>
    </rPh>
    <phoneticPr fontId="2"/>
  </si>
  <si>
    <t>台数
c</t>
    <rPh sb="0" eb="2">
      <t>ダイスウ</t>
    </rPh>
    <phoneticPr fontId="2"/>
  </si>
  <si>
    <t>能力合計
a×c</t>
    <rPh sb="0" eb="2">
      <t>ノウリョク</t>
    </rPh>
    <rPh sb="2" eb="4">
      <t>ゴウケイ</t>
    </rPh>
    <phoneticPr fontId="2"/>
  </si>
  <si>
    <t>ｴﾈﾙｷﾞｰ消費量（1時間当り）</t>
    <phoneticPr fontId="2"/>
  </si>
  <si>
    <t>能力
a</t>
    <rPh sb="0" eb="2">
      <t>ノウリョク</t>
    </rPh>
    <phoneticPr fontId="2"/>
  </si>
  <si>
    <t>電力
b</t>
    <rPh sb="0" eb="2">
      <t>デンリョク</t>
    </rPh>
    <phoneticPr fontId="2"/>
  </si>
  <si>
    <t>電力消費量
b×c</t>
    <phoneticPr fontId="2"/>
  </si>
  <si>
    <t>台</t>
    <rPh sb="0" eb="1">
      <t>ダイ</t>
    </rPh>
    <phoneticPr fontId="2"/>
  </si>
  <si>
    <t>kW</t>
    <phoneticPr fontId="2"/>
  </si>
  <si>
    <t xml:space="preserve"> V：燃料別一次エネルギー換算値は、「エネルギーの使用の合理化に関する建築主等及び特定建築物の所有の判断の基準(平成25年経済産業省・国土交通省告示第1号)」における熱量換算値(別表３)に準じて下さい。また、同表に記載されないものは、組成等の実況による数値を使用してください。</t>
  </si>
  <si>
    <t>熱量換算
MJ</t>
    <phoneticPr fontId="2"/>
  </si>
  <si>
    <t>f×3.6</t>
    <phoneticPr fontId="2"/>
  </si>
  <si>
    <t>g×V</t>
    <phoneticPr fontId="2"/>
  </si>
  <si>
    <t>j=e+g</t>
    <phoneticPr fontId="2"/>
  </si>
  <si>
    <t>k=g/g+e×100</t>
    <phoneticPr fontId="2"/>
  </si>
  <si>
    <t>改修後設備</t>
    <rPh sb="0" eb="2">
      <t>カイシュウ</t>
    </rPh>
    <rPh sb="2" eb="3">
      <t>ゴ</t>
    </rPh>
    <rPh sb="3" eb="5">
      <t>セツビ</t>
    </rPh>
    <phoneticPr fontId="2"/>
  </si>
  <si>
    <t>台数
c'</t>
    <rPh sb="0" eb="2">
      <t>ダイスウ</t>
    </rPh>
    <phoneticPr fontId="2"/>
  </si>
  <si>
    <t>能力合計
a'×c'</t>
    <rPh sb="0" eb="2">
      <t>ノウリョク</t>
    </rPh>
    <rPh sb="2" eb="4">
      <t>ゴウケイ</t>
    </rPh>
    <phoneticPr fontId="2"/>
  </si>
  <si>
    <t>能力
a'</t>
    <rPh sb="0" eb="2">
      <t>ノウリョク</t>
    </rPh>
    <phoneticPr fontId="2"/>
  </si>
  <si>
    <t>電力
b'</t>
    <rPh sb="0" eb="2">
      <t>デンリョク</t>
    </rPh>
    <phoneticPr fontId="2"/>
  </si>
  <si>
    <t>電力消費量
b'×c'</t>
    <phoneticPr fontId="2"/>
  </si>
  <si>
    <t>f'</t>
    <phoneticPr fontId="2"/>
  </si>
  <si>
    <t>g'</t>
    <phoneticPr fontId="2"/>
  </si>
  <si>
    <t>f'×3.6</t>
    <phoneticPr fontId="2"/>
  </si>
  <si>
    <t>g'×V</t>
    <phoneticPr fontId="2"/>
  </si>
  <si>
    <t>h'</t>
    <phoneticPr fontId="2"/>
  </si>
  <si>
    <t>i'</t>
    <phoneticPr fontId="2"/>
  </si>
  <si>
    <t>l=1-(i/i')×100</t>
    <phoneticPr fontId="2"/>
  </si>
  <si>
    <t>m=消費割合×k×l</t>
    <phoneticPr fontId="2"/>
  </si>
  <si>
    <t>空調設備・二次側設備</t>
    <rPh sb="0" eb="2">
      <t>クウチョウ</t>
    </rPh>
    <rPh sb="5" eb="7">
      <t>ニジ</t>
    </rPh>
    <rPh sb="7" eb="8">
      <t>ガワ</t>
    </rPh>
    <phoneticPr fontId="2"/>
  </si>
  <si>
    <t>a</t>
  </si>
  <si>
    <t>e=a+c</t>
    <phoneticPr fontId="2"/>
  </si>
  <si>
    <t>f=c/e×100</t>
    <phoneticPr fontId="2"/>
  </si>
  <si>
    <t>c'</t>
    <phoneticPr fontId="2"/>
  </si>
  <si>
    <t>d'</t>
    <phoneticPr fontId="2"/>
  </si>
  <si>
    <t>g=1-(c'/c)×100</t>
    <phoneticPr fontId="2"/>
  </si>
  <si>
    <t>h=消費割合×f×g</t>
    <phoneticPr fontId="2"/>
  </si>
  <si>
    <t>給湯設備・熱源設備</t>
    <phoneticPr fontId="2"/>
  </si>
  <si>
    <t>灯油</t>
  </si>
  <si>
    <t>b</t>
  </si>
  <si>
    <t>c</t>
  </si>
  <si>
    <t>d</t>
  </si>
  <si>
    <t>e</t>
  </si>
  <si>
    <t>f</t>
  </si>
  <si>
    <t>d×3.6</t>
    <phoneticPr fontId="2"/>
  </si>
  <si>
    <t>e×9.76</t>
    <phoneticPr fontId="2"/>
  </si>
  <si>
    <t>f×V</t>
    <phoneticPr fontId="2"/>
  </si>
  <si>
    <t>j=h+i</t>
    <phoneticPr fontId="2"/>
  </si>
  <si>
    <t>効率(一次エネルギー換算)</t>
    <rPh sb="0" eb="2">
      <t>コウリツ</t>
    </rPh>
    <rPh sb="3" eb="5">
      <t>イチジ</t>
    </rPh>
    <rPh sb="10" eb="12">
      <t>カンサン</t>
    </rPh>
    <phoneticPr fontId="2"/>
  </si>
  <si>
    <t>k=g/j</t>
    <phoneticPr fontId="2"/>
  </si>
  <si>
    <t>l=a+d</t>
    <phoneticPr fontId="2"/>
  </si>
  <si>
    <t>m=d/ｌ×100</t>
    <phoneticPr fontId="2"/>
  </si>
  <si>
    <t>d´</t>
  </si>
  <si>
    <t>e´</t>
  </si>
  <si>
    <t>f´</t>
  </si>
  <si>
    <t>d'×3.6</t>
    <phoneticPr fontId="2"/>
  </si>
  <si>
    <t>e'×9.76</t>
    <phoneticPr fontId="2"/>
  </si>
  <si>
    <t>f'×V</t>
    <phoneticPr fontId="2"/>
  </si>
  <si>
    <t>j´=h´+i´</t>
    <phoneticPr fontId="2"/>
  </si>
  <si>
    <t>効率(一次エネルギー消費量)</t>
    <rPh sb="0" eb="2">
      <t>コウリツ</t>
    </rPh>
    <rPh sb="3" eb="5">
      <t>イチジ</t>
    </rPh>
    <rPh sb="10" eb="13">
      <t>ショウヒリョウ</t>
    </rPh>
    <phoneticPr fontId="2"/>
  </si>
  <si>
    <t>k'=g'/j'</t>
    <phoneticPr fontId="2"/>
  </si>
  <si>
    <t>分類別省エネ率</t>
    <phoneticPr fontId="2"/>
  </si>
  <si>
    <t>n=1-(k/k')×100</t>
    <phoneticPr fontId="2"/>
  </si>
  <si>
    <t>建物全体の分類別省エネ率</t>
    <phoneticPr fontId="2"/>
  </si>
  <si>
    <t>o=消費割合×m×n</t>
    <rPh sb="2" eb="4">
      <t>ショウヒ</t>
    </rPh>
    <rPh sb="4" eb="6">
      <t>ワリアイ</t>
    </rPh>
    <phoneticPr fontId="2"/>
  </si>
  <si>
    <t>階数</t>
    <rPh sb="0" eb="2">
      <t>カイスウ</t>
    </rPh>
    <phoneticPr fontId="2"/>
  </si>
  <si>
    <t>型番</t>
    <rPh sb="0" eb="2">
      <t>カタバン</t>
    </rPh>
    <phoneticPr fontId="2"/>
  </si>
  <si>
    <t>消費電力</t>
    <rPh sb="0" eb="2">
      <t>ショウヒ</t>
    </rPh>
    <rPh sb="2" eb="4">
      <t>デンリョク</t>
    </rPh>
    <phoneticPr fontId="2"/>
  </si>
  <si>
    <t>総消費電力</t>
    <rPh sb="0" eb="1">
      <t>ソウ</t>
    </rPh>
    <rPh sb="1" eb="3">
      <t>ショウヒ</t>
    </rPh>
    <rPh sb="3" eb="5">
      <t>デンリョク</t>
    </rPh>
    <phoneticPr fontId="2"/>
  </si>
  <si>
    <t>備考</t>
    <phoneticPr fontId="2"/>
  </si>
  <si>
    <t>改修前合計</t>
    <rPh sb="0" eb="2">
      <t>カイシュウ</t>
    </rPh>
    <rPh sb="2" eb="3">
      <t>マエ</t>
    </rPh>
    <rPh sb="3" eb="5">
      <t>ゴウケイ</t>
    </rPh>
    <phoneticPr fontId="2"/>
  </si>
  <si>
    <t>改修後合計</t>
    <rPh sb="0" eb="2">
      <t>カイシュウ</t>
    </rPh>
    <rPh sb="2" eb="3">
      <t>ゴ</t>
    </rPh>
    <rPh sb="3" eb="5">
      <t>ゴウケイ</t>
    </rPh>
    <phoneticPr fontId="2"/>
  </si>
  <si>
    <t>　総消費電力（全体）</t>
    <phoneticPr fontId="2"/>
  </si>
  <si>
    <t>　a</t>
    <phoneticPr fontId="2"/>
  </si>
  <si>
    <t>　改修割合</t>
    <phoneticPr fontId="2"/>
  </si>
  <si>
    <t>　d=c/a×100</t>
    <phoneticPr fontId="2"/>
  </si>
  <si>
    <t>　改修後総消費電力
　（補助対象機器）</t>
    <phoneticPr fontId="2"/>
  </si>
  <si>
    <t>　b</t>
    <phoneticPr fontId="2"/>
  </si>
  <si>
    <t>　分類別省エネ率</t>
    <phoneticPr fontId="2"/>
  </si>
  <si>
    <t>　e=(c-b)/c×100</t>
    <phoneticPr fontId="2"/>
  </si>
  <si>
    <t>　改修前総消費電力
　（補助対象機器）</t>
    <phoneticPr fontId="2"/>
  </si>
  <si>
    <t>　ｃ</t>
    <phoneticPr fontId="2"/>
  </si>
  <si>
    <t>　建物全体の分類別省エネ率</t>
    <phoneticPr fontId="2"/>
  </si>
  <si>
    <t>　f=消費割合×d×e</t>
    <phoneticPr fontId="2"/>
  </si>
  <si>
    <t>照明設備</t>
    <phoneticPr fontId="2"/>
  </si>
  <si>
    <t>改修後設備</t>
    <phoneticPr fontId="2"/>
  </si>
  <si>
    <t>改修有無</t>
    <rPh sb="0" eb="2">
      <t>カイシュウ</t>
    </rPh>
    <rPh sb="2" eb="4">
      <t>ウム</t>
    </rPh>
    <phoneticPr fontId="2"/>
  </si>
  <si>
    <t>合計（改修前）</t>
    <rPh sb="0" eb="2">
      <t>ゴウケイ</t>
    </rPh>
    <rPh sb="3" eb="5">
      <t>カイシュウ</t>
    </rPh>
    <rPh sb="5" eb="6">
      <t>マエ</t>
    </rPh>
    <phoneticPr fontId="2"/>
  </si>
  <si>
    <t>合計（改修後）</t>
    <rPh sb="5" eb="6">
      <t>ゴ</t>
    </rPh>
    <phoneticPr fontId="2"/>
  </si>
  <si>
    <t>　台数（改修前合計）　　g</t>
    <rPh sb="4" eb="6">
      <t>カイシュウ</t>
    </rPh>
    <rPh sb="6" eb="7">
      <t>マエ</t>
    </rPh>
    <rPh sb="7" eb="9">
      <t>ゴウケイ</t>
    </rPh>
    <phoneticPr fontId="2"/>
  </si>
  <si>
    <t>　台数（改修前の○の合計）　　h</t>
    <phoneticPr fontId="2"/>
  </si>
  <si>
    <t>　台数（改修後合計）　　i</t>
    <rPh sb="7" eb="9">
      <t>ゴウケイ</t>
    </rPh>
    <phoneticPr fontId="2"/>
  </si>
  <si>
    <t>　総消費電力（全体）</t>
    <rPh sb="1" eb="2">
      <t>ソウ</t>
    </rPh>
    <rPh sb="2" eb="4">
      <t>ショウヒ</t>
    </rPh>
    <rPh sb="4" eb="6">
      <t>デンリョク</t>
    </rPh>
    <rPh sb="7" eb="9">
      <t>ゼンタイ</t>
    </rPh>
    <phoneticPr fontId="2"/>
  </si>
  <si>
    <t>　改修後総消費電力（補助対象機器）</t>
    <rPh sb="4" eb="5">
      <t>ソウ</t>
    </rPh>
    <rPh sb="5" eb="7">
      <t>ショウヒ</t>
    </rPh>
    <rPh sb="7" eb="9">
      <t>デンリョク</t>
    </rPh>
    <rPh sb="14" eb="16">
      <t>キキ</t>
    </rPh>
    <phoneticPr fontId="2"/>
  </si>
  <si>
    <t>　分類別省エネ率</t>
    <rPh sb="1" eb="3">
      <t>ブンルイ</t>
    </rPh>
    <rPh sb="3" eb="4">
      <t>ベツ</t>
    </rPh>
    <phoneticPr fontId="2"/>
  </si>
  <si>
    <t>　改修前総消費電力（補助対象機器）
　※○の場合</t>
    <rPh sb="4" eb="5">
      <t>ソウ</t>
    </rPh>
    <rPh sb="5" eb="7">
      <t>ショウヒ</t>
    </rPh>
    <rPh sb="7" eb="9">
      <t>デンリョク</t>
    </rPh>
    <rPh sb="14" eb="16">
      <t>キキ</t>
    </rPh>
    <rPh sb="22" eb="24">
      <t>バアイ</t>
    </rPh>
    <phoneticPr fontId="2"/>
  </si>
  <si>
    <t>　建物全体の分類別省エネ率</t>
    <rPh sb="1" eb="3">
      <t>タテモノ</t>
    </rPh>
    <rPh sb="3" eb="5">
      <t>ゼンタイ</t>
    </rPh>
    <rPh sb="6" eb="8">
      <t>ブンルイ</t>
    </rPh>
    <rPh sb="8" eb="9">
      <t>ベツ</t>
    </rPh>
    <rPh sb="9" eb="10">
      <t>ショウ</t>
    </rPh>
    <rPh sb="12" eb="13">
      <t>リツ</t>
    </rPh>
    <phoneticPr fontId="2"/>
  </si>
  <si>
    <t>エネルギー計測・管理の内容</t>
    <rPh sb="5" eb="7">
      <t>ケイソク</t>
    </rPh>
    <rPh sb="8" eb="10">
      <t>カンリ</t>
    </rPh>
    <rPh sb="11" eb="13">
      <t>ナイヨウ</t>
    </rPh>
    <phoneticPr fontId="2"/>
  </si>
  <si>
    <t>建物ごとに１枚のシートを作成してください。</t>
    <rPh sb="0" eb="2">
      <t>タテモノ</t>
    </rPh>
    <rPh sb="6" eb="7">
      <t>マイ</t>
    </rPh>
    <rPh sb="12" eb="14">
      <t>サクセイ</t>
    </rPh>
    <phoneticPr fontId="2"/>
  </si>
  <si>
    <t>複数棟を提案する場合、必要に応じてコピーし、全建物について記載してください。</t>
    <rPh sb="0" eb="3">
      <t>フクスウトウ</t>
    </rPh>
    <rPh sb="4" eb="6">
      <t>テイアン</t>
    </rPh>
    <rPh sb="8" eb="10">
      <t>バアイ</t>
    </rPh>
    <phoneticPr fontId="2"/>
  </si>
  <si>
    <t>また、全提案のうち何棟目の計算シートかを上記に明記してください。</t>
    <phoneticPr fontId="2"/>
  </si>
  <si>
    <t>１．エネルギー使用量の把握の方法及び活用方法</t>
    <rPh sb="7" eb="10">
      <t>シヨウリョウ</t>
    </rPh>
    <rPh sb="11" eb="13">
      <t>ハアク</t>
    </rPh>
    <rPh sb="14" eb="16">
      <t>ホウホウ</t>
    </rPh>
    <rPh sb="16" eb="17">
      <t>オヨ</t>
    </rPh>
    <rPh sb="18" eb="20">
      <t>カツヨウ</t>
    </rPh>
    <rPh sb="20" eb="22">
      <t>ホウホウ</t>
    </rPh>
    <phoneticPr fontId="2"/>
  </si>
  <si>
    <t>　（□の部分は該当する項目を■で選択してください。）</t>
    <rPh sb="11" eb="13">
      <t>コウモク</t>
    </rPh>
    <phoneticPr fontId="2"/>
  </si>
  <si>
    <t>① エネルギー使用量の把握対象</t>
    <rPh sb="7" eb="10">
      <t>シヨウリョウ</t>
    </rPh>
    <rPh sb="11" eb="13">
      <t>ハアク</t>
    </rPh>
    <rPh sb="13" eb="15">
      <t>タイショウ</t>
    </rPh>
    <phoneticPr fontId="2"/>
  </si>
  <si>
    <t>建物全体</t>
    <rPh sb="0" eb="2">
      <t>タテモノ</t>
    </rPh>
    <rPh sb="2" eb="4">
      <t>ゼンタイ</t>
    </rPh>
    <phoneticPr fontId="2"/>
  </si>
  <si>
    <t>設備単体</t>
    <rPh sb="0" eb="2">
      <t>セツビ</t>
    </rPh>
    <rPh sb="2" eb="4">
      <t>タンタイ</t>
    </rPh>
    <phoneticPr fontId="2"/>
  </si>
  <si>
    <t>両方</t>
    <rPh sb="0" eb="2">
      <t>リョウホウ</t>
    </rPh>
    <phoneticPr fontId="2"/>
  </si>
  <si>
    <t>②エネルギー使用量の把握方法</t>
    <rPh sb="6" eb="9">
      <t>シヨウリョウ</t>
    </rPh>
    <rPh sb="10" eb="12">
      <t>ハアク</t>
    </rPh>
    <rPh sb="12" eb="14">
      <t>ホウホウ</t>
    </rPh>
    <phoneticPr fontId="2"/>
  </si>
  <si>
    <t>計測機新設</t>
    <rPh sb="0" eb="2">
      <t>ケイソク</t>
    </rPh>
    <rPh sb="2" eb="3">
      <t>キ</t>
    </rPh>
    <rPh sb="3" eb="5">
      <t>シンセツ</t>
    </rPh>
    <phoneticPr fontId="2"/>
  </si>
  <si>
    <t>既存計測機等利用</t>
    <rPh sb="0" eb="2">
      <t>キゾン</t>
    </rPh>
    <rPh sb="2" eb="4">
      <t>ケイソク</t>
    </rPh>
    <rPh sb="4" eb="5">
      <t>キ</t>
    </rPh>
    <rPh sb="5" eb="6">
      <t>トウ</t>
    </rPh>
    <rPh sb="6" eb="8">
      <t>リヨウ</t>
    </rPh>
    <phoneticPr fontId="2"/>
  </si>
  <si>
    <t>領収書等利用</t>
    <rPh sb="0" eb="3">
      <t>リョウシュウショ</t>
    </rPh>
    <rPh sb="3" eb="4">
      <t>トウ</t>
    </rPh>
    <rPh sb="4" eb="6">
      <t>リヨウ</t>
    </rPh>
    <phoneticPr fontId="2"/>
  </si>
  <si>
    <t>③エネルギー使用量の計測周期</t>
    <rPh sb="6" eb="9">
      <t>シヨウリョウ</t>
    </rPh>
    <rPh sb="10" eb="12">
      <t>ケイソク</t>
    </rPh>
    <rPh sb="12" eb="14">
      <t>シュウキ</t>
    </rPh>
    <phoneticPr fontId="2"/>
  </si>
  <si>
    <t>月別</t>
    <rPh sb="0" eb="2">
      <t>ツキベツ</t>
    </rPh>
    <phoneticPr fontId="2"/>
  </si>
  <si>
    <t>日別</t>
    <rPh sb="0" eb="1">
      <t>ニチ</t>
    </rPh>
    <rPh sb="1" eb="2">
      <t>ベツ</t>
    </rPh>
    <phoneticPr fontId="2"/>
  </si>
  <si>
    <t>時刻別</t>
    <rPh sb="0" eb="2">
      <t>ジコク</t>
    </rPh>
    <rPh sb="2" eb="3">
      <t>ベツ</t>
    </rPh>
    <phoneticPr fontId="2"/>
  </si>
  <si>
    <t>④計測したデータの活用方法</t>
    <rPh sb="1" eb="3">
      <t>ケイソク</t>
    </rPh>
    <rPh sb="9" eb="11">
      <t>カツヨウ</t>
    </rPh>
    <rPh sb="11" eb="13">
      <t>ホウホウ</t>
    </rPh>
    <phoneticPr fontId="2"/>
  </si>
  <si>
    <t>エネルギー事業者からの料金請求書等に記載されている使用量を建物全体のエネルギー使用量として集計し、月別の傾向や対前年との比較、エネルギー消費原単位等により継続的な管理を行う</t>
    <phoneticPr fontId="2"/>
  </si>
  <si>
    <t>改修した設備のエネルギー使用量を計測し、設備単体の運用状況や建物全体のエネルギー使用量に対する割合等を把握する</t>
    <phoneticPr fontId="2"/>
  </si>
  <si>
    <t>設備毎のエネルギー使用量を計測し、設備毎の運用状況や建物全体のエネルギー使用量の内訳等を把握する</t>
    <phoneticPr fontId="2"/>
  </si>
  <si>
    <t>エネルギー使用量を見える化するシステムの活用等により、各種設備の運用状況やエネルギー使用量等を把握する</t>
    <phoneticPr fontId="2"/>
  </si>
  <si>
    <t>その他（下記の余白に概要を記載してください）</t>
    <rPh sb="2" eb="3">
      <t>タ</t>
    </rPh>
    <phoneticPr fontId="2"/>
  </si>
  <si>
    <t>２．エネルギー計測・管理の詳細（設備単体の計測を行う場合のみ記載）</t>
    <rPh sb="7" eb="9">
      <t>ケイソク</t>
    </rPh>
    <rPh sb="10" eb="12">
      <t>カンリ</t>
    </rPh>
    <rPh sb="16" eb="18">
      <t>セツビ</t>
    </rPh>
    <rPh sb="18" eb="20">
      <t>タンタイ</t>
    </rPh>
    <rPh sb="21" eb="23">
      <t>ケイソク</t>
    </rPh>
    <rPh sb="24" eb="25">
      <t>オコナ</t>
    </rPh>
    <rPh sb="26" eb="28">
      <t>バアイ</t>
    </rPh>
    <rPh sb="30" eb="32">
      <t>キサイ</t>
    </rPh>
    <phoneticPr fontId="2"/>
  </si>
  <si>
    <t>区分</t>
    <rPh sb="0" eb="2">
      <t>クブン</t>
    </rPh>
    <phoneticPr fontId="2"/>
  </si>
  <si>
    <t>項目</t>
    <rPh sb="0" eb="2">
      <t>コウモク</t>
    </rPh>
    <phoneticPr fontId="2"/>
  </si>
  <si>
    <t>金額
（単位：千円）</t>
    <rPh sb="0" eb="2">
      <t>キンガク</t>
    </rPh>
    <rPh sb="4" eb="6">
      <t>タンイ</t>
    </rPh>
    <rPh sb="7" eb="9">
      <t>センエン</t>
    </rPh>
    <phoneticPr fontId="2"/>
  </si>
  <si>
    <t>１．事業費</t>
    <rPh sb="2" eb="5">
      <t>ジギョウヒ</t>
    </rPh>
    <phoneticPr fontId="2"/>
  </si>
  <si>
    <t>（１）省エネ改修における建設工事等</t>
    <rPh sb="3" eb="4">
      <t>ショウ</t>
    </rPh>
    <rPh sb="6" eb="8">
      <t>カイシュウ</t>
    </rPh>
    <rPh sb="12" eb="14">
      <t>ケンセツ</t>
    </rPh>
    <rPh sb="14" eb="16">
      <t>コウジ</t>
    </rPh>
    <rPh sb="16" eb="17">
      <t>トウ</t>
    </rPh>
    <phoneticPr fontId="2"/>
  </si>
  <si>
    <t xml:space="preserve"> ｄ</t>
    <phoneticPr fontId="2"/>
  </si>
  <si>
    <t>（２）エネルギー使用量の計測等</t>
    <rPh sb="8" eb="10">
      <t>シヨウ</t>
    </rPh>
    <rPh sb="10" eb="11">
      <t>リョウ</t>
    </rPh>
    <rPh sb="12" eb="14">
      <t>ケイソク</t>
    </rPh>
    <rPh sb="14" eb="15">
      <t>トウ</t>
    </rPh>
    <phoneticPr fontId="2"/>
  </si>
  <si>
    <t xml:space="preserve"> ③</t>
    <phoneticPr fontId="2"/>
  </si>
  <si>
    <t>合計</t>
    <phoneticPr fontId="2"/>
  </si>
  <si>
    <t>２．補助対象事業費</t>
    <rPh sb="2" eb="4">
      <t>ホジョ</t>
    </rPh>
    <rPh sb="4" eb="6">
      <t>タイショウ</t>
    </rPh>
    <rPh sb="6" eb="9">
      <t>ジギョウヒ</t>
    </rPh>
    <phoneticPr fontId="2"/>
  </si>
  <si>
    <t>工事費</t>
    <rPh sb="0" eb="3">
      <t>コウジヒ</t>
    </rPh>
    <phoneticPr fontId="2"/>
  </si>
  <si>
    <t xml:space="preserve"> イ＝ａ’＋ｃ</t>
    <phoneticPr fontId="2"/>
  </si>
  <si>
    <t>設備費</t>
    <rPh sb="0" eb="3">
      <t>セツビヒ</t>
    </rPh>
    <phoneticPr fontId="2"/>
  </si>
  <si>
    <t xml:space="preserve"> ウ＝ｂ</t>
    <phoneticPr fontId="2"/>
  </si>
  <si>
    <t xml:space="preserve"> エ＝ｄ’＝イ＋ウ</t>
    <phoneticPr fontId="2"/>
  </si>
  <si>
    <t xml:space="preserve"> オ：③が100万円を超える場合はｄ×10％と③のいずれか低い額、③が100万円以下の場合は③</t>
    <phoneticPr fontId="2"/>
  </si>
  <si>
    <t>内訳</t>
    <rPh sb="0" eb="2">
      <t>ウチワケ</t>
    </rPh>
    <phoneticPr fontId="2"/>
  </si>
  <si>
    <t>工事費</t>
    <rPh sb="0" eb="2">
      <t>コウジ</t>
    </rPh>
    <rPh sb="2" eb="3">
      <t>ヒ</t>
    </rPh>
    <phoneticPr fontId="2"/>
  </si>
  <si>
    <t>設備費</t>
    <rPh sb="0" eb="2">
      <t>セツビ</t>
    </rPh>
    <rPh sb="2" eb="3">
      <t>ヒ</t>
    </rPh>
    <phoneticPr fontId="2"/>
  </si>
  <si>
    <t>３．補助額</t>
    <rPh sb="2" eb="4">
      <t>ホジョ</t>
    </rPh>
    <rPh sb="4" eb="5">
      <t>ガク</t>
    </rPh>
    <phoneticPr fontId="2"/>
  </si>
  <si>
    <t>４．補助申請額</t>
    <rPh sb="2" eb="4">
      <t>ホジョ</t>
    </rPh>
    <rPh sb="4" eb="6">
      <t>シンセイ</t>
    </rPh>
    <rPh sb="6" eb="7">
      <t>ガク</t>
    </rPh>
    <phoneticPr fontId="2"/>
  </si>
  <si>
    <t xml:space="preserve"> コ</t>
    <phoneticPr fontId="2"/>
  </si>
  <si>
    <t>（３）補助申請額</t>
    <rPh sb="3" eb="5">
      <t>ホジョ</t>
    </rPh>
    <rPh sb="5" eb="8">
      <t>シンセイガク</t>
    </rPh>
    <phoneticPr fontId="2"/>
  </si>
  <si>
    <t>注１）消費税等は除いた額を記載してください。</t>
    <rPh sb="0" eb="1">
      <t>チュウ</t>
    </rPh>
    <rPh sb="3" eb="7">
      <t>ショウヒゼイナド</t>
    </rPh>
    <rPh sb="8" eb="9">
      <t>ノゾ</t>
    </rPh>
    <rPh sb="11" eb="12">
      <t>ガク</t>
    </rPh>
    <rPh sb="13" eb="15">
      <t>キサイ</t>
    </rPh>
    <phoneticPr fontId="2"/>
  </si>
  <si>
    <t>注２）千円未満は、切り捨て処理としてください。</t>
    <rPh sb="0" eb="1">
      <t>チュウ</t>
    </rPh>
    <rPh sb="3" eb="5">
      <t>センエン</t>
    </rPh>
    <rPh sb="5" eb="7">
      <t>ミマン</t>
    </rPh>
    <rPh sb="9" eb="10">
      <t>キ</t>
    </rPh>
    <rPh sb="11" eb="12">
      <t>ス</t>
    </rPh>
    <rPh sb="13" eb="15">
      <t>ショリ</t>
    </rPh>
    <phoneticPr fontId="2"/>
  </si>
  <si>
    <t xml:space="preserve"> ９．</t>
    <phoneticPr fontId="2"/>
  </si>
  <si>
    <t>小計</t>
    <phoneticPr fontId="2"/>
  </si>
  <si>
    <t xml:space="preserve"> キ＝オ－カ</t>
    <phoneticPr fontId="2"/>
  </si>
  <si>
    <t xml:space="preserve"> コ＝（イ＋カ）×１／３ (切り捨て)</t>
    <rPh sb="14" eb="15">
      <t>キ</t>
    </rPh>
    <rPh sb="16" eb="17">
      <t>ス</t>
    </rPh>
    <phoneticPr fontId="2"/>
  </si>
  <si>
    <t xml:space="preserve"> サ＝（ウ＋キ）×１／３ (切り捨て)</t>
    <rPh sb="14" eb="15">
      <t>キ</t>
    </rPh>
    <rPh sb="16" eb="17">
      <t>ス</t>
    </rPh>
    <phoneticPr fontId="2"/>
  </si>
  <si>
    <t xml:space="preserve"> シ＝コ＋サ</t>
    <phoneticPr fontId="2"/>
  </si>
  <si>
    <t>（２）バリアフリー改修工事に係る補助額</t>
    <rPh sb="9" eb="11">
      <t>カイシュウ</t>
    </rPh>
    <rPh sb="11" eb="13">
      <t>コウジ</t>
    </rPh>
    <rPh sb="14" eb="15">
      <t>カカ</t>
    </rPh>
    <rPh sb="16" eb="18">
      <t>ホジョ</t>
    </rPh>
    <rPh sb="18" eb="19">
      <t>ガク</t>
    </rPh>
    <phoneticPr fontId="2"/>
  </si>
  <si>
    <t xml:space="preserve"> セ＝ケ×１／３ (切り捨て)</t>
    <phoneticPr fontId="2"/>
  </si>
  <si>
    <t xml:space="preserve"> ソ： サ、または２５百万円のいずれか低い額</t>
    <phoneticPr fontId="2"/>
  </si>
  <si>
    <t>附帯事務費</t>
    <rPh sb="0" eb="2">
      <t>フタイ</t>
    </rPh>
    <rPh sb="2" eb="5">
      <t>ジムヒ</t>
    </rPh>
    <phoneticPr fontId="2"/>
  </si>
  <si>
    <t xml:space="preserve"> タ＝（コ＋ソ＋ス）×２．２％以内 (切り捨て)</t>
    <rPh sb="19" eb="20">
      <t>キ</t>
    </rPh>
    <rPh sb="21" eb="22">
      <t>ス</t>
    </rPh>
    <phoneticPr fontId="2"/>
  </si>
  <si>
    <t>小計</t>
    <phoneticPr fontId="2"/>
  </si>
  <si>
    <t xml:space="preserve"> チ＝コ＋ソ＋ス＋タ</t>
    <phoneticPr fontId="2"/>
  </si>
  <si>
    <t>（２）バリアフリー改修工事に係る補助金の額</t>
    <rPh sb="9" eb="11">
      <t>カイシュウ</t>
    </rPh>
    <rPh sb="11" eb="13">
      <t>コウジ</t>
    </rPh>
    <rPh sb="14" eb="15">
      <t>カカ</t>
    </rPh>
    <rPh sb="16" eb="18">
      <t>ホジョ</t>
    </rPh>
    <rPh sb="18" eb="19">
      <t>キン</t>
    </rPh>
    <rPh sb="20" eb="21">
      <t>ガク</t>
    </rPh>
    <phoneticPr fontId="2"/>
  </si>
  <si>
    <t>バリアフリー改修工事</t>
    <rPh sb="6" eb="10">
      <t>カイシュウコウジ</t>
    </rPh>
    <phoneticPr fontId="2"/>
  </si>
  <si>
    <t>補助対象事業費内訳</t>
    <phoneticPr fontId="2"/>
  </si>
  <si>
    <t>項目
（部位別・機器別）</t>
    <rPh sb="0" eb="2">
      <t>コウモク</t>
    </rPh>
    <rPh sb="4" eb="7">
      <t>ブイベツ</t>
    </rPh>
    <rPh sb="8" eb="10">
      <t>キキ</t>
    </rPh>
    <rPh sb="10" eb="11">
      <t>ベツ</t>
    </rPh>
    <phoneticPr fontId="2"/>
  </si>
  <si>
    <t>数量</t>
    <rPh sb="0" eb="2">
      <t>スウリョウ</t>
    </rPh>
    <phoneticPr fontId="2"/>
  </si>
  <si>
    <t>単位</t>
    <rPh sb="0" eb="2">
      <t>タンイ</t>
    </rPh>
    <phoneticPr fontId="2"/>
  </si>
  <si>
    <t>１．躯体改修工事（工種別に記載）</t>
    <rPh sb="2" eb="4">
      <t>クタイ</t>
    </rPh>
    <rPh sb="4" eb="6">
      <t>カイシュウ</t>
    </rPh>
    <rPh sb="6" eb="8">
      <t>コウジ</t>
    </rPh>
    <rPh sb="9" eb="11">
      <t>コウシュ</t>
    </rPh>
    <rPh sb="11" eb="12">
      <t>ベツ</t>
    </rPh>
    <rPh sb="13" eb="15">
      <t>キサイ</t>
    </rPh>
    <phoneticPr fontId="2"/>
  </si>
  <si>
    <t>２．設備改修工事（本体機器費：設備別に記載）</t>
    <rPh sb="2" eb="4">
      <t>セツビ</t>
    </rPh>
    <rPh sb="4" eb="6">
      <t>カイシュウ</t>
    </rPh>
    <rPh sb="6" eb="8">
      <t>コウジ</t>
    </rPh>
    <rPh sb="9" eb="11">
      <t>ホンタイ</t>
    </rPh>
    <rPh sb="11" eb="13">
      <t>キキ</t>
    </rPh>
    <rPh sb="13" eb="14">
      <t>ヒ</t>
    </rPh>
    <rPh sb="15" eb="17">
      <t>セツビ</t>
    </rPh>
    <rPh sb="17" eb="18">
      <t>ベツ</t>
    </rPh>
    <rPh sb="19" eb="21">
      <t>キサイ</t>
    </rPh>
    <phoneticPr fontId="2"/>
  </si>
  <si>
    <t>３．設備改修工事（附帯工事費：設備別に記載）</t>
    <rPh sb="2" eb="4">
      <t>セツビ</t>
    </rPh>
    <rPh sb="4" eb="6">
      <t>カイシュウ</t>
    </rPh>
    <rPh sb="6" eb="8">
      <t>コウジ</t>
    </rPh>
    <rPh sb="9" eb="11">
      <t>フタイ</t>
    </rPh>
    <rPh sb="11" eb="14">
      <t>コウジヒ</t>
    </rPh>
    <rPh sb="15" eb="17">
      <t>セツビ</t>
    </rPh>
    <rPh sb="17" eb="18">
      <t>ベツ</t>
    </rPh>
    <rPh sb="19" eb="21">
      <t>キサイ</t>
    </rPh>
    <phoneticPr fontId="2"/>
  </si>
  <si>
    <t>１．バリアフリー改修工事の工事内容および事業費の内訳</t>
    <rPh sb="8" eb="10">
      <t>カイシュウ</t>
    </rPh>
    <rPh sb="10" eb="12">
      <t>コウジ</t>
    </rPh>
    <rPh sb="13" eb="15">
      <t>コウジ</t>
    </rPh>
    <rPh sb="15" eb="17">
      <t>ナイヨウ</t>
    </rPh>
    <rPh sb="20" eb="22">
      <t>ジギョウ</t>
    </rPh>
    <rPh sb="22" eb="23">
      <t>ヒ</t>
    </rPh>
    <rPh sb="24" eb="26">
      <t>ウチワケ</t>
    </rPh>
    <phoneticPr fontId="2"/>
  </si>
  <si>
    <t>※１</t>
    <phoneticPr fontId="2"/>
  </si>
  <si>
    <t>様式１の提案申請書でバリアフリー改修工事を「実施する」にチェックされた場合は、</t>
    <rPh sb="0" eb="2">
      <t>ヨウシキ</t>
    </rPh>
    <rPh sb="4" eb="6">
      <t>テイアン</t>
    </rPh>
    <rPh sb="6" eb="9">
      <t>シンセイショ</t>
    </rPh>
    <rPh sb="16" eb="18">
      <t>カイシュウ</t>
    </rPh>
    <rPh sb="18" eb="20">
      <t>コウジ</t>
    </rPh>
    <rPh sb="22" eb="24">
      <t>ジッシ</t>
    </rPh>
    <rPh sb="35" eb="37">
      <t>バアイ</t>
    </rPh>
    <phoneticPr fontId="2"/>
  </si>
  <si>
    <t>本様式に沿って工事種別、施工部位の当該部分に□を■としてチェックをしてください。</t>
    <phoneticPr fontId="2"/>
  </si>
  <si>
    <t>また、併せて当該工事の工事箇所数およびその工事費を記入してください。</t>
    <rPh sb="3" eb="4">
      <t>アワ</t>
    </rPh>
    <phoneticPr fontId="2"/>
  </si>
  <si>
    <t>様式１で「実施しない」にチェックされた場合は、本様式の提出は必要ありません。</t>
    <rPh sb="0" eb="2">
      <t>ヨウシキ</t>
    </rPh>
    <rPh sb="19" eb="21">
      <t>バアイ</t>
    </rPh>
    <rPh sb="22" eb="23">
      <t>ホ</t>
    </rPh>
    <rPh sb="23" eb="24">
      <t>ホン</t>
    </rPh>
    <rPh sb="24" eb="26">
      <t>ヨウシキ</t>
    </rPh>
    <rPh sb="26" eb="28">
      <t>テイシュツ</t>
    </rPh>
    <rPh sb="29" eb="31">
      <t>ヒツヨウ</t>
    </rPh>
    <phoneticPr fontId="2"/>
  </si>
  <si>
    <t>※２</t>
    <phoneticPr fontId="2"/>
  </si>
  <si>
    <t>バリアフリー改修工事を実施する工事場所が分かる図面を別添資料として提出してください。</t>
    <rPh sb="6" eb="8">
      <t>カイシュウ</t>
    </rPh>
    <rPh sb="8" eb="10">
      <t>コウジ</t>
    </rPh>
    <rPh sb="11" eb="13">
      <t>ジッシ</t>
    </rPh>
    <rPh sb="15" eb="17">
      <t>コウジ</t>
    </rPh>
    <rPh sb="17" eb="19">
      <t>バショ</t>
    </rPh>
    <rPh sb="20" eb="21">
      <t>ワ</t>
    </rPh>
    <rPh sb="23" eb="25">
      <t>ズメン</t>
    </rPh>
    <rPh sb="26" eb="28">
      <t>ベッテン</t>
    </rPh>
    <rPh sb="28" eb="30">
      <t>シリョウ</t>
    </rPh>
    <rPh sb="33" eb="35">
      <t>テイシュツ</t>
    </rPh>
    <phoneticPr fontId="2"/>
  </si>
  <si>
    <t>施工部位</t>
    <rPh sb="0" eb="2">
      <t>セコウ</t>
    </rPh>
    <rPh sb="2" eb="4">
      <t>ブイ</t>
    </rPh>
    <phoneticPr fontId="2"/>
  </si>
  <si>
    <t>工事有</t>
    <rPh sb="0" eb="2">
      <t>コウジ</t>
    </rPh>
    <rPh sb="2" eb="3">
      <t>アリ</t>
    </rPh>
    <phoneticPr fontId="2"/>
  </si>
  <si>
    <t>工事
箇所数</t>
    <rPh sb="0" eb="2">
      <t>コウジ</t>
    </rPh>
    <rPh sb="3" eb="5">
      <t>カショ</t>
    </rPh>
    <rPh sb="5" eb="6">
      <t>スウ</t>
    </rPh>
    <phoneticPr fontId="2"/>
  </si>
  <si>
    <t>Ⅰ）出入口</t>
    <rPh sb="2" eb="5">
      <t>デイリグチ</t>
    </rPh>
    <phoneticPr fontId="2"/>
  </si>
  <si>
    <t>ヵ所</t>
    <rPh sb="1" eb="2">
      <t>ショ</t>
    </rPh>
    <phoneticPr fontId="2"/>
  </si>
  <si>
    <t>Ⅱ）廊下等</t>
    <rPh sb="2" eb="4">
      <t>ロウカ</t>
    </rPh>
    <rPh sb="4" eb="5">
      <t>トウ</t>
    </rPh>
    <phoneticPr fontId="2"/>
  </si>
  <si>
    <t>Ⅲ）階段</t>
    <rPh sb="2" eb="4">
      <t>カイダン</t>
    </rPh>
    <phoneticPr fontId="2"/>
  </si>
  <si>
    <t>Ⅳ）傾斜路（スロープ）</t>
    <rPh sb="2" eb="4">
      <t>ケイシャ</t>
    </rPh>
    <rPh sb="4" eb="5">
      <t>ロ</t>
    </rPh>
    <phoneticPr fontId="2"/>
  </si>
  <si>
    <t>Ⅴ）エレベーター（Ⅵ)に規定するものを除く。）及びその乗降ロビー</t>
    <rPh sb="12" eb="14">
      <t>キテイ</t>
    </rPh>
    <rPh sb="19" eb="20">
      <t>ノゾ</t>
    </rPh>
    <rPh sb="23" eb="24">
      <t>オヨ</t>
    </rPh>
    <rPh sb="27" eb="29">
      <t>ジョウコウ</t>
    </rPh>
    <phoneticPr fontId="2"/>
  </si>
  <si>
    <t>Ⅵ）特殊な構造又は使用形態のエレベーター</t>
    <rPh sb="2" eb="4">
      <t>トクシュ</t>
    </rPh>
    <rPh sb="5" eb="7">
      <t>コウゾウ</t>
    </rPh>
    <rPh sb="7" eb="8">
      <t>マタ</t>
    </rPh>
    <rPh sb="9" eb="11">
      <t>シヨウ</t>
    </rPh>
    <rPh sb="11" eb="13">
      <t>ケイタイ</t>
    </rPh>
    <phoneticPr fontId="2"/>
  </si>
  <si>
    <t>Ⅶ）特殊な構造又は使用形態のエスカレーター</t>
    <rPh sb="2" eb="4">
      <t>トクシュ</t>
    </rPh>
    <rPh sb="5" eb="7">
      <t>コウゾウ</t>
    </rPh>
    <rPh sb="7" eb="8">
      <t>マタ</t>
    </rPh>
    <rPh sb="9" eb="11">
      <t>シヨウ</t>
    </rPh>
    <rPh sb="11" eb="13">
      <t>ケイタイ</t>
    </rPh>
    <phoneticPr fontId="2"/>
  </si>
  <si>
    <t>車いす使用者用便房</t>
    <rPh sb="0" eb="1">
      <t>クルマ</t>
    </rPh>
    <rPh sb="3" eb="6">
      <t>シヨウシャ</t>
    </rPh>
    <rPh sb="6" eb="7">
      <t>ヨウ</t>
    </rPh>
    <rPh sb="7" eb="8">
      <t>ベン</t>
    </rPh>
    <rPh sb="8" eb="9">
      <t>ボウ</t>
    </rPh>
    <phoneticPr fontId="2"/>
  </si>
  <si>
    <t>Ⅷ）便所</t>
    <rPh sb="2" eb="4">
      <t>ベンジョ</t>
    </rPh>
    <phoneticPr fontId="2"/>
  </si>
  <si>
    <t>水洗器具を設けた便房</t>
    <rPh sb="0" eb="2">
      <t>スイセン</t>
    </rPh>
    <rPh sb="2" eb="4">
      <t>キグ</t>
    </rPh>
    <rPh sb="5" eb="6">
      <t>モウ</t>
    </rPh>
    <rPh sb="8" eb="9">
      <t>ベン</t>
    </rPh>
    <rPh sb="9" eb="10">
      <t>ボウ</t>
    </rPh>
    <phoneticPr fontId="2"/>
  </si>
  <si>
    <t>男子用小便器</t>
    <rPh sb="0" eb="3">
      <t>ダンシヨウ</t>
    </rPh>
    <rPh sb="3" eb="6">
      <t>ショウベンキ</t>
    </rPh>
    <phoneticPr fontId="2"/>
  </si>
  <si>
    <t xml:space="preserve"> ９．バリアフリー改修工事に係る事業費　合計</t>
    <rPh sb="9" eb="11">
      <t>カイシュウ</t>
    </rPh>
    <rPh sb="11" eb="13">
      <t>コウジ</t>
    </rPh>
    <rPh sb="14" eb="15">
      <t>カカ</t>
    </rPh>
    <rPh sb="16" eb="18">
      <t>ジギョウ</t>
    </rPh>
    <rPh sb="18" eb="19">
      <t>ヒ</t>
    </rPh>
    <rPh sb="20" eb="22">
      <t>ゴウケイ</t>
    </rPh>
    <phoneticPr fontId="2"/>
  </si>
  <si>
    <t>ヵ所</t>
    <phoneticPr fontId="2"/>
  </si>
  <si>
    <t>注２）特記すべき事項がある場合は、備考欄に記載してください。</t>
    <rPh sb="0" eb="1">
      <t>チュウ</t>
    </rPh>
    <rPh sb="3" eb="5">
      <t>トッキ</t>
    </rPh>
    <rPh sb="8" eb="10">
      <t>ジコウ</t>
    </rPh>
    <rPh sb="13" eb="15">
      <t>バアイ</t>
    </rPh>
    <rPh sb="17" eb="19">
      <t>ビコウ</t>
    </rPh>
    <rPh sb="19" eb="20">
      <t>ラン</t>
    </rPh>
    <rPh sb="21" eb="23">
      <t>キサイ</t>
    </rPh>
    <phoneticPr fontId="2"/>
  </si>
  <si>
    <t>複数棟用</t>
    <rPh sb="0" eb="2">
      <t>フクスウ</t>
    </rPh>
    <rPh sb="2" eb="3">
      <t>トウ</t>
    </rPh>
    <rPh sb="3" eb="4">
      <t>ヨウ</t>
    </rPh>
    <phoneticPr fontId="2"/>
  </si>
  <si>
    <t>金額
(単位：千円）</t>
    <rPh sb="0" eb="2">
      <t>キンガク</t>
    </rPh>
    <phoneticPr fontId="2"/>
  </si>
  <si>
    <t>（１）省エネ改修における建設工事等</t>
    <rPh sb="12" eb="14">
      <t>ケンセツ</t>
    </rPh>
    <rPh sb="14" eb="16">
      <t>コウジ</t>
    </rPh>
    <rPh sb="16" eb="17">
      <t>トウ</t>
    </rPh>
    <phoneticPr fontId="2"/>
  </si>
  <si>
    <t xml:space="preserve"> 建物１：</t>
  </si>
  <si>
    <t xml:space="preserve"> 建物２：</t>
    <phoneticPr fontId="2"/>
  </si>
  <si>
    <t xml:space="preserve"> 建物３：</t>
  </si>
  <si>
    <t xml:space="preserve"> 全体</t>
    <rPh sb="1" eb="3">
      <t>ゼンタイ</t>
    </rPh>
    <phoneticPr fontId="2"/>
  </si>
  <si>
    <t xml:space="preserve"> Σｄ</t>
    <phoneticPr fontId="2"/>
  </si>
  <si>
    <t xml:space="preserve"> ③</t>
  </si>
  <si>
    <t xml:space="preserve"> Σ③</t>
    <phoneticPr fontId="2"/>
  </si>
  <si>
    <t>（１）省エネ改修における建設工事等</t>
    <phoneticPr fontId="2"/>
  </si>
  <si>
    <t xml:space="preserve"> 建物１：</t>
    <rPh sb="1" eb="3">
      <t>タテモノ</t>
    </rPh>
    <phoneticPr fontId="2"/>
  </si>
  <si>
    <t>工事費</t>
    <phoneticPr fontId="2"/>
  </si>
  <si>
    <t xml:space="preserve"> 建物２：</t>
    <rPh sb="1" eb="3">
      <t>タテモノ</t>
    </rPh>
    <phoneticPr fontId="2"/>
  </si>
  <si>
    <t xml:space="preserve"> イ＝ａ’＋ｃ</t>
  </si>
  <si>
    <t>全体</t>
    <rPh sb="0" eb="2">
      <t>ゼンタイ</t>
    </rPh>
    <phoneticPr fontId="2"/>
  </si>
  <si>
    <t xml:space="preserve"> Σイ</t>
    <phoneticPr fontId="2"/>
  </si>
  <si>
    <t>設備費</t>
    <rPh sb="0" eb="2">
      <t>セツビ</t>
    </rPh>
    <phoneticPr fontId="2"/>
  </si>
  <si>
    <t xml:space="preserve"> ウ＝ｂ</t>
  </si>
  <si>
    <t xml:space="preserve"> Σウ</t>
    <phoneticPr fontId="2"/>
  </si>
  <si>
    <t xml:space="preserve"> オ</t>
    <phoneticPr fontId="2"/>
  </si>
  <si>
    <t xml:space="preserve"> オ</t>
  </si>
  <si>
    <t xml:space="preserve"> Σオ</t>
    <phoneticPr fontId="2"/>
  </si>
  <si>
    <t>工事費</t>
  </si>
  <si>
    <t xml:space="preserve"> カ</t>
    <phoneticPr fontId="2"/>
  </si>
  <si>
    <t xml:space="preserve"> カ</t>
  </si>
  <si>
    <t xml:space="preserve"> Σカ</t>
    <phoneticPr fontId="2"/>
  </si>
  <si>
    <t xml:space="preserve"> キ</t>
    <phoneticPr fontId="2"/>
  </si>
  <si>
    <t xml:space="preserve"> キ</t>
  </si>
  <si>
    <t xml:space="preserve"> Σキ</t>
    <phoneticPr fontId="2"/>
  </si>
  <si>
    <t>参考様式２－１(集計表)</t>
    <rPh sb="0" eb="2">
      <t>サンコウ</t>
    </rPh>
    <rPh sb="8" eb="10">
      <t>シュウケイ</t>
    </rPh>
    <rPh sb="10" eb="11">
      <t>ヒョウ</t>
    </rPh>
    <phoneticPr fontId="2"/>
  </si>
  <si>
    <t>（１）省エネ改修における建設工事等及びエネルギー使用量の計測等に係る補助額</t>
    <phoneticPr fontId="2"/>
  </si>
  <si>
    <t>建物１：</t>
    <rPh sb="0" eb="2">
      <t>タテモノ</t>
    </rPh>
    <phoneticPr fontId="2"/>
  </si>
  <si>
    <t>建物２：</t>
    <rPh sb="0" eb="2">
      <t>タテモノ</t>
    </rPh>
    <phoneticPr fontId="2"/>
  </si>
  <si>
    <t>建物３：</t>
    <rPh sb="0" eb="2">
      <t>タテモノ</t>
    </rPh>
    <phoneticPr fontId="2"/>
  </si>
  <si>
    <t>※建物ごとに作成してください。</t>
    <rPh sb="1" eb="3">
      <t>タテモノ</t>
    </rPh>
    <rPh sb="6" eb="8">
      <t>サクセイ</t>
    </rPh>
    <phoneticPr fontId="2"/>
  </si>
  <si>
    <t xml:space="preserve"> 建物３：</t>
    <phoneticPr fontId="2"/>
  </si>
  <si>
    <t xml:space="preserve"> ９．</t>
  </si>
  <si>
    <t xml:space="preserve"> Σ９．</t>
    <phoneticPr fontId="2"/>
  </si>
  <si>
    <t xml:space="preserve"> ア＝Σｄ＋Σ③＋Σ④＋Σ９．</t>
    <phoneticPr fontId="2"/>
  </si>
  <si>
    <t xml:space="preserve"> エ＝ｄ’＝Σイ＋Σウ</t>
  </si>
  <si>
    <t>建物１：</t>
    <phoneticPr fontId="2"/>
  </si>
  <si>
    <t>建物２：</t>
    <phoneticPr fontId="2"/>
  </si>
  <si>
    <t>建物３：</t>
    <phoneticPr fontId="2"/>
  </si>
  <si>
    <t>（３）バリアフリー改修工事</t>
    <phoneticPr fontId="2"/>
  </si>
  <si>
    <t>※建物ごとに作成してください。</t>
    <phoneticPr fontId="2"/>
  </si>
  <si>
    <t>○棟目／計○棟</t>
    <phoneticPr fontId="2"/>
  </si>
  <si>
    <t xml:space="preserve"> カ＝オ×②／③</t>
    <phoneticPr fontId="2"/>
  </si>
  <si>
    <t>補助対象事業費内訳</t>
    <rPh sb="0" eb="2">
      <t>ホジョ</t>
    </rPh>
    <rPh sb="2" eb="4">
      <t>タイショウ</t>
    </rPh>
    <rPh sb="4" eb="7">
      <t>ジギョウヒ</t>
    </rPh>
    <rPh sb="7" eb="9">
      <t>ウチワケ</t>
    </rPh>
    <phoneticPr fontId="2"/>
  </si>
  <si>
    <t>金額
（単位：千円）</t>
    <rPh sb="0" eb="2">
      <t>キンガク</t>
    </rPh>
    <phoneticPr fontId="2"/>
  </si>
  <si>
    <t>補 助 金 精 算 調 書</t>
  </si>
  <si>
    <t>区　　分</t>
    <phoneticPr fontId="2"/>
  </si>
  <si>
    <t>金　　額</t>
  </si>
  <si>
    <t>備　　考</t>
  </si>
  <si>
    <t>交付決定の内容</t>
  </si>
  <si>
    <t>補助事業に要する経費</t>
    <phoneticPr fontId="2"/>
  </si>
  <si>
    <t>補助金額</t>
    <phoneticPr fontId="2"/>
  </si>
  <si>
    <t>補助金換算額</t>
  </si>
  <si>
    <t>精算対象支払額</t>
    <phoneticPr fontId="2"/>
  </si>
  <si>
    <t>精算補助金額</t>
    <phoneticPr fontId="2"/>
  </si>
  <si>
    <t>補助金不用額</t>
    <phoneticPr fontId="2"/>
  </si>
  <si>
    <t>5=2-4</t>
    <phoneticPr fontId="2"/>
  </si>
  <si>
    <t>補助金受入済額</t>
    <rPh sb="0" eb="3">
      <t>ホジョキン</t>
    </rPh>
    <rPh sb="3" eb="5">
      <t>ウケイ</t>
    </rPh>
    <rPh sb="5" eb="6">
      <t>スミ</t>
    </rPh>
    <rPh sb="6" eb="7">
      <t>ガク</t>
    </rPh>
    <phoneticPr fontId="2"/>
  </si>
  <si>
    <t>差引受入未済額または超過額</t>
    <phoneticPr fontId="2"/>
  </si>
  <si>
    <t>7=6-4</t>
    <phoneticPr fontId="2"/>
  </si>
  <si>
    <t>※　精算補助金額は他の補助金の受け入れ未済額とすること。</t>
    <rPh sb="9" eb="10">
      <t>タ</t>
    </rPh>
    <rPh sb="11" eb="14">
      <t>ホジョキン</t>
    </rPh>
    <phoneticPr fontId="2"/>
  </si>
  <si>
    <t>※　添付する他の様式と金額が整合していること。</t>
  </si>
  <si>
    <t>（記載上の注意）</t>
  </si>
  <si>
    <t>別紙３</t>
    <phoneticPr fontId="2"/>
  </si>
  <si>
    <t>※1　</t>
    <phoneticPr fontId="2"/>
  </si>
  <si>
    <t>バリアフリー改修に係る工事費は、バリアフリー改修工事を行う場合のみ記載すること。</t>
    <rPh sb="6" eb="8">
      <t>カイシュウ</t>
    </rPh>
    <rPh sb="9" eb="10">
      <t>カカワ</t>
    </rPh>
    <rPh sb="11" eb="14">
      <t>コウジヒ</t>
    </rPh>
    <rPh sb="22" eb="24">
      <t>カイシュウ</t>
    </rPh>
    <rPh sb="24" eb="26">
      <t>コウジ</t>
    </rPh>
    <rPh sb="27" eb="28">
      <t>オコナ</t>
    </rPh>
    <rPh sb="29" eb="31">
      <t>バアイ</t>
    </rPh>
    <rPh sb="33" eb="35">
      <t>キサイ</t>
    </rPh>
    <phoneticPr fontId="2"/>
  </si>
  <si>
    <t>注１．交付申請(又は交付変更承認申請）に基づく交付決定額を上段（　）内に記載すること。</t>
  </si>
  <si>
    <t>注２．事業量の減少による減額があった場合はその変更内容および額の積算内訳を添付すること。</t>
  </si>
  <si>
    <t>注１．積算内訳の欄には，当該経費に係る額の算出について積算内訳の概要を記載すること。</t>
  </si>
  <si>
    <t>注２．使途の欄には、必要に応じて、当該積算内訳についての使途の内容を記載すること。</t>
  </si>
  <si>
    <t>注３．旅費については、「氏名」、「期間」、「金額」、「行先」、「目的」の分かる一覧表を添付すること。</t>
    <phoneticPr fontId="2"/>
  </si>
  <si>
    <t>注４．交付申請（または交付変更承認申請）に基づく交付決定額を上段（　）内に記載すること。</t>
    <phoneticPr fontId="2"/>
  </si>
  <si>
    <t>注５．領収書は提示を求めた際に提出できるよう、申請者にて保管すること。</t>
    <phoneticPr fontId="2"/>
  </si>
  <si>
    <t xml:space="preserve"> （３）交付申請時からのバリアフリー改修工事における設計変更の有無</t>
    <phoneticPr fontId="2"/>
  </si>
  <si>
    <t>上記（３）で「有」を選択した場合、次の内容を記載すること。</t>
  </si>
  <si>
    <t>Ⅰ</t>
  </si>
  <si>
    <t>Ⅱ</t>
  </si>
  <si>
    <t>Ⅲ</t>
  </si>
  <si>
    <t>仕様番号</t>
  </si>
  <si>
    <t>チェック</t>
  </si>
  <si>
    <t>Ⅳ</t>
  </si>
  <si>
    <t>Ⅴ</t>
  </si>
  <si>
    <t>Ⅵ</t>
  </si>
  <si>
    <t>Ⅶ</t>
  </si>
  <si>
    <t>Ⅷ</t>
  </si>
  <si>
    <t>種別</t>
  </si>
  <si>
    <t>車椅子使用者</t>
  </si>
  <si>
    <t>水洗</t>
  </si>
  <si>
    <t>男子</t>
  </si>
  <si>
    <t>(注)　該当するチェック欄にチェック(☑または■)をすること。</t>
  </si>
  <si>
    <t>１．省エネ改修工事費</t>
    <rPh sb="2" eb="3">
      <t>ショウ</t>
    </rPh>
    <rPh sb="5" eb="7">
      <t>カイシュウ</t>
    </rPh>
    <rPh sb="7" eb="9">
      <t>コウジ</t>
    </rPh>
    <rPh sb="9" eb="10">
      <t>ヒ</t>
    </rPh>
    <phoneticPr fontId="2"/>
  </si>
  <si>
    <t>（単位：円）</t>
    <rPh sb="1" eb="3">
      <t>タンイ</t>
    </rPh>
    <rPh sb="4" eb="5">
      <t>エン</t>
    </rPh>
    <phoneticPr fontId="2"/>
  </si>
  <si>
    <t>No.</t>
    <phoneticPr fontId="2"/>
  </si>
  <si>
    <t>見積書頁</t>
    <rPh sb="0" eb="3">
      <t>ミツモリショ</t>
    </rPh>
    <rPh sb="3" eb="4">
      <t>ページ</t>
    </rPh>
    <phoneticPr fontId="2"/>
  </si>
  <si>
    <t>交付申請時</t>
    <rPh sb="0" eb="2">
      <t>コウフ</t>
    </rPh>
    <rPh sb="2" eb="4">
      <t>シンセイ</t>
    </rPh>
    <rPh sb="4" eb="5">
      <t>ジ</t>
    </rPh>
    <phoneticPr fontId="2"/>
  </si>
  <si>
    <t>実績報告時</t>
    <rPh sb="0" eb="2">
      <t>ジッセキ</t>
    </rPh>
    <rPh sb="2" eb="4">
      <t>ホウコク</t>
    </rPh>
    <rPh sb="4" eb="5">
      <t>ジ</t>
    </rPh>
    <phoneticPr fontId="2"/>
  </si>
  <si>
    <t>増減額</t>
    <rPh sb="0" eb="3">
      <t>ゾウゲンガク</t>
    </rPh>
    <phoneticPr fontId="2"/>
  </si>
  <si>
    <t>項目名称</t>
    <phoneticPr fontId="2"/>
  </si>
  <si>
    <t>単価</t>
    <rPh sb="0" eb="2">
      <t>タンカ</t>
    </rPh>
    <phoneticPr fontId="2"/>
  </si>
  <si>
    <t>金額</t>
    <rPh sb="0" eb="2">
      <t>キンガク</t>
    </rPh>
    <phoneticPr fontId="2"/>
  </si>
  <si>
    <t>２．エネルギー使用量の計測等に係る事業費</t>
    <phoneticPr fontId="2"/>
  </si>
  <si>
    <t>別記様式第12</t>
    <phoneticPr fontId="2"/>
  </si>
  <si>
    <t>請　　求　　書</t>
    <phoneticPr fontId="2"/>
  </si>
  <si>
    <t>請求額　　金</t>
    <phoneticPr fontId="2"/>
  </si>
  <si>
    <t>円</t>
    <phoneticPr fontId="2"/>
  </si>
  <si>
    <t>請求者　住所　</t>
    <phoneticPr fontId="2"/>
  </si>
  <si>
    <t>氏名又は名称　</t>
    <phoneticPr fontId="2"/>
  </si>
  <si>
    <t>代表者の職名・氏名　</t>
    <phoneticPr fontId="2"/>
  </si>
  <si>
    <t>＜ 振 込 先 ＞</t>
    <phoneticPr fontId="2"/>
  </si>
  <si>
    <t>振込先</t>
    <phoneticPr fontId="2"/>
  </si>
  <si>
    <t>支店名</t>
    <phoneticPr fontId="2"/>
  </si>
  <si>
    <t>銀行コード</t>
    <phoneticPr fontId="2"/>
  </si>
  <si>
    <t>預金種別</t>
    <phoneticPr fontId="2"/>
  </si>
  <si>
    <t>口座番号(右詰)</t>
    <phoneticPr fontId="2"/>
  </si>
  <si>
    <t>［実績報告書］</t>
    <phoneticPr fontId="2"/>
  </si>
  <si>
    <t>原本写し</t>
    <rPh sb="0" eb="2">
      <t>ゲンポン</t>
    </rPh>
    <rPh sb="2" eb="3">
      <t>ウツ</t>
    </rPh>
    <phoneticPr fontId="2"/>
  </si>
  <si>
    <t>交付決定通知書</t>
    <rPh sb="0" eb="2">
      <t>コウフ</t>
    </rPh>
    <rPh sb="2" eb="4">
      <t>ケッテイ</t>
    </rPh>
    <rPh sb="4" eb="7">
      <t>ツウチショ</t>
    </rPh>
    <phoneticPr fontId="2"/>
  </si>
  <si>
    <t>補助金精算調書</t>
    <rPh sb="0" eb="3">
      <t>ホジョキン</t>
    </rPh>
    <rPh sb="3" eb="5">
      <t>セイサン</t>
    </rPh>
    <rPh sb="5" eb="7">
      <t>チョウショ</t>
    </rPh>
    <phoneticPr fontId="2"/>
  </si>
  <si>
    <t>科目別決算内訳</t>
    <rPh sb="0" eb="2">
      <t>カモク</t>
    </rPh>
    <rPh sb="2" eb="3">
      <t>ベツ</t>
    </rPh>
    <rPh sb="3" eb="5">
      <t>ケッサン</t>
    </rPh>
    <rPh sb="5" eb="7">
      <t>ウチワケ</t>
    </rPh>
    <phoneticPr fontId="2"/>
  </si>
  <si>
    <t>科目別決算内訳の明細</t>
    <rPh sb="8" eb="10">
      <t>メイサイ</t>
    </rPh>
    <phoneticPr fontId="2"/>
  </si>
  <si>
    <t>別紙４</t>
    <phoneticPr fontId="2"/>
  </si>
  <si>
    <t>附帯事務費明細書</t>
    <rPh sb="0" eb="2">
      <t>フタイ</t>
    </rPh>
    <rPh sb="2" eb="5">
      <t>ジムヒ</t>
    </rPh>
    <rPh sb="5" eb="7">
      <t>メイサイ</t>
    </rPh>
    <rPh sb="7" eb="8">
      <t>ショ</t>
    </rPh>
    <phoneticPr fontId="2"/>
  </si>
  <si>
    <t>改修工事の内容（仕様・数量）を確認できるもの</t>
    <rPh sb="0" eb="2">
      <t>カイシュウ</t>
    </rPh>
    <rPh sb="2" eb="4">
      <t>コウジ</t>
    </rPh>
    <rPh sb="5" eb="7">
      <t>ナイヨウ</t>
    </rPh>
    <rPh sb="8" eb="10">
      <t>シヨウ</t>
    </rPh>
    <rPh sb="11" eb="13">
      <t>スウリョウ</t>
    </rPh>
    <rPh sb="15" eb="17">
      <t>カクニン</t>
    </rPh>
    <phoneticPr fontId="2"/>
  </si>
  <si>
    <t>設計変更がある場合の設計図面</t>
    <rPh sb="0" eb="2">
      <t>セッケイ</t>
    </rPh>
    <rPh sb="2" eb="4">
      <t>ヘンコウ</t>
    </rPh>
    <rPh sb="7" eb="9">
      <t>バアイ</t>
    </rPh>
    <rPh sb="10" eb="12">
      <t>セッケイ</t>
    </rPh>
    <rPh sb="12" eb="14">
      <t>ズメン</t>
    </rPh>
    <phoneticPr fontId="2"/>
  </si>
  <si>
    <t>設計図には工事完了・設計変更部分を明示すること。</t>
    <phoneticPr fontId="2"/>
  </si>
  <si>
    <t>改修写真や計測機器の設置状況の写真等、完了出来形が判別できるもの</t>
    <rPh sb="0" eb="2">
      <t>カイシュウ</t>
    </rPh>
    <rPh sb="2" eb="4">
      <t>シャシン</t>
    </rPh>
    <rPh sb="5" eb="7">
      <t>ケイソク</t>
    </rPh>
    <rPh sb="7" eb="9">
      <t>キキ</t>
    </rPh>
    <rPh sb="10" eb="12">
      <t>セッチ</t>
    </rPh>
    <rPh sb="12" eb="14">
      <t>ジョウキョウ</t>
    </rPh>
    <rPh sb="15" eb="17">
      <t>シャシン</t>
    </rPh>
    <rPh sb="17" eb="18">
      <t>トウ</t>
    </rPh>
    <rPh sb="19" eb="21">
      <t>カンリョウ</t>
    </rPh>
    <rPh sb="21" eb="24">
      <t>デキガタ</t>
    </rPh>
    <rPh sb="25" eb="27">
      <t>ハンベツ</t>
    </rPh>
    <phoneticPr fontId="2"/>
  </si>
  <si>
    <t>・平面図には写真を撮った方向を矢印及び番号で図示。
・補助対象工事が適切に実施されたことが確認できる写真を提出。改修前、改修中、改修後の写真を現場ボードを入れて撮影。</t>
    <phoneticPr fontId="2"/>
  </si>
  <si>
    <t xml:space="preserve">その他協議会が確認に必要と判断するもの　　　　　　　 　　　 </t>
    <rPh sb="3" eb="6">
      <t>キョウギカイ</t>
    </rPh>
    <rPh sb="7" eb="9">
      <t>カクニン</t>
    </rPh>
    <rPh sb="10" eb="12">
      <t>ヒツヨウ</t>
    </rPh>
    <rPh sb="13" eb="15">
      <t>ハンダン</t>
    </rPh>
    <phoneticPr fontId="2"/>
  </si>
  <si>
    <t>[補助金の支払い]</t>
    <rPh sb="1" eb="4">
      <t>ホジョキン</t>
    </rPh>
    <rPh sb="5" eb="7">
      <t>シハラ</t>
    </rPh>
    <phoneticPr fontId="2"/>
  </si>
  <si>
    <t>請求書</t>
    <phoneticPr fontId="2"/>
  </si>
  <si>
    <t>令和　年　月　日</t>
    <rPh sb="0" eb="2">
      <t>レイワ</t>
    </rPh>
    <rPh sb="3" eb="4">
      <t>ネン</t>
    </rPh>
    <rPh sb="5" eb="6">
      <t>ツキ</t>
    </rPh>
    <rPh sb="7" eb="8">
      <t>ヒ</t>
    </rPh>
    <phoneticPr fontId="2"/>
  </si>
  <si>
    <t>令和　年　月　日</t>
    <rPh sb="0" eb="2">
      <t>レイワ</t>
    </rPh>
    <rPh sb="3" eb="4">
      <t>ネン</t>
    </rPh>
    <rPh sb="5" eb="6">
      <t>ツキ</t>
    </rPh>
    <rPh sb="7" eb="8">
      <t>ヒ</t>
    </rPh>
    <phoneticPr fontId="2"/>
  </si>
  <si>
    <t>令和　年　月　日</t>
    <phoneticPr fontId="2"/>
  </si>
  <si>
    <t xml:space="preserve"> V：燃料別一次エネルギー換算値は、「エネルギーの使用の合理化に関する建築主等及び特定建築物の所有の判断の基準(平成25年経済産業省・国土交通省告示第1号)」における熱量換算値(別表３)に準じて下さい。また、同表に記載されないものは、組成等の実況による数値を使用してください。</t>
    <phoneticPr fontId="2"/>
  </si>
  <si>
    <t>　よくご確認のうえ、不備のないようご入力ください。</t>
    <rPh sb="10" eb="12">
      <t>フビ</t>
    </rPh>
    <rPh sb="18" eb="20">
      <t>ニュウリョク</t>
    </rPh>
    <phoneticPr fontId="2"/>
  </si>
  <si>
    <t>　当該申請に係る建築物等の設計内容と、提案申請書に記載されている建築物の設計内容との適合状況は、次のとおりであることを証明します。</t>
    <phoneticPr fontId="2"/>
  </si>
  <si>
    <t>令和　年　月　日</t>
    <rPh sb="0" eb="2">
      <t>レイワ</t>
    </rPh>
    <phoneticPr fontId="2"/>
  </si>
  <si>
    <t>※２　「勾配が1/20以下の傾斜部分の上端に近接する場合」「高さ16cm以下で勾配1/12以下の傾斜部分上端に接する場合」「自動車車庫に</t>
    <phoneticPr fontId="2"/>
  </si>
  <si>
    <t>　　　設ける場合」を除く。</t>
    <phoneticPr fontId="2"/>
  </si>
  <si>
    <t>※４　「勾配が1/20以下の傾斜部分の上端に近接する場合」「高さ16cm以下で勾配1/12以下の傾斜部分の上端に接する場合」「自動車車庫</t>
    <phoneticPr fontId="2"/>
  </si>
  <si>
    <t>　　　に設ける場合」「傾斜部分と連続して手すりを設ける場合」を除く。</t>
    <phoneticPr fontId="2"/>
  </si>
  <si>
    <t>改修前エネルギー消費割合は、参考様式１－３の別添資料「記入上の留意点②」を参照の上、記載してください。</t>
    <phoneticPr fontId="2"/>
  </si>
  <si>
    <t>注8）</t>
    <rPh sb="0" eb="1">
      <t>チュウ</t>
    </rPh>
    <phoneticPr fontId="2"/>
  </si>
  <si>
    <t>設備別の改修割合は、補助対象外設備も含めて全設備を分母として計算してください。その計算根拠を参考様式１－４に必ず記載してください。</t>
    <phoneticPr fontId="2"/>
  </si>
  <si>
    <t>建築物の全体の省エネ・省CO2に寄与する設備（太陽光発電を除く）に関しては、その他の欄に記入してください。その効果については、建築物の一次エネルギー消費量の削減量を試算し、その数値を「建物全体省エネ率」に記載してください。</t>
    <rPh sb="23" eb="26">
      <t>タイヨウコウ</t>
    </rPh>
    <rPh sb="26" eb="28">
      <t>ハツデン</t>
    </rPh>
    <rPh sb="29" eb="30">
      <t>ノゾ</t>
    </rPh>
    <rPh sb="40" eb="41">
      <t>タ</t>
    </rPh>
    <rPh sb="42" eb="43">
      <t>ラン</t>
    </rPh>
    <rPh sb="44" eb="46">
      <t>キニュウ</t>
    </rPh>
    <rPh sb="67" eb="68">
      <t>イチ</t>
    </rPh>
    <rPh sb="80" eb="81">
      <t>リョウ</t>
    </rPh>
    <rPh sb="99" eb="100">
      <t>リツ</t>
    </rPh>
    <rPh sb="102" eb="104">
      <t>キサイ</t>
    </rPh>
    <phoneticPr fontId="2"/>
  </si>
  <si>
    <t>別紙１</t>
    <phoneticPr fontId="2"/>
  </si>
  <si>
    <t>別紙２</t>
    <phoneticPr fontId="2"/>
  </si>
  <si>
    <t>建　築　主
(建物所有者)</t>
    <rPh sb="7" eb="9">
      <t>タテモノ</t>
    </rPh>
    <rPh sb="9" eb="12">
      <t>ショユウシャ</t>
    </rPh>
    <phoneticPr fontId="2"/>
  </si>
  <si>
    <t>　建築主
　(建物所有者)</t>
    <rPh sb="1" eb="3">
      <t>ケンチク</t>
    </rPh>
    <rPh sb="3" eb="4">
      <t>ヌシ</t>
    </rPh>
    <rPh sb="7" eb="9">
      <t>タテモノ</t>
    </rPh>
    <rPh sb="9" eb="11">
      <t>ショユウ</t>
    </rPh>
    <rPh sb="11" eb="12">
      <t>シャ</t>
    </rPh>
    <phoneticPr fontId="2"/>
  </si>
  <si>
    <r>
      <t>建物全体のエネルギー消費量に対する改修割合 合計（％） (小数点第１位まで記載)</t>
    </r>
    <r>
      <rPr>
        <vertAlign val="superscript"/>
        <sz val="9"/>
        <rFont val="ＭＳ Ｐゴシック"/>
        <family val="3"/>
        <charset val="128"/>
      </rPr>
      <t>＊</t>
    </r>
    <phoneticPr fontId="2"/>
  </si>
  <si>
    <r>
      <t>建物全体に対する省エネ率　[D]÷[A]×100　</t>
    </r>
    <r>
      <rPr>
        <sz val="9"/>
        <rFont val="ＭＳ Ｐゴシック"/>
        <family val="3"/>
        <charset val="128"/>
      </rPr>
      <t>(小数点第１位まで記載)</t>
    </r>
    <r>
      <rPr>
        <vertAlign val="superscript"/>
        <sz val="9"/>
        <rFont val="ＭＳ Ｐゴシック"/>
        <family val="3"/>
        <charset val="128"/>
      </rPr>
      <t>＊</t>
    </r>
    <rPh sb="0" eb="2">
      <t>タテモノ</t>
    </rPh>
    <rPh sb="2" eb="4">
      <t>ゼンタイ</t>
    </rPh>
    <rPh sb="5" eb="6">
      <t>タイ</t>
    </rPh>
    <rPh sb="8" eb="9">
      <t>ショウ</t>
    </rPh>
    <rPh sb="11" eb="12">
      <t>リツ</t>
    </rPh>
    <phoneticPr fontId="2"/>
  </si>
  <si>
    <t>年間使用量（単位）
(①)</t>
    <rPh sb="0" eb="2">
      <t>ネンカン</t>
    </rPh>
    <rPh sb="2" eb="5">
      <t>シヨウリョウ</t>
    </rPh>
    <phoneticPr fontId="2"/>
  </si>
  <si>
    <t>一次エネルギー消費量
(①×②)</t>
    <rPh sb="0" eb="2">
      <t>イチジ</t>
    </rPh>
    <rPh sb="7" eb="10">
      <t>ショウヒリョウ</t>
    </rPh>
    <phoneticPr fontId="2"/>
  </si>
  <si>
    <t>※1　建物ごとに１枚の計算シートを作成してください。</t>
    <phoneticPr fontId="2"/>
  </si>
  <si>
    <t>※2　複数棟を提案する場合、全提案のうち何棟目の計算シートかを上記に明記してください。</t>
    <phoneticPr fontId="2"/>
  </si>
  <si>
    <r>
      <t xml:space="preserve">その他
</t>
    </r>
    <r>
      <rPr>
        <sz val="9"/>
        <rFont val="ＭＳ Ｐゴシック"/>
        <family val="3"/>
        <charset val="128"/>
      </rPr>
      <t>(太陽光発電を除く)</t>
    </r>
    <rPh sb="2" eb="3">
      <t>タ</t>
    </rPh>
    <rPh sb="5" eb="8">
      <t>タイヨウコウ</t>
    </rPh>
    <rPh sb="8" eb="10">
      <t>ハツデン</t>
    </rPh>
    <rPh sb="11" eb="12">
      <t>ノゾ</t>
    </rPh>
    <phoneticPr fontId="2"/>
  </si>
  <si>
    <t xml:space="preserve">※1　建物ごとに１枚の計算シートを作成してください。 </t>
    <phoneticPr fontId="2"/>
  </si>
  <si>
    <t>※3　簡易計算にあたっては、次ページ別添資料の「記入上の留意点」をよく読んで、数値等を記入してください。</t>
    <phoneticPr fontId="2"/>
  </si>
  <si>
    <t>（GJ/㎥）</t>
    <phoneticPr fontId="2"/>
  </si>
  <si>
    <t>見なし
省エネ率
(％) (①)</t>
    <rPh sb="0" eb="1">
      <t>ミ</t>
    </rPh>
    <rPh sb="4" eb="5">
      <t>ショウ</t>
    </rPh>
    <rPh sb="7" eb="8">
      <t>リツ</t>
    </rPh>
    <phoneticPr fontId="2"/>
  </si>
  <si>
    <t>項目別の
改修割合
(％) (②)</t>
    <rPh sb="0" eb="2">
      <t>コウモク</t>
    </rPh>
    <rPh sb="2" eb="3">
      <t>ベツ</t>
    </rPh>
    <rPh sb="5" eb="7">
      <t>カイシュウ</t>
    </rPh>
    <rPh sb="7" eb="9">
      <t>ワリアイ</t>
    </rPh>
    <phoneticPr fontId="2"/>
  </si>
  <si>
    <t>※「改修前ｴﾈﾙｷﾞｰ消費割合」、「設備別の改修割合」の欄は様式１－１の２．（２）①、②の値を記載してください。</t>
    <rPh sb="2" eb="4">
      <t>カイシュウ</t>
    </rPh>
    <rPh sb="4" eb="5">
      <t>マエ</t>
    </rPh>
    <rPh sb="11" eb="13">
      <t>ショウヒ</t>
    </rPh>
    <rPh sb="13" eb="15">
      <t>ワリアイ</t>
    </rPh>
    <rPh sb="18" eb="20">
      <t>セツビ</t>
    </rPh>
    <rPh sb="20" eb="21">
      <t>ベツ</t>
    </rPh>
    <rPh sb="22" eb="24">
      <t>カイシュウ</t>
    </rPh>
    <rPh sb="24" eb="26">
      <t>ワリアイ</t>
    </rPh>
    <rPh sb="28" eb="29">
      <t>ラン</t>
    </rPh>
    <rPh sb="30" eb="32">
      <t>ヨウシキ</t>
    </rPh>
    <rPh sb="45" eb="46">
      <t>アタイ</t>
    </rPh>
    <rPh sb="47" eb="49">
      <t>キサイ</t>
    </rPh>
    <phoneticPr fontId="2"/>
  </si>
  <si>
    <t>分類別
省エネ率
(％) (②)</t>
    <rPh sb="0" eb="2">
      <t>ブンルイ</t>
    </rPh>
    <rPh sb="2" eb="3">
      <t>ベツ</t>
    </rPh>
    <rPh sb="4" eb="5">
      <t>ショウ</t>
    </rPh>
    <rPh sb="7" eb="8">
      <t>リツ</t>
    </rPh>
    <phoneticPr fontId="2"/>
  </si>
  <si>
    <t>設備別の
改修割合
(％) (③)</t>
    <rPh sb="0" eb="2">
      <t>セツビ</t>
    </rPh>
    <rPh sb="2" eb="3">
      <t>ベツ</t>
    </rPh>
    <rPh sb="5" eb="7">
      <t>カイシュウ</t>
    </rPh>
    <rPh sb="7" eb="9">
      <t>ワリアイ</t>
    </rPh>
    <phoneticPr fontId="2"/>
  </si>
  <si>
    <t>増減額内訳書</t>
    <rPh sb="0" eb="1">
      <t>ゾウ</t>
    </rPh>
    <rPh sb="1" eb="3">
      <t>ゲンガク</t>
    </rPh>
    <rPh sb="3" eb="6">
      <t>ウチワケショ</t>
    </rPh>
    <phoneticPr fontId="2"/>
  </si>
  <si>
    <t>参考様式１－３の別添資料「別表１ 建物用途区分」を参考に主要な用途をいずれか一つ■で選択してください。</t>
    <phoneticPr fontId="2"/>
  </si>
  <si>
    <r>
      <t>建物全体省エネ率(％)(①×②÷100)(小数点第１位まで記載)</t>
    </r>
    <r>
      <rPr>
        <vertAlign val="superscript"/>
        <sz val="7"/>
        <rFont val="ＭＳ Ｐゴシック"/>
        <family val="3"/>
        <charset val="128"/>
      </rPr>
      <t>＊</t>
    </r>
    <rPh sb="0" eb="2">
      <t>タテモノ</t>
    </rPh>
    <rPh sb="2" eb="4">
      <t>ゼンタイ</t>
    </rPh>
    <rPh sb="4" eb="5">
      <t>ショウ</t>
    </rPh>
    <rPh sb="7" eb="8">
      <t>リツ</t>
    </rPh>
    <phoneticPr fontId="2"/>
  </si>
  <si>
    <r>
      <t>（３）建物全体の省エネ率合計　（％）　</t>
    </r>
    <r>
      <rPr>
        <sz val="10"/>
        <rFont val="ＭＳ Ｐゴシック"/>
        <family val="3"/>
        <charset val="128"/>
      </rPr>
      <t>(小数点第１位まで記載)</t>
    </r>
    <r>
      <rPr>
        <vertAlign val="superscript"/>
        <sz val="10"/>
        <rFont val="ＭＳ Ｐゴシック"/>
        <family val="3"/>
        <charset val="128"/>
      </rPr>
      <t>＊</t>
    </r>
    <rPh sb="3" eb="5">
      <t>タテモノ</t>
    </rPh>
    <rPh sb="5" eb="7">
      <t>ゼンタイ</t>
    </rPh>
    <rPh sb="8" eb="9">
      <t>ショウ</t>
    </rPh>
    <rPh sb="11" eb="12">
      <t>リツ</t>
    </rPh>
    <rPh sb="12" eb="14">
      <t>ゴウケイ</t>
    </rPh>
    <phoneticPr fontId="2"/>
  </si>
  <si>
    <t>交付時</t>
    <rPh sb="0" eb="2">
      <t>コウフ</t>
    </rPh>
    <rPh sb="2" eb="3">
      <t>ジ</t>
    </rPh>
    <phoneticPr fontId="2"/>
  </si>
  <si>
    <t>無</t>
  </si>
  <si>
    <r>
      <t>躯体（外皮）の改修面積割合（％）
（③＝①÷②×100）
 (小数点第１位まで記載)</t>
    </r>
    <r>
      <rPr>
        <vertAlign val="superscript"/>
        <sz val="10"/>
        <rFont val="ＭＳ Ｐゴシック"/>
        <family val="3"/>
        <charset val="128"/>
      </rPr>
      <t>＊</t>
    </r>
    <rPh sb="0" eb="2">
      <t>クタイ</t>
    </rPh>
    <rPh sb="3" eb="5">
      <t>ガイヒ</t>
    </rPh>
    <rPh sb="7" eb="9">
      <t>カイシュウ</t>
    </rPh>
    <rPh sb="9" eb="11">
      <t>メンセキ</t>
    </rPh>
    <rPh sb="11" eb="13">
      <t>ワリアイ</t>
    </rPh>
    <rPh sb="39" eb="41">
      <t>キサイ</t>
    </rPh>
    <phoneticPr fontId="2"/>
  </si>
  <si>
    <t>注６．附帯事務費は本補助金事務にかかった費用と判断できるものとし、実費を超える額での申請は不可</t>
    <phoneticPr fontId="2"/>
  </si>
  <si>
    <t>　　　とする。</t>
    <phoneticPr fontId="2"/>
  </si>
  <si>
    <t>（補助対象事業部分の納品時の納品書または出荷証明書）</t>
    <phoneticPr fontId="2"/>
  </si>
  <si>
    <t>【建築士は内容について責任を持つものとし、その旨を証明する本書類を提出すること。不正があった場合は、建築士法に基づき処分を行う場合があることに留意すること。】</t>
    <phoneticPr fontId="2"/>
  </si>
  <si>
    <t>　部署名</t>
    <rPh sb="1" eb="3">
      <t>ブショ</t>
    </rPh>
    <rPh sb="3" eb="4">
      <t>メイ</t>
    </rPh>
    <phoneticPr fontId="2"/>
  </si>
  <si>
    <t>建物全体の省エネ率（％）</t>
    <rPh sb="0" eb="2">
      <t>タテモノ</t>
    </rPh>
    <rPh sb="2" eb="4">
      <t>ゼンタイ</t>
    </rPh>
    <rPh sb="5" eb="6">
      <t>ショウ</t>
    </rPh>
    <rPh sb="8" eb="9">
      <t>リツ</t>
    </rPh>
    <phoneticPr fontId="2"/>
  </si>
  <si>
    <t>躯体(外皮)の改修面積割合（％）</t>
    <rPh sb="0" eb="2">
      <t>クタイ</t>
    </rPh>
    <rPh sb="3" eb="5">
      <t>ガイヒ</t>
    </rPh>
    <rPh sb="7" eb="9">
      <t>カイシュウ</t>
    </rPh>
    <rPh sb="9" eb="11">
      <t>メンセキ</t>
    </rPh>
    <rPh sb="11" eb="13">
      <t>ワリアイ</t>
    </rPh>
    <phoneticPr fontId="2"/>
  </si>
  <si>
    <t>採択時</t>
    <rPh sb="0" eb="2">
      <t>サイタク</t>
    </rPh>
    <rPh sb="2" eb="3">
      <t>ジ</t>
    </rPh>
    <phoneticPr fontId="2"/>
  </si>
  <si>
    <t>適合性の評価は、どちらか該当する方を選択すること。</t>
    <phoneticPr fontId="2"/>
  </si>
  <si>
    <r>
      <t>一覧表を添付すること（注３参照</t>
    </r>
    <r>
      <rPr>
        <sz val="12"/>
        <color indexed="8"/>
        <rFont val="ＭＳ 明朝"/>
        <family val="1"/>
        <charset val="128"/>
      </rPr>
      <t xml:space="preserve">）
</t>
    </r>
    <phoneticPr fontId="2"/>
  </si>
  <si>
    <t>建設事業者　</t>
    <rPh sb="0" eb="2">
      <t>ケンセツ</t>
    </rPh>
    <rPh sb="2" eb="4">
      <t>ジギョウ</t>
    </rPh>
    <rPh sb="4" eb="5">
      <t>シャ</t>
    </rPh>
    <phoneticPr fontId="2"/>
  </si>
  <si>
    <t>令和</t>
    <rPh sb="0" eb="2">
      <t>レイワ</t>
    </rPh>
    <phoneticPr fontId="2"/>
  </si>
  <si>
    <t>改修前ｴﾈﾙｷﾞｰ消費割合
(％) (①)</t>
    <rPh sb="0" eb="2">
      <t>カイシュウ</t>
    </rPh>
    <rPh sb="2" eb="3">
      <t>マエ</t>
    </rPh>
    <rPh sb="9" eb="11">
      <t>ショウヒ</t>
    </rPh>
    <rPh sb="11" eb="13">
      <t>ワリアイ</t>
    </rPh>
    <phoneticPr fontId="2"/>
  </si>
  <si>
    <t>参考様式１－６</t>
    <rPh sb="0" eb="2">
      <t>サンコウ</t>
    </rPh>
    <rPh sb="2" eb="4">
      <t>ヨウシキ</t>
    </rPh>
    <phoneticPr fontId="2"/>
  </si>
  <si>
    <t>省エネ効果等の計算根拠</t>
    <rPh sb="0" eb="1">
      <t>ショウ</t>
    </rPh>
    <rPh sb="3" eb="5">
      <t>コウカ</t>
    </rPh>
    <rPh sb="5" eb="6">
      <t>ナド</t>
    </rPh>
    <rPh sb="7" eb="9">
      <t>ケイサン</t>
    </rPh>
    <rPh sb="9" eb="11">
      <t>コンキョ</t>
    </rPh>
    <phoneticPr fontId="2"/>
  </si>
  <si>
    <t>＜設備別の改修割合の計算根拠＞</t>
    <rPh sb="1" eb="3">
      <t>セツビ</t>
    </rPh>
    <rPh sb="3" eb="4">
      <t>ベツ</t>
    </rPh>
    <rPh sb="5" eb="7">
      <t>カイシュウ</t>
    </rPh>
    <rPh sb="7" eb="9">
      <t>ワリアイ</t>
    </rPh>
    <rPh sb="10" eb="12">
      <t>ケイサン</t>
    </rPh>
    <rPh sb="12" eb="14">
      <t>コンキョ</t>
    </rPh>
    <phoneticPr fontId="2"/>
  </si>
  <si>
    <t>＜省エネ効果の計算根拠＞</t>
    <rPh sb="1" eb="2">
      <t>ショウ</t>
    </rPh>
    <rPh sb="4" eb="6">
      <t>コウカ</t>
    </rPh>
    <rPh sb="7" eb="9">
      <t>ケイサン</t>
    </rPh>
    <rPh sb="9" eb="11">
      <t>コンキョ</t>
    </rPh>
    <phoneticPr fontId="2"/>
  </si>
  <si>
    <t>参考様式１－４</t>
    <rPh sb="0" eb="2">
      <t>サンコウ</t>
    </rPh>
    <rPh sb="2" eb="4">
      <t>ヨウシキ</t>
    </rPh>
    <phoneticPr fontId="2"/>
  </si>
  <si>
    <t>フリガナ</t>
    <phoneticPr fontId="2"/>
  </si>
  <si>
    <t>Ｅ-ｍａｉｌ</t>
  </si>
  <si>
    <t>該当する項目すべてにチェックがされている亊を確認してください。</t>
    <rPh sb="0" eb="2">
      <t>ガイトウ</t>
    </rPh>
    <rPh sb="4" eb="6">
      <t>コウモク</t>
    </rPh>
    <rPh sb="20" eb="21">
      <t>コト</t>
    </rPh>
    <rPh sb="22" eb="24">
      <t>カクニン</t>
    </rPh>
    <phoneticPr fontId="2"/>
  </si>
  <si>
    <t>（参考様式１－１～１－６）</t>
    <phoneticPr fontId="2"/>
  </si>
  <si>
    <t>減額内訳書</t>
    <phoneticPr fontId="2"/>
  </si>
  <si>
    <t>減額内訳書（事業量の増減による増減額があった場合はその変更内容および額）</t>
    <rPh sb="8" eb="9">
      <t>リョウ</t>
    </rPh>
    <rPh sb="10" eb="11">
      <t>ゾウ</t>
    </rPh>
    <rPh sb="15" eb="16">
      <t>ゾウ</t>
    </rPh>
    <phoneticPr fontId="2"/>
  </si>
  <si>
    <t>V：燃料別一次エネルギー換算値は、「建築物エネルギー消費性能基準等に定める省令における算出方法等に係る事項（平成28年１月29日、国土交通省告示第265号)」別表第1による値としてください。同表に記載されていないものは、組成等の実況による数値を使用してください。</t>
    <phoneticPr fontId="2"/>
  </si>
  <si>
    <t>V</t>
    <phoneticPr fontId="2"/>
  </si>
  <si>
    <t>注）住所は、都道府県名から記載してください。</t>
    <phoneticPr fontId="2"/>
  </si>
  <si>
    <t>V</t>
    <phoneticPr fontId="2"/>
  </si>
  <si>
    <t>m3</t>
  </si>
  <si>
    <t>V</t>
    <phoneticPr fontId="2"/>
  </si>
  <si>
    <t>燃料消費量の換算値</t>
    <rPh sb="0" eb="2">
      <t>ネンリョウ</t>
    </rPh>
    <rPh sb="2" eb="5">
      <t>ショウヒリョウ</t>
    </rPh>
    <rPh sb="6" eb="8">
      <t>カンサン</t>
    </rPh>
    <rPh sb="8" eb="9">
      <t>チ</t>
    </rPh>
    <phoneticPr fontId="2"/>
  </si>
  <si>
    <t>i×9.76</t>
    <phoneticPr fontId="2"/>
  </si>
  <si>
    <t>j×9.76</t>
    <phoneticPr fontId="2"/>
  </si>
  <si>
    <t>i´×9.76</t>
    <phoneticPr fontId="2"/>
  </si>
  <si>
    <t>j´×9.76</t>
    <phoneticPr fontId="2"/>
  </si>
  <si>
    <t>m3</t>
    <phoneticPr fontId="2"/>
  </si>
  <si>
    <t>ｋW</t>
    <phoneticPr fontId="2"/>
  </si>
  <si>
    <t>ℓ</t>
    <phoneticPr fontId="2"/>
  </si>
  <si>
    <t>ℓh</t>
    <phoneticPr fontId="2"/>
  </si>
  <si>
    <t>m3h</t>
    <phoneticPr fontId="2"/>
  </si>
  <si>
    <t>ｋWh</t>
    <phoneticPr fontId="2"/>
  </si>
  <si>
    <t>ｋgh</t>
    <phoneticPr fontId="2"/>
  </si>
  <si>
    <t>灯油</t>
    <rPh sb="0" eb="2">
      <t>トウユ</t>
    </rPh>
    <phoneticPr fontId="2"/>
  </si>
  <si>
    <t>重油</t>
    <rPh sb="0" eb="2">
      <t>ジュウユ</t>
    </rPh>
    <phoneticPr fontId="2"/>
  </si>
  <si>
    <t>ガス</t>
    <phoneticPr fontId="2"/>
  </si>
  <si>
    <t>燃料消費量(灯油)</t>
    <rPh sb="0" eb="2">
      <t>ネンリョウ</t>
    </rPh>
    <rPh sb="2" eb="5">
      <t>ショウヒリョウ</t>
    </rPh>
    <rPh sb="6" eb="8">
      <t>トウユ</t>
    </rPh>
    <phoneticPr fontId="2"/>
  </si>
  <si>
    <t>燃料消費量(重油)</t>
    <rPh sb="0" eb="2">
      <t>ネンリョウ</t>
    </rPh>
    <rPh sb="2" eb="5">
      <t>ショウヒリョウ</t>
    </rPh>
    <rPh sb="6" eb="8">
      <t>ジュウユ</t>
    </rPh>
    <phoneticPr fontId="2"/>
  </si>
  <si>
    <t>燃料消費量(ガス)</t>
    <rPh sb="0" eb="2">
      <t>ネンリョウ</t>
    </rPh>
    <rPh sb="2" eb="5">
      <t>ショウヒリョウ</t>
    </rPh>
    <phoneticPr fontId="2"/>
  </si>
  <si>
    <t>kg</t>
    <phoneticPr fontId="2"/>
  </si>
  <si>
    <t>ｍ3/h kg/h</t>
  </si>
  <si>
    <t>kcal</t>
  </si>
  <si>
    <t>kW</t>
    <phoneticPr fontId="2"/>
  </si>
  <si>
    <t>kcal/h</t>
    <phoneticPr fontId="2"/>
  </si>
  <si>
    <t>kWh</t>
    <phoneticPr fontId="2"/>
  </si>
  <si>
    <t>ｍ3, kg</t>
    <phoneticPr fontId="2"/>
  </si>
  <si>
    <t>口座名：</t>
    <rPh sb="0" eb="3">
      <t>コウザメイ</t>
    </rPh>
    <phoneticPr fontId="2"/>
  </si>
  <si>
    <t>銀行コード</t>
    <rPh sb="0" eb="2">
      <t>ギンコウ</t>
    </rPh>
    <phoneticPr fontId="2"/>
  </si>
  <si>
    <t>銀行名</t>
    <rPh sb="0" eb="2">
      <t>ギンコウ</t>
    </rPh>
    <rPh sb="2" eb="3">
      <t>メイ</t>
    </rPh>
    <phoneticPr fontId="2"/>
  </si>
  <si>
    <t>支店コード</t>
    <rPh sb="0" eb="2">
      <t>シテン</t>
    </rPh>
    <phoneticPr fontId="2"/>
  </si>
  <si>
    <t>支店名</t>
    <rPh sb="0" eb="3">
      <t>シテンメイ</t>
    </rPh>
    <phoneticPr fontId="2"/>
  </si>
  <si>
    <t>貯　蓄</t>
    <rPh sb="0" eb="1">
      <t>チョ</t>
    </rPh>
    <rPh sb="2" eb="3">
      <t>チク</t>
    </rPh>
    <phoneticPr fontId="2"/>
  </si>
  <si>
    <t>（右詰）</t>
    <rPh sb="1" eb="2">
      <t>ミギ</t>
    </rPh>
    <rPh sb="2" eb="3">
      <t>ツ</t>
    </rPh>
    <phoneticPr fontId="2"/>
  </si>
  <si>
    <t>普通　・　当座　・　貯蓄　・　その他</t>
    <rPh sb="10" eb="12">
      <t>チョチク</t>
    </rPh>
    <phoneticPr fontId="2"/>
  </si>
  <si>
    <t>口座名(カナ)</t>
    <phoneticPr fontId="2"/>
  </si>
  <si>
    <t>口座名(漢字)</t>
    <phoneticPr fontId="2"/>
  </si>
  <si>
    <t>支店名コード</t>
    <phoneticPr fontId="2"/>
  </si>
  <si>
    <t>銀行名</t>
    <rPh sb="2" eb="3">
      <t>メイ</t>
    </rPh>
    <phoneticPr fontId="2"/>
  </si>
  <si>
    <t>　　　　</t>
    <phoneticPr fontId="2"/>
  </si>
  <si>
    <t>令和　　年　　月　　日</t>
    <rPh sb="0" eb="2">
      <t>レイワ</t>
    </rPh>
    <phoneticPr fontId="2"/>
  </si>
  <si>
    <r>
      <rPr>
        <sz val="6"/>
        <rFont val="ＭＳ 明朝"/>
        <family val="1"/>
        <charset val="128"/>
      </rPr>
      <t xml:space="preserve"> </t>
    </r>
    <r>
      <rPr>
        <sz val="12"/>
        <rFont val="ＭＳ 明朝"/>
        <family val="1"/>
        <charset val="128"/>
      </rPr>
      <t>号で交付決定の</t>
    </r>
    <phoneticPr fontId="2"/>
  </si>
  <si>
    <t>燃料消費量の
換算値</t>
    <rPh sb="0" eb="2">
      <t>ネンリョウ</t>
    </rPh>
    <rPh sb="2" eb="4">
      <t>ショウヒ</t>
    </rPh>
    <rPh sb="4" eb="5">
      <t>リョウ</t>
    </rPh>
    <rPh sb="7" eb="9">
      <t>カンサン</t>
    </rPh>
    <rPh sb="9" eb="10">
      <t>チ</t>
    </rPh>
    <phoneticPr fontId="2"/>
  </si>
  <si>
    <t>燃料消費量の
換算値</t>
    <rPh sb="0" eb="2">
      <t>ネンリョウ</t>
    </rPh>
    <rPh sb="2" eb="5">
      <t>ショウヒリョウ</t>
    </rPh>
    <rPh sb="7" eb="9">
      <t>カンサン</t>
    </rPh>
    <rPh sb="9" eb="10">
      <t>チ</t>
    </rPh>
    <phoneticPr fontId="2"/>
  </si>
  <si>
    <t>項目別の全体面積（㎡）
（②）</t>
    <rPh sb="0" eb="2">
      <t>コウモク</t>
    </rPh>
    <rPh sb="2" eb="3">
      <t>ベツ</t>
    </rPh>
    <rPh sb="4" eb="6">
      <t>ゼンタイ</t>
    </rPh>
    <rPh sb="6" eb="8">
      <t>メンセキ</t>
    </rPh>
    <phoneticPr fontId="2"/>
  </si>
  <si>
    <t>高機能換気設備</t>
    <rPh sb="0" eb="3">
      <t>コウキノウ</t>
    </rPh>
    <rPh sb="3" eb="5">
      <t>カンキ</t>
    </rPh>
    <rPh sb="5" eb="7">
      <t>セツビ</t>
    </rPh>
    <phoneticPr fontId="2"/>
  </si>
  <si>
    <t>㎥/ｈ・台</t>
    <rPh sb="4" eb="5">
      <t>ダイ</t>
    </rPh>
    <phoneticPr fontId="2"/>
  </si>
  <si>
    <t>㎥/ｈ</t>
    <phoneticPr fontId="2"/>
  </si>
  <si>
    <t>a
処理風量</t>
    <rPh sb="2" eb="4">
      <t>ショリ</t>
    </rPh>
    <rPh sb="4" eb="6">
      <t>フウリョウ</t>
    </rPh>
    <phoneticPr fontId="2"/>
  </si>
  <si>
    <t>b
台数</t>
    <rPh sb="2" eb="4">
      <t>ダイスウ</t>
    </rPh>
    <phoneticPr fontId="2"/>
  </si>
  <si>
    <t>c=a×b
処理風量</t>
    <rPh sb="6" eb="8">
      <t>ショリ</t>
    </rPh>
    <rPh sb="8" eb="10">
      <t>フウリョウ</t>
    </rPh>
    <phoneticPr fontId="2"/>
  </si>
  <si>
    <t>g
熱交換率</t>
    <rPh sb="2" eb="3">
      <t>ネツ</t>
    </rPh>
    <rPh sb="3" eb="5">
      <t>コウカン</t>
    </rPh>
    <rPh sb="5" eb="6">
      <t>リツ</t>
    </rPh>
    <phoneticPr fontId="2"/>
  </si>
  <si>
    <t>※1：導入する高機能換気設備のうち処理風量、熱交換効率が分かる資料（仕様書等）を提出してください。</t>
    <rPh sb="3" eb="5">
      <t>ドウニュウ</t>
    </rPh>
    <rPh sb="7" eb="10">
      <t>コウキノウ</t>
    </rPh>
    <rPh sb="10" eb="12">
      <t>カンキ</t>
    </rPh>
    <rPh sb="12" eb="14">
      <t>セツビ</t>
    </rPh>
    <rPh sb="17" eb="19">
      <t>ショリ</t>
    </rPh>
    <rPh sb="19" eb="21">
      <t>フウリョウ</t>
    </rPh>
    <rPh sb="22" eb="23">
      <t>ネツ</t>
    </rPh>
    <rPh sb="23" eb="25">
      <t>コウカン</t>
    </rPh>
    <rPh sb="25" eb="27">
      <t>コウリツ</t>
    </rPh>
    <rPh sb="28" eb="29">
      <t>ワ</t>
    </rPh>
    <rPh sb="31" eb="33">
      <t>シリョウ</t>
    </rPh>
    <rPh sb="34" eb="37">
      <t>シヨウショ</t>
    </rPh>
    <rPh sb="37" eb="38">
      <t>ナド</t>
    </rPh>
    <rPh sb="40" eb="42">
      <t>テイシュツ</t>
    </rPh>
    <phoneticPr fontId="2"/>
  </si>
  <si>
    <t>1-1）　換気対象室名</t>
    <rPh sb="5" eb="7">
      <t>カンキ</t>
    </rPh>
    <rPh sb="7" eb="9">
      <t>タイショウ</t>
    </rPh>
    <rPh sb="9" eb="10">
      <t>シツ</t>
    </rPh>
    <rPh sb="10" eb="11">
      <t>メイ</t>
    </rPh>
    <phoneticPr fontId="2"/>
  </si>
  <si>
    <t>1-5）　高機能換気設備</t>
    <rPh sb="5" eb="8">
      <t>コウキノウ</t>
    </rPh>
    <rPh sb="8" eb="10">
      <t>カンキ</t>
    </rPh>
    <rPh sb="10" eb="12">
      <t>セツビ</t>
    </rPh>
    <phoneticPr fontId="2"/>
  </si>
  <si>
    <t>（換気対象室を図面に明示してください）</t>
    <rPh sb="1" eb="3">
      <t>カンキ</t>
    </rPh>
    <rPh sb="3" eb="5">
      <t>タイショウ</t>
    </rPh>
    <rPh sb="5" eb="6">
      <t>シツ</t>
    </rPh>
    <rPh sb="7" eb="9">
      <t>ズメン</t>
    </rPh>
    <rPh sb="10" eb="12">
      <t>メイジ</t>
    </rPh>
    <phoneticPr fontId="2"/>
  </si>
  <si>
    <t>使用する計算シートを選択してください</t>
    <rPh sb="0" eb="2">
      <t>シヨウ</t>
    </rPh>
    <rPh sb="4" eb="6">
      <t>ケイサン</t>
    </rPh>
    <rPh sb="10" eb="12">
      <t>センタク</t>
    </rPh>
    <phoneticPr fontId="2"/>
  </si>
  <si>
    <t>参考様式１－２</t>
    <rPh sb="0" eb="4">
      <t>サンコウヨウシキ</t>
    </rPh>
    <phoneticPr fontId="2"/>
  </si>
  <si>
    <r>
      <t>参考様式１－３</t>
    </r>
    <r>
      <rPr>
        <sz val="7"/>
        <color theme="1"/>
        <rFont val="ＭＳ Ｐゴシック"/>
        <family val="3"/>
        <charset val="128"/>
      </rPr>
      <t>(簡易計算用)</t>
    </r>
    <rPh sb="0" eb="4">
      <t>サンコウヨウシキ</t>
    </rPh>
    <rPh sb="8" eb="12">
      <t>カンイケイサン</t>
    </rPh>
    <rPh sb="12" eb="13">
      <t>ヨウ</t>
    </rPh>
    <phoneticPr fontId="2"/>
  </si>
  <si>
    <t>都市ガス</t>
    <rPh sb="0" eb="2">
      <t>トシ</t>
    </rPh>
    <phoneticPr fontId="2"/>
  </si>
  <si>
    <t>　使用年月</t>
    <rPh sb="1" eb="3">
      <t>シヨウ</t>
    </rPh>
    <rPh sb="3" eb="5">
      <t>ネンゲツ</t>
    </rPh>
    <phoneticPr fontId="2"/>
  </si>
  <si>
    <t>　↓　エネルギー会社の検針票等から月毎の使用量を転記してください。</t>
    <rPh sb="8" eb="10">
      <t>カイシャ</t>
    </rPh>
    <rPh sb="11" eb="14">
      <t>ケンシンヒョウ</t>
    </rPh>
    <rPh sb="14" eb="15">
      <t>トウ</t>
    </rPh>
    <rPh sb="17" eb="18">
      <t>ツキ</t>
    </rPh>
    <rPh sb="18" eb="19">
      <t>ゴト</t>
    </rPh>
    <rPh sb="20" eb="23">
      <t>シヨウリョウ</t>
    </rPh>
    <rPh sb="24" eb="26">
      <t>テンキ</t>
    </rPh>
    <phoneticPr fontId="2"/>
  </si>
  <si>
    <t xml:space="preserve"> の金額を請求いたします。</t>
    <phoneticPr fontId="2"/>
  </si>
  <si>
    <t>改修工事の工事費等支払いの事実を証明する書類</t>
    <rPh sb="20" eb="22">
      <t>ショルイ</t>
    </rPh>
    <phoneticPr fontId="2"/>
  </si>
  <si>
    <t>　４．補助事業の概要（別添提案申請書様式３－１のとおり）</t>
    <phoneticPr fontId="2"/>
  </si>
  <si>
    <t>２４．</t>
  </si>
  <si>
    <t>（提案申請様式３-１）</t>
    <rPh sb="1" eb="3">
      <t>テイアン</t>
    </rPh>
    <rPh sb="3" eb="5">
      <t>シンセイ</t>
    </rPh>
    <rPh sb="5" eb="7">
      <t>ヨウシキ</t>
    </rPh>
    <phoneticPr fontId="2"/>
  </si>
  <si>
    <t>提案事業の概要（省エネルギー改修工事及びエネルギー計測・管理等）</t>
    <rPh sb="0" eb="4">
      <t>テイアンジギョウ</t>
    </rPh>
    <rPh sb="5" eb="7">
      <t>ガイヨウ</t>
    </rPh>
    <rPh sb="8" eb="9">
      <t>ショウ</t>
    </rPh>
    <rPh sb="14" eb="18">
      <t>カイシュウコウジ</t>
    </rPh>
    <rPh sb="18" eb="19">
      <t>オヨ</t>
    </rPh>
    <rPh sb="25" eb="27">
      <t>ケイソク</t>
    </rPh>
    <rPh sb="28" eb="30">
      <t>カンリ</t>
    </rPh>
    <rPh sb="30" eb="31">
      <t>ナド</t>
    </rPh>
    <phoneticPr fontId="2"/>
  </si>
  <si>
    <t xml:space="preserve">工事の完了を証明する書類　　　　　　　　　　　 　　　 </t>
    <rPh sb="0" eb="2">
      <t>コウジ</t>
    </rPh>
    <rPh sb="3" eb="5">
      <t>カンリョウ</t>
    </rPh>
    <rPh sb="6" eb="8">
      <t>ショウメイ</t>
    </rPh>
    <rPh sb="10" eb="12">
      <t>ショルイ</t>
    </rPh>
    <phoneticPr fontId="2"/>
  </si>
  <si>
    <t>工事の完了を証明する書類</t>
    <rPh sb="0" eb="2">
      <t>コウジ</t>
    </rPh>
    <rPh sb="3" eb="5">
      <t>カンリョウ</t>
    </rPh>
    <rPh sb="6" eb="8">
      <t>ショウメイ</t>
    </rPh>
    <rPh sb="10" eb="12">
      <t>ショルイ</t>
    </rPh>
    <phoneticPr fontId="2"/>
  </si>
  <si>
    <t>提案内容への適合確認書</t>
    <phoneticPr fontId="2"/>
  </si>
  <si>
    <t>　当該申請に係る建築物等の設計内容と、提案申請書に記載されている建築物の設計内容との適合状況は、次のとおりである。</t>
    <phoneticPr fontId="2"/>
  </si>
  <si>
    <t>(注)該当する欄のみ記載すること。</t>
    <phoneticPr fontId="2"/>
  </si>
  <si>
    <t>２．申請者等の概要</t>
    <phoneticPr fontId="2"/>
  </si>
  <si>
    <t>名称・役職・氏名</t>
    <phoneticPr fontId="2"/>
  </si>
  <si>
    <t>建設事業者</t>
    <rPh sb="0" eb="2">
      <t>ケンセツ</t>
    </rPh>
    <rPh sb="2" eb="5">
      <t>ジギョウシャ</t>
    </rPh>
    <phoneticPr fontId="2"/>
  </si>
  <si>
    <t>建設業許可番号(</t>
    <phoneticPr fontId="2"/>
  </si>
  <si>
    <t>)許可(</t>
    <phoneticPr fontId="2"/>
  </si>
  <si>
    <t>)第(</t>
    <phoneticPr fontId="2"/>
  </si>
  <si>
    <t>氏名又は名称</t>
    <phoneticPr fontId="2"/>
  </si>
  <si>
    <t>代表提案者</t>
    <rPh sb="0" eb="5">
      <t>ダイヒョウテイアンシャ</t>
    </rPh>
    <phoneticPr fontId="2"/>
  </si>
  <si>
    <t>（</t>
  </si>
  <si>
    <t>建築士</t>
    <rPh sb="0" eb="3">
      <t>ケンチクシ</t>
    </rPh>
    <phoneticPr fontId="2"/>
  </si>
  <si>
    <t>登録番号</t>
    <phoneticPr fontId="2"/>
  </si>
  <si>
    <t>)知事登録</t>
    <phoneticPr fontId="2"/>
  </si>
  <si>
    <t>第(</t>
    <rPh sb="0" eb="1">
      <t>ダイ</t>
    </rPh>
    <phoneticPr fontId="2"/>
  </si>
  <si>
    <t>建築士（</t>
    <phoneticPr fontId="2"/>
  </si>
  <si>
    <t>建築士事務所</t>
    <rPh sb="0" eb="6">
      <t>ケンチクシジムショ</t>
    </rPh>
    <phoneticPr fontId="2"/>
  </si>
  <si>
    <t>知事登録</t>
    <rPh sb="0" eb="2">
      <t>チジ</t>
    </rPh>
    <rPh sb="2" eb="4">
      <t>トウロク</t>
    </rPh>
    <phoneticPr fontId="2"/>
  </si>
  <si>
    <t>住所</t>
    <rPh sb="0" eb="2">
      <t>ジュウショ</t>
    </rPh>
    <phoneticPr fontId="2"/>
  </si>
  <si>
    <t>建築士事務所名
または会社名</t>
    <phoneticPr fontId="2"/>
  </si>
  <si>
    <t>　氏　名</t>
    <rPh sb="1" eb="2">
      <t>シ</t>
    </rPh>
    <rPh sb="3" eb="4">
      <t>ナ</t>
    </rPh>
    <phoneticPr fontId="2"/>
  </si>
  <si>
    <t>１７．</t>
  </si>
  <si>
    <t>２５．</t>
  </si>
  <si>
    <t>提案内容への適合確認書（実績報告）</t>
    <phoneticPr fontId="2"/>
  </si>
  <si>
    <t>８．</t>
    <phoneticPr fontId="2"/>
  </si>
  <si>
    <t>１０．</t>
    <phoneticPr fontId="2"/>
  </si>
  <si>
    <t>１２．</t>
    <phoneticPr fontId="2"/>
  </si>
  <si>
    <t>１３．</t>
    <phoneticPr fontId="2"/>
  </si>
  <si>
    <t>変更内容及び理由</t>
    <rPh sb="0" eb="4">
      <t>ヘンコウナイヨウ</t>
    </rPh>
    <rPh sb="4" eb="5">
      <t>オヨ</t>
    </rPh>
    <rPh sb="6" eb="8">
      <t>リユウ</t>
    </rPh>
    <phoneticPr fontId="2"/>
  </si>
  <si>
    <t>（１）で「有」を選択した場合、次の内容を記載すること。</t>
    <phoneticPr fontId="2"/>
  </si>
  <si>
    <t>（提案事業が建築基準法上の確認を要する場合）</t>
    <rPh sb="1" eb="5">
      <t>テイアンジギョウ</t>
    </rPh>
    <rPh sb="6" eb="12">
      <t>ケンチクキジュンホウジョウ</t>
    </rPh>
    <rPh sb="13" eb="15">
      <t>カクニン</t>
    </rPh>
    <rPh sb="16" eb="17">
      <t>ヨウ</t>
    </rPh>
    <rPh sb="19" eb="21">
      <t>バアイ</t>
    </rPh>
    <phoneticPr fontId="2"/>
  </si>
  <si>
    <r>
      <t xml:space="preserve">設備所有者
</t>
    </r>
    <r>
      <rPr>
        <sz val="9"/>
        <color theme="1"/>
        <rFont val="ＭＳ 明朝"/>
        <family val="1"/>
        <charset val="128"/>
      </rPr>
      <t>(建物所有者と異なる場合)</t>
    </r>
    <rPh sb="0" eb="2">
      <t>セツビ</t>
    </rPh>
    <rPh sb="2" eb="5">
      <t>ショユウシャ</t>
    </rPh>
    <rPh sb="7" eb="12">
      <t>タテモノショユウシャ</t>
    </rPh>
    <rPh sb="13" eb="14">
      <t>コト</t>
    </rPh>
    <rPh sb="16" eb="18">
      <t>バアイ</t>
    </rPh>
    <phoneticPr fontId="2"/>
  </si>
  <si>
    <t>確認済証写し</t>
    <rPh sb="0" eb="2">
      <t>カクニン</t>
    </rPh>
    <rPh sb="2" eb="4">
      <t>スミショウ</t>
    </rPh>
    <rPh sb="4" eb="5">
      <t>ウツ</t>
    </rPh>
    <phoneticPr fontId="2"/>
  </si>
  <si>
    <t>（提案事業が建築基準法上の確認不要の場合）</t>
    <rPh sb="1" eb="5">
      <t>テイアンジギョウ</t>
    </rPh>
    <rPh sb="6" eb="12">
      <t>ケンチクキジュンホウジョウ</t>
    </rPh>
    <rPh sb="13" eb="15">
      <t>カクニン</t>
    </rPh>
    <rPh sb="15" eb="17">
      <t>フヨウ</t>
    </rPh>
    <rPh sb="18" eb="20">
      <t>バアイ</t>
    </rPh>
    <phoneticPr fontId="2"/>
  </si>
  <si>
    <t>５．交付申請されたバリアフリー改修の補助対象となる改修箇所と仕様</t>
    <phoneticPr fontId="2"/>
  </si>
  <si>
    <t>g
熱交換率
(40％以上）</t>
    <rPh sb="2" eb="3">
      <t>ネツ</t>
    </rPh>
    <rPh sb="3" eb="5">
      <t>コウカン</t>
    </rPh>
    <rPh sb="5" eb="6">
      <t>リツ</t>
    </rPh>
    <phoneticPr fontId="2"/>
  </si>
  <si>
    <r>
      <t>※2：熱交換効率40％以上であること　　</t>
    </r>
    <r>
      <rPr>
        <sz val="11"/>
        <color rgb="FFFF0000"/>
        <rFont val="ＭＳ Ｐゴシック"/>
        <family val="3"/>
        <charset val="128"/>
      </rPr>
      <t>40％未満の場合はセルが赤く表示されます。</t>
    </r>
    <rPh sb="3" eb="4">
      <t>ネツ</t>
    </rPh>
    <rPh sb="4" eb="6">
      <t>コウカン</t>
    </rPh>
    <rPh sb="6" eb="8">
      <t>コウリツ</t>
    </rPh>
    <rPh sb="11" eb="13">
      <t>イジョウ</t>
    </rPh>
    <rPh sb="23" eb="25">
      <t>ミマン</t>
    </rPh>
    <rPh sb="26" eb="28">
      <t>バアイ</t>
    </rPh>
    <rPh sb="32" eb="33">
      <t>アカ</t>
    </rPh>
    <rPh sb="34" eb="36">
      <t>ヒョウジ</t>
    </rPh>
    <phoneticPr fontId="2"/>
  </si>
  <si>
    <t>改修工事費等の支払いの事実を証明できるもの</t>
    <rPh sb="0" eb="2">
      <t>カイシュウ</t>
    </rPh>
    <rPh sb="2" eb="4">
      <t>コウジ</t>
    </rPh>
    <rPh sb="4" eb="5">
      <t>ヒ</t>
    </rPh>
    <rPh sb="5" eb="6">
      <t>トウ</t>
    </rPh>
    <rPh sb="7" eb="9">
      <t>シハラ</t>
    </rPh>
    <rPh sb="11" eb="13">
      <t>ジジツ</t>
    </rPh>
    <rPh sb="14" eb="16">
      <t>ショウメイ</t>
    </rPh>
    <phoneticPr fontId="2"/>
  </si>
  <si>
    <t>４．計画の変更等の適合状況</t>
    <rPh sb="2" eb="4">
      <t>ケイカク</t>
    </rPh>
    <rPh sb="5" eb="7">
      <t>ヘンコウ</t>
    </rPh>
    <rPh sb="7" eb="8">
      <t>トウ</t>
    </rPh>
    <rPh sb="9" eb="11">
      <t>テキゴウ</t>
    </rPh>
    <rPh sb="11" eb="13">
      <t>ジョウキョウ</t>
    </rPh>
    <phoneticPr fontId="2"/>
  </si>
  <si>
    <t>　↑ 合計を参考様式１(省エネ効果の計算シート)　改修前のエネルギー消費量(建物全体)『年間使用量』に転記してください。</t>
    <rPh sb="3" eb="5">
      <t>ゴウケイ</t>
    </rPh>
    <rPh sb="6" eb="10">
      <t>サンコウヨウシキ</t>
    </rPh>
    <rPh sb="12" eb="13">
      <t>ショウ</t>
    </rPh>
    <rPh sb="15" eb="17">
      <t>コウカ</t>
    </rPh>
    <rPh sb="18" eb="20">
      <t>ケイサン</t>
    </rPh>
    <rPh sb="44" eb="49">
      <t>ネンカンシヨウリョウ</t>
    </rPh>
    <rPh sb="51" eb="53">
      <t>テンキ</t>
    </rPh>
    <phoneticPr fontId="2"/>
  </si>
  <si>
    <t>応募番号</t>
    <rPh sb="0" eb="4">
      <t>オウボバンゴウ</t>
    </rPh>
    <phoneticPr fontId="2"/>
  </si>
  <si>
    <t>自動転記</t>
    <rPh sb="0" eb="4">
      <t>ジドウテンキ</t>
    </rPh>
    <phoneticPr fontId="2"/>
  </si>
  <si>
    <t>事業名</t>
    <rPh sb="0" eb="3">
      <t>ジギョウメイ</t>
    </rPh>
    <phoneticPr fontId="2"/>
  </si>
  <si>
    <t>⑧</t>
    <phoneticPr fontId="2"/>
  </si>
  <si>
    <t>⑨</t>
    <phoneticPr fontId="2"/>
  </si>
  <si>
    <t>耐震性の基準への適合確認書</t>
    <phoneticPr fontId="2"/>
  </si>
  <si>
    <t>３．耐震性の基準への適合状況</t>
    <phoneticPr fontId="2"/>
  </si>
  <si>
    <t>　当該申請に係る建築物の耐震性の基準への適合状況は下記のとおりであり、当該申請に係る建築物が耐震性を有することを証明します。</t>
    <phoneticPr fontId="2"/>
  </si>
  <si>
    <t>計測単位
を
記入</t>
    <rPh sb="0" eb="2">
      <t>ケイソク</t>
    </rPh>
    <rPh sb="2" eb="4">
      <t>タンイ</t>
    </rPh>
    <rPh sb="7" eb="9">
      <t>キニュウ</t>
    </rPh>
    <phoneticPr fontId="2"/>
  </si>
  <si>
    <t>月</t>
    <rPh sb="0" eb="1">
      <t>ツキ</t>
    </rPh>
    <phoneticPr fontId="2"/>
  </si>
  <si>
    <t>月</t>
    <rPh sb="0" eb="1">
      <t>ゲツ</t>
    </rPh>
    <phoneticPr fontId="2"/>
  </si>
  <si>
    <t>月</t>
  </si>
  <si>
    <t>㎥</t>
    <phoneticPr fontId="2"/>
  </si>
  <si>
    <t>㎏</t>
    <phoneticPr fontId="2"/>
  </si>
  <si>
    <r>
      <t>　事業の要件</t>
    </r>
    <r>
      <rPr>
        <sz val="11"/>
        <color theme="1"/>
        <rFont val="ＭＳ Ｐゴシック"/>
        <family val="3"/>
        <charset val="128"/>
      </rPr>
      <t>　（該当する項目の□を■としてチェック）</t>
    </r>
    <phoneticPr fontId="2"/>
  </si>
  <si>
    <t>　　当該申請に係る建築物の耐震性の基準への適合状況は下記のとおりである。</t>
    <phoneticPr fontId="2"/>
  </si>
  <si>
    <t>（耐震性を有する建物である場合）</t>
    <rPh sb="1" eb="3">
      <t>タイシン</t>
    </rPh>
    <rPh sb="3" eb="4">
      <t>セイ</t>
    </rPh>
    <rPh sb="5" eb="6">
      <t>ユウ</t>
    </rPh>
    <rPh sb="8" eb="10">
      <t>タテモノ</t>
    </rPh>
    <rPh sb="13" eb="15">
      <t>バアイ</t>
    </rPh>
    <phoneticPr fontId="2"/>
  </si>
  <si>
    <t>３．耐震性の基準への適合状況</t>
    <rPh sb="2" eb="4">
      <t>タイシン</t>
    </rPh>
    <rPh sb="4" eb="5">
      <t>セイ</t>
    </rPh>
    <rPh sb="6" eb="8">
      <t>キジュン</t>
    </rPh>
    <rPh sb="10" eb="12">
      <t>テキゴウ</t>
    </rPh>
    <rPh sb="12" eb="14">
      <t>ジョウキョウ</t>
    </rPh>
    <phoneticPr fontId="2"/>
  </si>
  <si>
    <t>確　認</t>
    <rPh sb="0" eb="1">
      <t>カク</t>
    </rPh>
    <rPh sb="2" eb="3">
      <t>ニン</t>
    </rPh>
    <phoneticPr fontId="2"/>
  </si>
  <si>
    <t>電話番号</t>
  </si>
  <si>
    <t>イ）　耐震性を有することを証明する書類（耐震診断の結果等）</t>
    <phoneticPr fontId="2"/>
  </si>
  <si>
    <t>適合性の評価は、改修前後の設備機器等の名称、仕様、COP等の性能値を確認すること。
また、参考様式1-1～1-5に記載してあるエネルギーの消費量算定根拠及び参考様式1-6に記載してあるエネルギー計測・管理の内容を確認すること。</t>
    <phoneticPr fontId="2"/>
  </si>
  <si>
    <t>代表提案者の口座情報等を記入</t>
    <rPh sb="0" eb="2">
      <t>ダイヒョウ</t>
    </rPh>
    <rPh sb="2" eb="5">
      <t>テイアンシャ</t>
    </rPh>
    <rPh sb="6" eb="8">
      <t>コウザ</t>
    </rPh>
    <rPh sb="8" eb="10">
      <t>ジョウホウ</t>
    </rPh>
    <rPh sb="10" eb="11">
      <t>トウ</t>
    </rPh>
    <rPh sb="12" eb="14">
      <t>キニュウ</t>
    </rPh>
    <phoneticPr fontId="2"/>
  </si>
  <si>
    <t>（提案事業と併せて耐震工事を行う場合）</t>
    <rPh sb="1" eb="3">
      <t>テイアン</t>
    </rPh>
    <rPh sb="3" eb="5">
      <t>ジギョウ</t>
    </rPh>
    <rPh sb="6" eb="7">
      <t>アワ</t>
    </rPh>
    <rPh sb="9" eb="11">
      <t>タイシン</t>
    </rPh>
    <rPh sb="11" eb="13">
      <t>コウジ</t>
    </rPh>
    <rPh sb="14" eb="15">
      <t>オコナ</t>
    </rPh>
    <rPh sb="16" eb="18">
      <t>バアイ</t>
    </rPh>
    <phoneticPr fontId="2"/>
  </si>
  <si>
    <t>２６．</t>
  </si>
  <si>
    <t>　下記項目については、本シートに入力したものが以降の申請書の同項目に反映されます。</t>
    <rPh sb="1" eb="3">
      <t>カキ</t>
    </rPh>
    <rPh sb="3" eb="5">
      <t>コウモク</t>
    </rPh>
    <rPh sb="23" eb="25">
      <t>イコウ</t>
    </rPh>
    <rPh sb="26" eb="28">
      <t>シンセイ</t>
    </rPh>
    <rPh sb="28" eb="29">
      <t>ショ</t>
    </rPh>
    <rPh sb="30" eb="31">
      <t>ドウ</t>
    </rPh>
    <rPh sb="31" eb="33">
      <t>コウモク</t>
    </rPh>
    <rPh sb="34" eb="36">
      <t>ハンエイ</t>
    </rPh>
    <phoneticPr fontId="2"/>
  </si>
  <si>
    <t>交付申請額・日付等の整合を確認</t>
    <rPh sb="0" eb="2">
      <t>コウフ</t>
    </rPh>
    <rPh sb="2" eb="5">
      <t>シンセイガク</t>
    </rPh>
    <rPh sb="6" eb="8">
      <t>ヒヅケ</t>
    </rPh>
    <rPh sb="8" eb="9">
      <t>トウ</t>
    </rPh>
    <rPh sb="10" eb="12">
      <t>セイゴウ</t>
    </rPh>
    <rPh sb="13" eb="15">
      <t>カクニン</t>
    </rPh>
    <phoneticPr fontId="2"/>
  </si>
  <si>
    <t>建築士事務所に所属する建築士であることを確認</t>
    <rPh sb="20" eb="22">
      <t>カクニン</t>
    </rPh>
    <phoneticPr fontId="2"/>
  </si>
  <si>
    <t>提案事業が建築基準法上の確認を要する場合に提出</t>
    <rPh sb="0" eb="2">
      <t>テイアン</t>
    </rPh>
    <rPh sb="2" eb="4">
      <t>ジギョウ</t>
    </rPh>
    <rPh sb="5" eb="7">
      <t>ケンチク</t>
    </rPh>
    <rPh sb="7" eb="10">
      <t>キジュンホウ</t>
    </rPh>
    <rPh sb="10" eb="11">
      <t>ジョウ</t>
    </rPh>
    <rPh sb="12" eb="14">
      <t>カクニン</t>
    </rPh>
    <rPh sb="15" eb="16">
      <t>ヨウ</t>
    </rPh>
    <rPh sb="18" eb="20">
      <t>バアイ</t>
    </rPh>
    <rPh sb="21" eb="23">
      <t>テイシュツ</t>
    </rPh>
    <phoneticPr fontId="2"/>
  </si>
  <si>
    <t>変更後</t>
    <rPh sb="0" eb="3">
      <t>ヘンコウゴ</t>
    </rPh>
    <phoneticPr fontId="2"/>
  </si>
  <si>
    <t>変更前</t>
    <rPh sb="0" eb="3">
      <t>ヘンコウマエ</t>
    </rPh>
    <phoneticPr fontId="2"/>
  </si>
  <si>
    <t>４．変更内容　　※前回交付決定時からの変更内容を簡潔に記入してください。</t>
    <rPh sb="2" eb="4">
      <t>ヘンコウ</t>
    </rPh>
    <phoneticPr fontId="2"/>
  </si>
  <si>
    <t>No</t>
  </si>
  <si>
    <t>前回交付決定時
(変更前)</t>
    <rPh sb="0" eb="2">
      <t>ゼンカイ</t>
    </rPh>
    <rPh sb="2" eb="7">
      <t>コウフケッテイジ</t>
    </rPh>
    <phoneticPr fontId="2"/>
  </si>
  <si>
    <t>今回の申請
(変更後)</t>
    <phoneticPr fontId="2"/>
  </si>
  <si>
    <t>変更理由</t>
  </si>
  <si>
    <t>４．変更内容　※前回交付決定時からの変更内容を簡潔に記入してください。</t>
    <rPh sb="2" eb="4">
      <t>ヘンコウ</t>
    </rPh>
    <phoneticPr fontId="2"/>
  </si>
  <si>
    <t>前回交付決定時
(変更前)</t>
    <phoneticPr fontId="2"/>
  </si>
  <si>
    <t>3か月以内発行の履歴事項全部証明書 等</t>
    <rPh sb="2" eb="3">
      <t>ゲツ</t>
    </rPh>
    <rPh sb="3" eb="5">
      <t>イナイ</t>
    </rPh>
    <rPh sb="5" eb="7">
      <t>ハッコウ</t>
    </rPh>
    <rPh sb="18" eb="19">
      <t>トウ</t>
    </rPh>
    <phoneticPr fontId="2"/>
  </si>
  <si>
    <t>関係会社等に該当する場合は、3者以上からの見積を添付し、代表提案者と請負事業者の連名で交付申請すること</t>
    <rPh sb="0" eb="2">
      <t>カンケイ</t>
    </rPh>
    <rPh sb="2" eb="4">
      <t>カイシャ</t>
    </rPh>
    <rPh sb="4" eb="5">
      <t>トウ</t>
    </rPh>
    <rPh sb="6" eb="8">
      <t>ガイトウ</t>
    </rPh>
    <rPh sb="10" eb="12">
      <t>バアイ</t>
    </rPh>
    <rPh sb="15" eb="16">
      <t>シャ</t>
    </rPh>
    <rPh sb="16" eb="18">
      <t>イジョウ</t>
    </rPh>
    <rPh sb="21" eb="23">
      <t>ミツモリ</t>
    </rPh>
    <rPh sb="24" eb="26">
      <t>テンプ</t>
    </rPh>
    <rPh sb="28" eb="30">
      <t>ダイヒョウ</t>
    </rPh>
    <rPh sb="30" eb="33">
      <t>テイアンシャ</t>
    </rPh>
    <rPh sb="34" eb="36">
      <t>ウケオイ</t>
    </rPh>
    <rPh sb="36" eb="39">
      <t>ジギョウシャ</t>
    </rPh>
    <rPh sb="40" eb="42">
      <t>レンメイ</t>
    </rPh>
    <rPh sb="43" eb="45">
      <t>コウフ</t>
    </rPh>
    <rPh sb="45" eb="47">
      <t>シンセイ</t>
    </rPh>
    <phoneticPr fontId="2"/>
  </si>
  <si>
    <t>採択時の 提案申請書（様式３－１） の写し</t>
    <rPh sb="0" eb="2">
      <t>サイタク</t>
    </rPh>
    <rPh sb="2" eb="3">
      <t>ジ</t>
    </rPh>
    <rPh sb="5" eb="7">
      <t>テイアン</t>
    </rPh>
    <rPh sb="7" eb="10">
      <t>シンセイショ</t>
    </rPh>
    <rPh sb="11" eb="13">
      <t>ヨウシキ</t>
    </rPh>
    <rPh sb="19" eb="20">
      <t>ウツ</t>
    </rPh>
    <phoneticPr fontId="2"/>
  </si>
  <si>
    <t>前回交付決定額・交付変更申請額・変更増減額及び実施期間等の整合を確認</t>
    <rPh sb="0" eb="2">
      <t>ゼンカイ</t>
    </rPh>
    <rPh sb="2" eb="4">
      <t>コウフ</t>
    </rPh>
    <rPh sb="4" eb="6">
      <t>ケッテイ</t>
    </rPh>
    <rPh sb="6" eb="7">
      <t>ガク</t>
    </rPh>
    <rPh sb="8" eb="10">
      <t>コウフ</t>
    </rPh>
    <rPh sb="10" eb="12">
      <t>ヘンコウ</t>
    </rPh>
    <rPh sb="12" eb="14">
      <t>シンセイ</t>
    </rPh>
    <rPh sb="14" eb="15">
      <t>ガク</t>
    </rPh>
    <rPh sb="16" eb="18">
      <t>ヘンコウ</t>
    </rPh>
    <rPh sb="18" eb="21">
      <t>ゾウゲンガク</t>
    </rPh>
    <rPh sb="21" eb="22">
      <t>オヨ</t>
    </rPh>
    <rPh sb="23" eb="25">
      <t>ジッシ</t>
    </rPh>
    <rPh sb="25" eb="27">
      <t>キカン</t>
    </rPh>
    <rPh sb="27" eb="28">
      <t>トウ</t>
    </rPh>
    <rPh sb="29" eb="31">
      <t>セイゴウ</t>
    </rPh>
    <rPh sb="32" eb="34">
      <t>カクニン</t>
    </rPh>
    <phoneticPr fontId="2"/>
  </si>
  <si>
    <t>交付決定通知書の写しを添付</t>
    <rPh sb="0" eb="2">
      <t>コウフ</t>
    </rPh>
    <rPh sb="2" eb="4">
      <t>ケッテイ</t>
    </rPh>
    <rPh sb="4" eb="7">
      <t>ツウチショ</t>
    </rPh>
    <rPh sb="8" eb="9">
      <t>ウツ</t>
    </rPh>
    <rPh sb="11" eb="13">
      <t>テンプ</t>
    </rPh>
    <phoneticPr fontId="2"/>
  </si>
  <si>
    <t>複数棟申請の場合のみ提出</t>
    <rPh sb="0" eb="2">
      <t>フクスウ</t>
    </rPh>
    <rPh sb="2" eb="3">
      <t>トウ</t>
    </rPh>
    <rPh sb="3" eb="5">
      <t>シンセイ</t>
    </rPh>
    <rPh sb="6" eb="8">
      <t>バアイ</t>
    </rPh>
    <rPh sb="10" eb="12">
      <t>テイシュツ</t>
    </rPh>
    <phoneticPr fontId="2"/>
  </si>
  <si>
    <t>建築士による耐震性の基準への適合確認書（実績報告）</t>
    <phoneticPr fontId="2"/>
  </si>
  <si>
    <t>補助対象の出荷証明書または納品書</t>
    <rPh sb="13" eb="16">
      <t>ノウヒンショ</t>
    </rPh>
    <phoneticPr fontId="2"/>
  </si>
  <si>
    <r>
      <t>提案事業が建築基準法上の確認不要の場合は本紙</t>
    </r>
    <r>
      <rPr>
        <sz val="8.5"/>
        <color theme="1"/>
        <rFont val="ＭＳ Ｐ明朝"/>
        <family val="1"/>
        <charset val="128"/>
      </rPr>
      <t>を提出</t>
    </r>
    <rPh sb="0" eb="4">
      <t>テイアンジギョウ</t>
    </rPh>
    <rPh sb="5" eb="11">
      <t>ケンチクキジュンホウジョウ</t>
    </rPh>
    <rPh sb="12" eb="14">
      <t>カクニン</t>
    </rPh>
    <rPh sb="14" eb="16">
      <t>フヨウ</t>
    </rPh>
    <rPh sb="17" eb="19">
      <t>バアイ</t>
    </rPh>
    <rPh sb="20" eb="22">
      <t>ホンシ</t>
    </rPh>
    <rPh sb="23" eb="25">
      <t>テイシュツ</t>
    </rPh>
    <phoneticPr fontId="2"/>
  </si>
  <si>
    <r>
      <rPr>
        <b/>
        <u/>
        <sz val="8.5"/>
        <color theme="1"/>
        <rFont val="ＭＳ Ｐ明朝"/>
        <family val="1"/>
        <charset val="128"/>
      </rPr>
      <t>提案事業が、大規模の修繕・大規模の模様替え、用途変更 等により建築確認を要する場合は本紙</t>
    </r>
    <r>
      <rPr>
        <sz val="8.5"/>
        <color theme="1"/>
        <rFont val="ＭＳ Ｐ明朝"/>
        <family val="1"/>
        <charset val="128"/>
      </rPr>
      <t>を提出</t>
    </r>
    <rPh sb="0" eb="2">
      <t>テイアン</t>
    </rPh>
    <rPh sb="2" eb="4">
      <t>ジギョウ</t>
    </rPh>
    <rPh sb="6" eb="9">
      <t>ダイキボ</t>
    </rPh>
    <rPh sb="10" eb="12">
      <t>シュウゼン</t>
    </rPh>
    <rPh sb="13" eb="16">
      <t>ダイキボ</t>
    </rPh>
    <rPh sb="17" eb="20">
      <t>モヨウガ</t>
    </rPh>
    <rPh sb="22" eb="26">
      <t>ヨウトヘンコウ</t>
    </rPh>
    <rPh sb="27" eb="28">
      <t>トウ</t>
    </rPh>
    <rPh sb="31" eb="33">
      <t>ケンチク</t>
    </rPh>
    <rPh sb="33" eb="35">
      <t>カクニン</t>
    </rPh>
    <rPh sb="36" eb="37">
      <t>ヨウ</t>
    </rPh>
    <rPh sb="39" eb="41">
      <t>バアイ</t>
    </rPh>
    <rPh sb="42" eb="44">
      <t>ホンシ</t>
    </rPh>
    <phoneticPr fontId="2"/>
  </si>
  <si>
    <t>　当該申請に係る建築物の耐震性の基準への適合状況は下記のとおりであり、当該申請に係る建築物が耐震性を有することの証明書類を実績報告時に提出します。</t>
    <rPh sb="58" eb="60">
      <t>ショルイ</t>
    </rPh>
    <rPh sb="61" eb="66">
      <t>ジッセキホウコクジ</t>
    </rPh>
    <rPh sb="67" eb="69">
      <t>テイシュツ</t>
    </rPh>
    <phoneticPr fontId="2"/>
  </si>
  <si>
    <t>参考様式２－１～２－３</t>
    <rPh sb="0" eb="2">
      <t>サンコウ</t>
    </rPh>
    <phoneticPr fontId="2"/>
  </si>
  <si>
    <t>参考様式１－１～１－６</t>
    <rPh sb="0" eb="2">
      <t>サンコウ</t>
    </rPh>
    <phoneticPr fontId="2"/>
  </si>
  <si>
    <t>耐震性の基準への適合を確認した建築士の建築士免許証写し</t>
    <rPh sb="0" eb="2">
      <t>タイシン</t>
    </rPh>
    <rPh sb="2" eb="3">
      <t>セイ</t>
    </rPh>
    <rPh sb="4" eb="6">
      <t>キジュン</t>
    </rPh>
    <rPh sb="8" eb="10">
      <t>テキゴウ</t>
    </rPh>
    <phoneticPr fontId="2"/>
  </si>
  <si>
    <t>提案内容への適合を確認した建築士の建築士免許証写し</t>
    <rPh sb="0" eb="4">
      <t>テイアンナイヨウ</t>
    </rPh>
    <rPh sb="6" eb="8">
      <t>テキゴウ</t>
    </rPh>
    <rPh sb="9" eb="11">
      <t>カクニン</t>
    </rPh>
    <rPh sb="13" eb="16">
      <t>ケンチクシ</t>
    </rPh>
    <rPh sb="17" eb="23">
      <t>ケンチクシメンキョショウ</t>
    </rPh>
    <rPh sb="23" eb="24">
      <t>ウツ</t>
    </rPh>
    <phoneticPr fontId="2"/>
  </si>
  <si>
    <t>２７．</t>
  </si>
  <si>
    <t>確認済証写し（提案事業が建築基準法上の確認を要する場合）</t>
    <rPh sb="0" eb="4">
      <t>カクニンスミショウ</t>
    </rPh>
    <rPh sb="4" eb="5">
      <t>ウツ</t>
    </rPh>
    <rPh sb="7" eb="9">
      <t>テイアン</t>
    </rPh>
    <rPh sb="9" eb="11">
      <t>ジギョウ</t>
    </rPh>
    <rPh sb="12" eb="18">
      <t>ケンチクキジュンホウジョウ</t>
    </rPh>
    <rPh sb="19" eb="21">
      <t>カクニン</t>
    </rPh>
    <rPh sb="22" eb="23">
      <t>ヨウ</t>
    </rPh>
    <rPh sb="25" eb="27">
      <t>バアイ</t>
    </rPh>
    <phoneticPr fontId="2"/>
  </si>
  <si>
    <t>（参考様式２－１～２－４）</t>
    <phoneticPr fontId="2"/>
  </si>
  <si>
    <t>耐震性の基準への適合を確認した建築士の建築士免許証写し</t>
    <rPh sb="0" eb="3">
      <t>タイシンセイ</t>
    </rPh>
    <rPh sb="4" eb="6">
      <t>キジュン</t>
    </rPh>
    <rPh sb="25" eb="26">
      <t>ウツ</t>
    </rPh>
    <phoneticPr fontId="2"/>
  </si>
  <si>
    <t>提案内容への適合を確認した建築士の建築士免許証写し</t>
    <rPh sb="23" eb="24">
      <t>ウツ</t>
    </rPh>
    <phoneticPr fontId="2"/>
  </si>
  <si>
    <t>提案内容への適合を確認した建築士の建築士免許証写し</t>
    <rPh sb="0" eb="4">
      <t>テイアンナイヨウ</t>
    </rPh>
    <rPh sb="23" eb="24">
      <t>ウツ</t>
    </rPh>
    <phoneticPr fontId="2"/>
  </si>
  <si>
    <t>改修前のエネルギー消費量集計表（参考様式１_省エネ効果の計算シート　添付資料）</t>
    <phoneticPr fontId="2"/>
  </si>
  <si>
    <t>　　（提案時に集計表を作成している場合は提案時のもので可）</t>
    <phoneticPr fontId="2"/>
  </si>
  <si>
    <t>機器一覧表</t>
    <rPh sb="0" eb="2">
      <t>キキ</t>
    </rPh>
    <rPh sb="2" eb="5">
      <t>イチランヒョウ</t>
    </rPh>
    <phoneticPr fontId="2"/>
  </si>
  <si>
    <t>※その他の場合は記入</t>
    <phoneticPr fontId="2"/>
  </si>
  <si>
    <t>％</t>
    <phoneticPr fontId="2"/>
  </si>
  <si>
    <t>補助対象</t>
    <phoneticPr fontId="2"/>
  </si>
  <si>
    <t>外設備</t>
    <phoneticPr fontId="2"/>
  </si>
  <si>
    <t>未改修機器</t>
    <phoneticPr fontId="2"/>
  </si>
  <si>
    <t>設備</t>
  </si>
  <si>
    <t>改修予定機器</t>
  </si>
  <si>
    <t>補</t>
  </si>
  <si>
    <t>助</t>
  </si>
  <si>
    <t>対</t>
  </si>
  <si>
    <t>象</t>
  </si>
  <si>
    <t>地上</t>
    <rPh sb="0" eb="2">
      <t>チジョウ</t>
    </rPh>
    <phoneticPr fontId="2"/>
  </si>
  <si>
    <t>階</t>
    <rPh sb="0" eb="1">
      <t>カイ</t>
    </rPh>
    <phoneticPr fontId="2"/>
  </si>
  <si>
    <t>地下</t>
    <rPh sb="0" eb="2">
      <t>チカ</t>
    </rPh>
    <phoneticPr fontId="2"/>
  </si>
  <si>
    <t>㎡</t>
    <phoneticPr fontId="2"/>
  </si>
  <si>
    <t>別添５</t>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</si>
  <si>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</si>
  <si>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</si>
  <si>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</si>
  <si>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</si>
  <si>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（２）補助金申請者の関係会社（財務諸表等規則第８条第８項で定めるもの。上記（１）</t>
    <rPh sb="5" eb="6">
      <t>キン</t>
    </rPh>
    <rPh sb="6" eb="9">
      <t>シンセイシャ</t>
    </rPh>
    <phoneticPr fontId="2"/>
  </si>
  <si>
    <t xml:space="preserve"> を除く。）</t>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</si>
  <si>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</si>
  <si>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（１）～（３）の関係にある会社からの調達は一切ない。</t>
    <phoneticPr fontId="2"/>
  </si>
  <si>
    <t>（１）～（３）の関係にある会社からの調達がある。</t>
    <phoneticPr fontId="2"/>
  </si>
  <si>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</si>
  <si>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</si>
  <si>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</si>
  <si>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</si>
  <si>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</si>
  <si>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</si>
  <si>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</si>
  <si>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</si>
  <si>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</si>
  <si>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</si>
  <si>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</si>
  <si>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</si>
  <si>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</si>
  <si>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</si>
  <si>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</si>
  <si>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</si>
  <si>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</si>
  <si>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</si>
  <si>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令和　　年　　月　　日</t>
    <rPh sb="0" eb="2">
      <t>レイワ</t>
    </rPh>
    <rPh sb="4" eb="5">
      <t>ネン</t>
    </rPh>
    <rPh sb="7" eb="8">
      <t>ガツ</t>
    </rPh>
    <rPh sb="10" eb="11">
      <t>ニチ</t>
    </rPh>
    <phoneticPr fontId="2"/>
  </si>
  <si>
    <t>事業名：</t>
    <rPh sb="0" eb="3">
      <t>ジギョウメイ</t>
    </rPh>
    <phoneticPr fontId="2"/>
  </si>
  <si>
    <t>補助事業者等に関する確認書</t>
    <rPh sb="0" eb="4">
      <t>ホジョジギョウ</t>
    </rPh>
    <rPh sb="4" eb="5">
      <t>シャ</t>
    </rPh>
    <rPh sb="5" eb="6">
      <t>トウ</t>
    </rPh>
    <rPh sb="10" eb="13">
      <t>カクニンショ</t>
    </rPh>
    <phoneticPr fontId="2"/>
  </si>
  <si>
    <t>バリアフリー改修設備のカタログ、メーカー仕様書</t>
    <phoneticPr fontId="2"/>
  </si>
  <si>
    <t>改修機器、計測機器のカタログ、メーカー仕様書（改修前後）</t>
    <phoneticPr fontId="2"/>
  </si>
  <si>
    <t>参考様式</t>
    <rPh sb="0" eb="4">
      <t>サンコウヨウシキ</t>
    </rPh>
    <phoneticPr fontId="2"/>
  </si>
  <si>
    <t>共同事業実施規約</t>
    <phoneticPr fontId="2"/>
  </si>
  <si>
    <t>補助事業者等に関する確認書</t>
    <rPh sb="4" eb="5">
      <t>シャ</t>
    </rPh>
    <rPh sb="5" eb="6">
      <t>トウ</t>
    </rPh>
    <rPh sb="10" eb="12">
      <t>カクニン</t>
    </rPh>
    <phoneticPr fontId="2"/>
  </si>
  <si>
    <t>（原本写し）</t>
    <rPh sb="3" eb="4">
      <t>ウツ</t>
    </rPh>
    <phoneticPr fontId="2"/>
  </si>
  <si>
    <t>（参考様式）</t>
    <rPh sb="1" eb="5">
      <t>サンコウヨウシキ</t>
    </rPh>
    <phoneticPr fontId="2"/>
  </si>
  <si>
    <t>空調</t>
    <rPh sb="0" eb="2">
      <t>クウチョウ</t>
    </rPh>
    <phoneticPr fontId="2"/>
  </si>
  <si>
    <t>照明</t>
    <rPh sb="0" eb="2">
      <t>ショウメイ</t>
    </rPh>
    <phoneticPr fontId="2"/>
  </si>
  <si>
    <t>給湯</t>
    <rPh sb="0" eb="2">
      <t>キュウトウ</t>
    </rPh>
    <phoneticPr fontId="2"/>
  </si>
  <si>
    <t>補助事業者等に関する確認書</t>
    <rPh sb="0" eb="4">
      <t>ホジョジギョウ</t>
    </rPh>
    <rPh sb="4" eb="5">
      <t>シャ</t>
    </rPh>
    <rPh sb="5" eb="6">
      <t>トウ</t>
    </rPh>
    <rPh sb="10" eb="12">
      <t>カクニン</t>
    </rPh>
    <phoneticPr fontId="2"/>
  </si>
  <si>
    <t>補助事業者等に関する確認書</t>
    <rPh sb="4" eb="5">
      <t>シャ</t>
    </rPh>
    <rPh sb="5" eb="6">
      <t>トウ</t>
    </rPh>
    <rPh sb="10" eb="13">
      <t>カクニンショ</t>
    </rPh>
    <phoneticPr fontId="2"/>
  </si>
  <si>
    <t>（別添６）</t>
    <phoneticPr fontId="2"/>
  </si>
  <si>
    <t>％</t>
  </si>
  <si>
    <t>構造・階数
延べ面積</t>
    <rPh sb="6" eb="7">
      <t>ノ</t>
    </rPh>
    <rPh sb="8" eb="10">
      <t>メンセキ</t>
    </rPh>
    <phoneticPr fontId="2"/>
  </si>
  <si>
    <t>建物用途</t>
    <rPh sb="0" eb="2">
      <t>タテモノ</t>
    </rPh>
    <rPh sb="2" eb="4">
      <t>ヨウト</t>
    </rPh>
    <phoneticPr fontId="2"/>
  </si>
  <si>
    <t>提案申請
様式３－１</t>
    <phoneticPr fontId="2"/>
  </si>
  <si>
    <t>原本写し
(３か月以内)</t>
    <rPh sb="2" eb="3">
      <t>ウツ</t>
    </rPh>
    <phoneticPr fontId="2"/>
  </si>
  <si>
    <t>任意様式１
(原本写し)</t>
    <rPh sb="7" eb="9">
      <t>ゲンポン</t>
    </rPh>
    <rPh sb="9" eb="10">
      <t>ウツ</t>
    </rPh>
    <phoneticPr fontId="2"/>
  </si>
  <si>
    <t>参考様式
１－１～１－６</t>
    <rPh sb="0" eb="2">
      <t>サンコウ</t>
    </rPh>
    <rPh sb="2" eb="4">
      <t>ヨウシキ</t>
    </rPh>
    <phoneticPr fontId="2"/>
  </si>
  <si>
    <t>部署名・役職名</t>
    <rPh sb="2" eb="3">
      <t>メイ</t>
    </rPh>
    <rPh sb="4" eb="7">
      <t>ヤクショクメイ</t>
    </rPh>
    <phoneticPr fontId="2"/>
  </si>
  <si>
    <t>〒　</t>
    <phoneticPr fontId="2"/>
  </si>
  <si>
    <t>担当者名</t>
    <rPh sb="0" eb="3">
      <t>タントウシャ</t>
    </rPh>
    <rPh sb="3" eb="4">
      <t>メイ</t>
    </rPh>
    <phoneticPr fontId="2"/>
  </si>
  <si>
    <t>住　所</t>
    <phoneticPr fontId="2"/>
  </si>
  <si>
    <t>提案事業の概要
（省エネルギー改修工事及びエネルギー計測・管理等）</t>
    <rPh sb="0" eb="4">
      <t>テイアンジギョウ</t>
    </rPh>
    <rPh sb="5" eb="7">
      <t>ガイヨウ</t>
    </rPh>
    <rPh sb="9" eb="10">
      <t>ショウ</t>
    </rPh>
    <rPh sb="15" eb="19">
      <t>カイシュウコウジ</t>
    </rPh>
    <rPh sb="19" eb="20">
      <t>オヨ</t>
    </rPh>
    <rPh sb="26" eb="28">
      <t>ケイソク</t>
    </rPh>
    <rPh sb="29" eb="31">
      <t>カンリ</t>
    </rPh>
    <rPh sb="31" eb="32">
      <t>トウ</t>
    </rPh>
    <phoneticPr fontId="2"/>
  </si>
  <si>
    <t>申請建物の検査済証（または建築確認台帳の記載事項証明書 等）</t>
    <rPh sb="0" eb="2">
      <t>シンセイ</t>
    </rPh>
    <rPh sb="2" eb="4">
      <t>タテモノ</t>
    </rPh>
    <rPh sb="5" eb="7">
      <t>ケンサ</t>
    </rPh>
    <rPh sb="7" eb="8">
      <t>スミ</t>
    </rPh>
    <rPh sb="8" eb="9">
      <t>ショウ</t>
    </rPh>
    <rPh sb="13" eb="15">
      <t>ケンチク</t>
    </rPh>
    <rPh sb="15" eb="17">
      <t>カクニン</t>
    </rPh>
    <rPh sb="17" eb="19">
      <t>ダイチョウ</t>
    </rPh>
    <rPh sb="20" eb="22">
      <t>キサイ</t>
    </rPh>
    <rPh sb="22" eb="24">
      <t>ジコウ</t>
    </rPh>
    <rPh sb="24" eb="27">
      <t>ショウメイショ</t>
    </rPh>
    <rPh sb="28" eb="29">
      <t>トウ</t>
    </rPh>
    <phoneticPr fontId="2"/>
  </si>
  <si>
    <t>２０．</t>
  </si>
  <si>
    <t>リース契約・ESCO契約等の場合の相関図</t>
    <phoneticPr fontId="2"/>
  </si>
  <si>
    <t>←入力してください</t>
    <rPh sb="1" eb="3">
      <t>ニュウリョク</t>
    </rPh>
    <phoneticPr fontId="2"/>
  </si>
  <si>
    <t>ロ）　建築確認がなされた日付が昭和56年6月1日以降である検査済証</t>
    <rPh sb="29" eb="31">
      <t>ケンサ</t>
    </rPh>
    <phoneticPr fontId="2"/>
  </si>
  <si>
    <t>←申請建物の“新築”の登記時期が確認できるもの</t>
    <rPh sb="1" eb="3">
      <t>シンセイ</t>
    </rPh>
    <rPh sb="3" eb="5">
      <t>タテモノ</t>
    </rPh>
    <rPh sb="7" eb="9">
      <t>シンチク</t>
    </rPh>
    <rPh sb="11" eb="13">
      <t>トウキ</t>
    </rPh>
    <rPh sb="13" eb="15">
      <t>ジキ</t>
    </rPh>
    <rPh sb="16" eb="18">
      <t>カクニン</t>
    </rPh>
    <phoneticPr fontId="2"/>
  </si>
  <si>
    <t>延べ面積：</t>
    <rPh sb="0" eb="1">
      <t>ノ</t>
    </rPh>
    <rPh sb="2" eb="4">
      <t>メンセキ</t>
    </rPh>
    <phoneticPr fontId="2"/>
  </si>
  <si>
    <t>(※)その他を選択した場合は（　　）に具体な内容を記入してください。</t>
    <rPh sb="5" eb="6">
      <t>タ</t>
    </rPh>
    <rPh sb="7" eb="9">
      <t>センタク</t>
    </rPh>
    <rPh sb="11" eb="13">
      <t>バアイ</t>
    </rPh>
    <rPh sb="19" eb="21">
      <t>グタイ</t>
    </rPh>
    <rPh sb="22" eb="24">
      <t>ナイヨウ</t>
    </rPh>
    <rPh sb="25" eb="27">
      <t>キニュウ</t>
    </rPh>
    <phoneticPr fontId="2"/>
  </si>
  <si>
    <t>) 第 (</t>
    <rPh sb="2" eb="3">
      <t>ダイ</t>
    </rPh>
    <phoneticPr fontId="2"/>
  </si>
  <si>
    <t>第 (</t>
    <rPh sb="0" eb="1">
      <t>ダイ</t>
    </rPh>
    <phoneticPr fontId="2"/>
  </si>
  <si>
    <t>）第（</t>
    <rPh sb="1" eb="2">
      <t>ダイ</t>
    </rPh>
    <phoneticPr fontId="2"/>
  </si>
  <si>
    <t>　　第（</t>
    <rPh sb="2" eb="3">
      <t>ダイ</t>
    </rPh>
    <phoneticPr fontId="2"/>
  </si>
  <si>
    <t>建設業許可番号</t>
    <phoneticPr fontId="2"/>
  </si>
  <si>
    <t>許可</t>
    <rPh sb="0" eb="2">
      <t>キョカ</t>
    </rPh>
    <phoneticPr fontId="2"/>
  </si>
  <si>
    <t xml:space="preserve"> 登録番号</t>
  </si>
  <si>
    <t xml:space="preserve"> 登録番号</t>
    <rPh sb="1" eb="3">
      <t>トウロク</t>
    </rPh>
    <rPh sb="3" eb="5">
      <t>バンゴウ</t>
    </rPh>
    <phoneticPr fontId="2"/>
  </si>
  <si>
    <t>交付時</t>
    <rPh sb="0" eb="3">
      <t>コウフジ</t>
    </rPh>
    <phoneticPr fontId="2"/>
  </si>
  <si>
    <t>（単位：千円）</t>
    <rPh sb="4" eb="5">
      <t>セン</t>
    </rPh>
    <phoneticPr fontId="2"/>
  </si>
  <si>
    <t>（単位：千円）</t>
    <phoneticPr fontId="2"/>
  </si>
  <si>
    <t>複数棟申請の場合に提出</t>
    <rPh sb="0" eb="2">
      <t>フクスウ</t>
    </rPh>
    <rPh sb="2" eb="3">
      <t>トウ</t>
    </rPh>
    <rPh sb="6" eb="8">
      <t>バアイ</t>
    </rPh>
    <rPh sb="9" eb="11">
      <t>テイシュツ</t>
    </rPh>
    <phoneticPr fontId="2"/>
  </si>
  <si>
    <t>◇エネルギー使用量の計測等に係る補助対象事業費の内訳</t>
    <phoneticPr fontId="2"/>
  </si>
  <si>
    <t>４．設備費（計測機器費）</t>
    <phoneticPr fontId="2"/>
  </si>
  <si>
    <t>５．設置工事費（機器設置費等）</t>
    <phoneticPr fontId="2"/>
  </si>
  <si>
    <t>◇省エネ改修における建設工事等に係る事業費の内訳</t>
    <rPh sb="18" eb="21">
      <t>ジギョウヒ</t>
    </rPh>
    <phoneticPr fontId="2"/>
  </si>
  <si>
    <t xml:space="preserve">小計　ａ’ </t>
    <rPh sb="0" eb="2">
      <t>ショウケイ</t>
    </rPh>
    <phoneticPr fontId="2"/>
  </si>
  <si>
    <t xml:space="preserve">小計　ａ   </t>
    <rPh sb="0" eb="2">
      <t>ショウケイ</t>
    </rPh>
    <phoneticPr fontId="2"/>
  </si>
  <si>
    <t xml:space="preserve">小計　ｂ </t>
    <rPh sb="0" eb="2">
      <t>ショウケイ</t>
    </rPh>
    <phoneticPr fontId="2"/>
  </si>
  <si>
    <t xml:space="preserve">省エネ改修における建設工事等に係る補助対象事業費   　合計　ｄ’＝ａ’＋ｂ＋ｃ </t>
    <rPh sb="0" eb="1">
      <t>ショウ</t>
    </rPh>
    <rPh sb="3" eb="5">
      <t>カイシュウ</t>
    </rPh>
    <rPh sb="9" eb="11">
      <t>ケンセツ</t>
    </rPh>
    <rPh sb="11" eb="13">
      <t>コウジ</t>
    </rPh>
    <rPh sb="13" eb="14">
      <t>トウ</t>
    </rPh>
    <rPh sb="15" eb="16">
      <t>カカ</t>
    </rPh>
    <rPh sb="17" eb="19">
      <t>ホジョ</t>
    </rPh>
    <rPh sb="19" eb="21">
      <t>タイショウ</t>
    </rPh>
    <rPh sb="21" eb="23">
      <t>ジギョウ</t>
    </rPh>
    <rPh sb="23" eb="24">
      <t>ヒ</t>
    </rPh>
    <phoneticPr fontId="2"/>
  </si>
  <si>
    <t xml:space="preserve">エネルギー使用量の計測等に係る事業費　　　　　　　　　合計　③＝①＋② </t>
    <rPh sb="15" eb="18">
      <t>ジギョウヒ</t>
    </rPh>
    <rPh sb="27" eb="29">
      <t>ゴウケイ</t>
    </rPh>
    <phoneticPr fontId="2"/>
  </si>
  <si>
    <t xml:space="preserve">小計　① </t>
    <rPh sb="0" eb="2">
      <t>ショウケイ</t>
    </rPh>
    <phoneticPr fontId="2"/>
  </si>
  <si>
    <t xml:space="preserve">小計　② </t>
    <rPh sb="0" eb="2">
      <t>ショウケイ</t>
    </rPh>
    <phoneticPr fontId="2"/>
  </si>
  <si>
    <t xml:space="preserve">小計　ｃ </t>
    <rPh sb="0" eb="2">
      <t>ショウケイ</t>
    </rPh>
    <phoneticPr fontId="2"/>
  </si>
  <si>
    <t xml:space="preserve">省エネ改修における建設工事等に係る事業費　　　     合計　ｄ＝ａ ＋ｂ＋c </t>
    <rPh sb="0" eb="1">
      <t>ショウ</t>
    </rPh>
    <rPh sb="3" eb="5">
      <t>カイシュウ</t>
    </rPh>
    <rPh sb="9" eb="11">
      <t>ケンセツ</t>
    </rPh>
    <rPh sb="11" eb="13">
      <t>コウジ</t>
    </rPh>
    <rPh sb="13" eb="14">
      <t>トウ</t>
    </rPh>
    <rPh sb="15" eb="16">
      <t>カカ</t>
    </rPh>
    <rPh sb="17" eb="20">
      <t>ジギョウヒ</t>
    </rPh>
    <phoneticPr fontId="2"/>
  </si>
  <si>
    <t>令和 　年 　月　 日　</t>
    <rPh sb="0" eb="2">
      <t>レイワ</t>
    </rPh>
    <rPh sb="4" eb="5">
      <t>トシ</t>
    </rPh>
    <rPh sb="7" eb="8">
      <t>ツキ</t>
    </rPh>
    <rPh sb="10" eb="11">
      <t>ヒ</t>
    </rPh>
    <phoneticPr fontId="2"/>
  </si>
  <si>
    <t>（フリガナ）　　</t>
    <phoneticPr fontId="2"/>
  </si>
  <si>
    <t>フリガナ　　</t>
    <phoneticPr fontId="2"/>
  </si>
  <si>
    <t>［事務代行者 ／ 事務連絡先]　</t>
    <rPh sb="3" eb="5">
      <t>ダイコウ</t>
    </rPh>
    <rPh sb="5" eb="6">
      <t>シャ</t>
    </rPh>
    <rPh sb="9" eb="13">
      <t>ジムレンラク</t>
    </rPh>
    <rPh sb="13" eb="14">
      <t>サキ</t>
    </rPh>
    <phoneticPr fontId="2"/>
  </si>
  <si>
    <t>◇提出書類の確認事項チェックシート</t>
    <rPh sb="1" eb="3">
      <t>テイシュツ</t>
    </rPh>
    <rPh sb="3" eb="5">
      <t>ショルイ</t>
    </rPh>
    <rPh sb="6" eb="8">
      <t>カクニン</t>
    </rPh>
    <rPh sb="8" eb="10">
      <t>ジコウ</t>
    </rPh>
    <phoneticPr fontId="2"/>
  </si>
  <si>
    <t>◇事業の要件チェックシート</t>
    <rPh sb="1" eb="3">
      <t>ジギョウ</t>
    </rPh>
    <rPh sb="4" eb="6">
      <t>ヨウケン</t>
    </rPh>
    <phoneticPr fontId="2"/>
  </si>
  <si>
    <t>［代表提案者（問い合わせ窓口）］</t>
    <rPh sb="1" eb="6">
      <t>ダイヒョウテイアンシャ</t>
    </rPh>
    <rPh sb="7" eb="8">
      <t>ト</t>
    </rPh>
    <rPh sb="9" eb="10">
      <t>ア</t>
    </rPh>
    <rPh sb="12" eb="14">
      <t>マドグチ</t>
    </rPh>
    <phoneticPr fontId="2"/>
  </si>
  <si>
    <t>担当者名</t>
    <rPh sb="0" eb="2">
      <t>タントウ</t>
    </rPh>
    <rPh sb="2" eb="3">
      <t>シャ</t>
    </rPh>
    <rPh sb="3" eb="4">
      <t>メイ</t>
    </rPh>
    <phoneticPr fontId="2"/>
  </si>
  <si>
    <t>提案者と建築主（建物所有者）が別の場合、ESCO事業者・リース事業者等が補助金受領事業者の場合等に提出</t>
    <rPh sb="0" eb="3">
      <t>テイアンシャ</t>
    </rPh>
    <rPh sb="4" eb="7">
      <t>ケンチクヌシ</t>
    </rPh>
    <rPh sb="8" eb="10">
      <t>タテモノ</t>
    </rPh>
    <rPh sb="10" eb="13">
      <t>ショユウシャ</t>
    </rPh>
    <rPh sb="15" eb="16">
      <t>ベツ</t>
    </rPh>
    <rPh sb="17" eb="19">
      <t>バアイ</t>
    </rPh>
    <rPh sb="24" eb="27">
      <t>ジギョウシャ</t>
    </rPh>
    <rPh sb="31" eb="34">
      <t>ジギョウシャ</t>
    </rPh>
    <rPh sb="34" eb="35">
      <t>トウ</t>
    </rPh>
    <rPh sb="36" eb="39">
      <t>ホジョキン</t>
    </rPh>
    <rPh sb="39" eb="41">
      <t>ジュリョウ</t>
    </rPh>
    <rPh sb="41" eb="44">
      <t>ジギョウシャ</t>
    </rPh>
    <rPh sb="45" eb="47">
      <t>バアイ</t>
    </rPh>
    <rPh sb="47" eb="48">
      <t>トウ</t>
    </rPh>
    <rPh sb="49" eb="51">
      <t>テイシュツ</t>
    </rPh>
    <phoneticPr fontId="2"/>
  </si>
  <si>
    <r>
      <t>申請建物の最終の検査済証（または建築確認台帳の記載事項証明書 等）　（</t>
    </r>
    <r>
      <rPr>
        <b/>
        <sz val="8.5"/>
        <rFont val="ＭＳ Ｐゴシック"/>
        <family val="3"/>
        <charset val="128"/>
      </rPr>
      <t>※</t>
    </r>
    <r>
      <rPr>
        <sz val="8.5"/>
        <rFont val="ＭＳ Ｐゴシック"/>
        <family val="3"/>
        <charset val="128"/>
      </rPr>
      <t>）</t>
    </r>
    <rPh sb="0" eb="2">
      <t>シンセイ</t>
    </rPh>
    <rPh sb="2" eb="4">
      <t>タテモノ</t>
    </rPh>
    <rPh sb="5" eb="7">
      <t>サイシュウ</t>
    </rPh>
    <rPh sb="8" eb="12">
      <t>ケンサスミショウ</t>
    </rPh>
    <rPh sb="31" eb="32">
      <t>トウ</t>
    </rPh>
    <phoneticPr fontId="2"/>
  </si>
  <si>
    <r>
      <t>耐震性を証明する書類　（</t>
    </r>
    <r>
      <rPr>
        <b/>
        <sz val="8.5"/>
        <rFont val="ＭＳ Ｐゴシック"/>
        <family val="3"/>
        <charset val="128"/>
      </rPr>
      <t>※</t>
    </r>
    <r>
      <rPr>
        <sz val="8.5"/>
        <rFont val="ＭＳ Ｐゴシック"/>
        <family val="3"/>
        <charset val="128"/>
      </rPr>
      <t>）</t>
    </r>
    <rPh sb="0" eb="3">
      <t>タイシンセイ</t>
    </rPh>
    <phoneticPr fontId="2"/>
  </si>
  <si>
    <t>平成28年４月１日時点で現に存するもの　:　基準エネルギー消費量の１．１倍 以下</t>
    <rPh sb="38" eb="40">
      <t>イカ</t>
    </rPh>
    <phoneticPr fontId="2"/>
  </si>
  <si>
    <t>上記以外　：　基準エネルギー消費量の１．０倍 以下</t>
    <rPh sb="0" eb="2">
      <t>ジョウキ</t>
    </rPh>
    <rPh sb="2" eb="4">
      <t>イガイ</t>
    </rPh>
    <rPh sb="23" eb="25">
      <t>イカ</t>
    </rPh>
    <phoneticPr fontId="2"/>
  </si>
  <si>
    <t>換気</t>
    <rPh sb="0" eb="2">
      <t>カンキ</t>
    </rPh>
    <phoneticPr fontId="2"/>
  </si>
  <si>
    <t>項目毎の小計を入力し、備考欄に見積書の該当ページ数を入力してください</t>
    <rPh sb="0" eb="2">
      <t>コウモク</t>
    </rPh>
    <rPh sb="2" eb="3">
      <t>マイ</t>
    </rPh>
    <rPh sb="4" eb="6">
      <t>ショウケイ</t>
    </rPh>
    <rPh sb="7" eb="9">
      <t>ニュウリョク</t>
    </rPh>
    <rPh sb="11" eb="14">
      <t>ビコウラン</t>
    </rPh>
    <rPh sb="15" eb="18">
      <t>ミツモリショ</t>
    </rPh>
    <rPh sb="19" eb="21">
      <t>ガイトウ</t>
    </rPh>
    <rPh sb="24" eb="25">
      <t>スウ</t>
    </rPh>
    <rPh sb="26" eb="28">
      <t>ニュウリョク</t>
    </rPh>
    <phoneticPr fontId="2"/>
  </si>
  <si>
    <t>←採択通知書の補助限度額を入力してください</t>
    <rPh sb="1" eb="6">
      <t>サイタクツウチショ</t>
    </rPh>
    <rPh sb="7" eb="12">
      <t>ホジョゲンドガク</t>
    </rPh>
    <rPh sb="13" eb="15">
      <t>ニュウリョク</t>
    </rPh>
    <phoneticPr fontId="2"/>
  </si>
  <si>
    <t>適合性の評価</t>
    <phoneticPr fontId="2"/>
  </si>
  <si>
    <t>　(※)その他を選択した場合は（　　）に具体な内容を記入してください。</t>
    <phoneticPr fontId="2"/>
  </si>
  <si>
    <t xml:space="preserve"> ７．バリアフリー改修工事に係る事業費　合計</t>
    <rPh sb="9" eb="11">
      <t>カイシュウ</t>
    </rPh>
    <rPh sb="11" eb="13">
      <t>コウジ</t>
    </rPh>
    <rPh sb="14" eb="15">
      <t>カカ</t>
    </rPh>
    <rPh sb="16" eb="18">
      <t>ジギョウ</t>
    </rPh>
    <rPh sb="18" eb="19">
      <t>ヒ</t>
    </rPh>
    <rPh sb="20" eb="22">
      <t>ゴウケイ</t>
    </rPh>
    <phoneticPr fontId="2"/>
  </si>
  <si>
    <t>←概要が確認できる検査済証を添付してください</t>
    <rPh sb="1" eb="3">
      <t>ガイヨウ</t>
    </rPh>
    <rPh sb="4" eb="6">
      <t>カクニン</t>
    </rPh>
    <rPh sb="9" eb="13">
      <t>ケンサスミショウ</t>
    </rPh>
    <rPh sb="14" eb="16">
      <t>テンプ</t>
    </rPh>
    <phoneticPr fontId="2"/>
  </si>
  <si>
    <t>４．採択されたバリアフリー改修の補助対象となる改修箇所と仕様 (※1)</t>
    <phoneticPr fontId="2"/>
  </si>
  <si>
    <t>設備電力合計　　</t>
    <rPh sb="2" eb="3">
      <t>デン</t>
    </rPh>
    <phoneticPr fontId="2"/>
  </si>
  <si>
    <t>改修割合（設備電力比による場合）　　</t>
    <rPh sb="7" eb="8">
      <t>デン</t>
    </rPh>
    <phoneticPr fontId="2"/>
  </si>
  <si>
    <t>分類別省エネ率　　</t>
    <rPh sb="0" eb="2">
      <t>ブンルイ</t>
    </rPh>
    <rPh sb="2" eb="3">
      <t>ベツ</t>
    </rPh>
    <rPh sb="3" eb="4">
      <t>ショウ</t>
    </rPh>
    <rPh sb="6" eb="7">
      <t>リツ</t>
    </rPh>
    <phoneticPr fontId="2"/>
  </si>
  <si>
    <t>建物全体の分類別省エネ率　　</t>
    <rPh sb="0" eb="2">
      <t>タテモノ</t>
    </rPh>
    <rPh sb="2" eb="4">
      <t>ゼンタイ</t>
    </rPh>
    <rPh sb="5" eb="7">
      <t>ブンルイ</t>
    </rPh>
    <rPh sb="7" eb="8">
      <t>ベツ</t>
    </rPh>
    <rPh sb="8" eb="9">
      <t>ショウ</t>
    </rPh>
    <rPh sb="11" eb="12">
      <t>リツ</t>
    </rPh>
    <phoneticPr fontId="2"/>
  </si>
  <si>
    <t>設備能力合計　　</t>
    <phoneticPr fontId="2"/>
  </si>
  <si>
    <t>改修割合（設備能力比による場合）　　</t>
    <phoneticPr fontId="2"/>
  </si>
  <si>
    <t>設備電力合計　　</t>
    <rPh sb="2" eb="4">
      <t>デンリョク</t>
    </rPh>
    <phoneticPr fontId="2"/>
  </si>
  <si>
    <t>提案内容への適合確認書（実績報告）</t>
    <rPh sb="12" eb="16">
      <t>ジッセキホウコク</t>
    </rPh>
    <phoneticPr fontId="2"/>
  </si>
  <si>
    <t>建築士による提案内容への適合確認書（実績報告）</t>
    <rPh sb="18" eb="22">
      <t>ジッセキホウコク</t>
    </rPh>
    <phoneticPr fontId="2"/>
  </si>
  <si>
    <t>建築士による耐震性の基準への適合確認書（実績報告）</t>
    <rPh sb="20" eb="24">
      <t>ジッセキホウコク</t>
    </rPh>
    <phoneticPr fontId="2"/>
  </si>
  <si>
    <t>工事費（１）</t>
    <rPh sb="0" eb="3">
      <t>コウジヒ</t>
    </rPh>
    <phoneticPr fontId="2"/>
  </si>
  <si>
    <t>採択額（補助限度額）</t>
    <rPh sb="0" eb="3">
      <t>サイタクガク</t>
    </rPh>
    <rPh sb="4" eb="6">
      <t>ホジョ</t>
    </rPh>
    <rPh sb="6" eb="8">
      <t>ゲンド</t>
    </rPh>
    <rPh sb="8" eb="9">
      <t>ガク</t>
    </rPh>
    <phoneticPr fontId="2"/>
  </si>
  <si>
    <t>エネルギー計測機器</t>
    <rPh sb="5" eb="7">
      <t>ケイソク</t>
    </rPh>
    <rPh sb="7" eb="9">
      <t>キキ</t>
    </rPh>
    <phoneticPr fontId="2"/>
  </si>
  <si>
    <t>計測機器設置工事</t>
    <rPh sb="0" eb="2">
      <t>ケイソク</t>
    </rPh>
    <rPh sb="2" eb="4">
      <t>キキ</t>
    </rPh>
    <rPh sb="4" eb="6">
      <t>セッチ</t>
    </rPh>
    <rPh sb="6" eb="8">
      <t>コウジ</t>
    </rPh>
    <phoneticPr fontId="2"/>
  </si>
  <si>
    <t>Ⓐ</t>
    <phoneticPr fontId="2"/>
  </si>
  <si>
    <t>Ⓑ</t>
    <phoneticPr fontId="2"/>
  </si>
  <si>
    <t>別紙１（Ａ)　補助対象事業費</t>
    <rPh sb="0" eb="2">
      <t>ベッシ</t>
    </rPh>
    <rPh sb="7" eb="11">
      <t>ホジョタイショウ</t>
    </rPh>
    <rPh sb="11" eb="14">
      <t>ジギョウヒ</t>
    </rPh>
    <phoneticPr fontId="2"/>
  </si>
  <si>
    <t>別紙１（Ｂ)　補助対象事業費</t>
    <rPh sb="0" eb="2">
      <t>ベッシ</t>
    </rPh>
    <phoneticPr fontId="2"/>
  </si>
  <si>
    <t>別紙１（Ｅ)　補助対象事業費</t>
    <rPh sb="0" eb="2">
      <t>ベッシ</t>
    </rPh>
    <phoneticPr fontId="2"/>
  </si>
  <si>
    <t>Ⓑ</t>
  </si>
  <si>
    <t xml:space="preserve"> ニ＝ト＋ナ</t>
    <phoneticPr fontId="2"/>
  </si>
  <si>
    <t>（１） 省エネ改修における建設工事等</t>
    <rPh sb="4" eb="5">
      <t>ショウ</t>
    </rPh>
    <rPh sb="7" eb="9">
      <t>カイシュウ</t>
    </rPh>
    <rPh sb="13" eb="15">
      <t>ケンセツ</t>
    </rPh>
    <rPh sb="15" eb="17">
      <t>コウジ</t>
    </rPh>
    <rPh sb="17" eb="18">
      <t>トウ</t>
    </rPh>
    <phoneticPr fontId="2"/>
  </si>
  <si>
    <t>（２） エネルギー使用量の計測等</t>
    <rPh sb="9" eb="11">
      <t>シヨウ</t>
    </rPh>
    <rPh sb="11" eb="12">
      <t>リョウ</t>
    </rPh>
    <rPh sb="13" eb="15">
      <t>ケイソク</t>
    </rPh>
    <rPh sb="15" eb="16">
      <t>トウ</t>
    </rPh>
    <phoneticPr fontId="2"/>
  </si>
  <si>
    <t>（４） バリアフリー改修工事</t>
    <rPh sb="10" eb="14">
      <t>カイシュウコウジ</t>
    </rPh>
    <phoneticPr fontId="2"/>
  </si>
  <si>
    <t>（２） バリアフリー改修工事に係る補助額</t>
    <rPh sb="10" eb="12">
      <t>カイシュウ</t>
    </rPh>
    <rPh sb="12" eb="14">
      <t>コウジ</t>
    </rPh>
    <rPh sb="15" eb="16">
      <t>カカ</t>
    </rPh>
    <rPh sb="17" eb="19">
      <t>ホジョ</t>
    </rPh>
    <rPh sb="19" eb="20">
      <t>ガク</t>
    </rPh>
    <phoneticPr fontId="2"/>
  </si>
  <si>
    <t>（２） バリアフリー改修工事に係る補助金の額</t>
    <rPh sb="10" eb="12">
      <t>カイシュウ</t>
    </rPh>
    <rPh sb="12" eb="14">
      <t>コウジ</t>
    </rPh>
    <rPh sb="15" eb="16">
      <t>カカ</t>
    </rPh>
    <rPh sb="17" eb="19">
      <t>ホジョ</t>
    </rPh>
    <rPh sb="19" eb="20">
      <t>キン</t>
    </rPh>
    <rPh sb="21" eb="22">
      <t>ガク</t>
    </rPh>
    <phoneticPr fontId="2"/>
  </si>
  <si>
    <t>（３） 補助申請額</t>
    <rPh sb="4" eb="6">
      <t>ホジョ</t>
    </rPh>
    <rPh sb="6" eb="9">
      <t>シンセイガク</t>
    </rPh>
    <phoneticPr fontId="2"/>
  </si>
  <si>
    <t>◆バリアフリー改修工事の工事内容および事業費の内訳</t>
    <rPh sb="7" eb="9">
      <t>カイシュウ</t>
    </rPh>
    <rPh sb="9" eb="11">
      <t>コウジ</t>
    </rPh>
    <rPh sb="12" eb="14">
      <t>コウジ</t>
    </rPh>
    <rPh sb="14" eb="16">
      <t>ナイヨウ</t>
    </rPh>
    <rPh sb="19" eb="21">
      <t>ジギョウ</t>
    </rPh>
    <rPh sb="21" eb="22">
      <t>ヒ</t>
    </rPh>
    <rPh sb="23" eb="25">
      <t>ウチワケ</t>
    </rPh>
    <phoneticPr fontId="2"/>
  </si>
  <si>
    <t>※ バリアフリー改修工事に係る費用は、採択時の金額を超えて申請する事はできません。</t>
    <rPh sb="8" eb="10">
      <t>カイシュウ</t>
    </rPh>
    <rPh sb="10" eb="12">
      <t>コウジ</t>
    </rPh>
    <rPh sb="13" eb="14">
      <t>カカ</t>
    </rPh>
    <rPh sb="15" eb="17">
      <t>ヒヨウ</t>
    </rPh>
    <rPh sb="19" eb="22">
      <t>サイタクジ</t>
    </rPh>
    <rPh sb="23" eb="25">
      <t>キンガク</t>
    </rPh>
    <rPh sb="26" eb="27">
      <t>コ</t>
    </rPh>
    <rPh sb="29" eb="31">
      <t>シンセイ</t>
    </rPh>
    <rPh sb="33" eb="34">
      <t>コト</t>
    </rPh>
    <phoneticPr fontId="2"/>
  </si>
  <si>
    <t>工事費（２）</t>
    <rPh sb="0" eb="3">
      <t>コウジヒ</t>
    </rPh>
    <phoneticPr fontId="2"/>
  </si>
  <si>
    <t>設備費（１）</t>
    <rPh sb="0" eb="3">
      <t>セツビヒ</t>
    </rPh>
    <phoneticPr fontId="2"/>
  </si>
  <si>
    <t>設備費（２）</t>
    <rPh sb="0" eb="3">
      <t>セツビヒ</t>
    </rPh>
    <phoneticPr fontId="2"/>
  </si>
  <si>
    <t>国費</t>
    <rPh sb="0" eb="2">
      <t>コクヒ</t>
    </rPh>
    <phoneticPr fontId="2"/>
  </si>
  <si>
    <t>国費外</t>
    <rPh sb="0" eb="3">
      <t>コクヒガイ</t>
    </rPh>
    <phoneticPr fontId="2"/>
  </si>
  <si>
    <t>補助対象建築物等における他の補助金の申請(予定含む)の有無（該当するものを「■」）</t>
    <rPh sb="21" eb="23">
      <t>ヨテイ</t>
    </rPh>
    <rPh sb="23" eb="24">
      <t>フク</t>
    </rPh>
    <rPh sb="30" eb="32">
      <t>ガイトウ</t>
    </rPh>
    <phoneticPr fontId="2"/>
  </si>
  <si>
    <t>交付変更承認申請の場合には、前回申請で記載した内容を上段（　）内に記載すること。</t>
    <phoneticPr fontId="2"/>
  </si>
  <si>
    <t>改修後の　「建築物省エネ法」　に基づく省エネルギー性能に関する基準　（該当するものを■で選択）</t>
    <rPh sb="16" eb="17">
      <t>モト</t>
    </rPh>
    <rPh sb="35" eb="37">
      <t>ガイトウ</t>
    </rPh>
    <rPh sb="44" eb="46">
      <t>センタク</t>
    </rPh>
    <phoneticPr fontId="2"/>
  </si>
  <si>
    <t>不適</t>
    <rPh sb="0" eb="2">
      <t>フテキ</t>
    </rPh>
    <phoneticPr fontId="2"/>
  </si>
  <si>
    <t xml:space="preserve"> 適</t>
    <rPh sb="1" eb="2">
      <t>テキ</t>
    </rPh>
    <phoneticPr fontId="2"/>
  </si>
  <si>
    <t>適合性の評価は、どちらか該当する方を■で選択すること。</t>
    <phoneticPr fontId="2"/>
  </si>
  <si>
    <t>*小数点第２位以下を切り捨てて小数点第１位まで記載すること</t>
    <phoneticPr fontId="2"/>
  </si>
  <si>
    <r>
      <t>建物全体のエネルギー消費量に対する改修割合(％) （③＝①×②÷100）
(小数点第１位まで記載)</t>
    </r>
    <r>
      <rPr>
        <b/>
        <vertAlign val="superscript"/>
        <sz val="9"/>
        <rFont val="ＭＳ Ｐゴシック"/>
        <family val="3"/>
        <charset val="128"/>
      </rPr>
      <t>*</t>
    </r>
    <rPh sb="0" eb="2">
      <t>タテモノ</t>
    </rPh>
    <rPh sb="2" eb="4">
      <t>ゼンタイ</t>
    </rPh>
    <rPh sb="10" eb="12">
      <t>ショウヒ</t>
    </rPh>
    <rPh sb="12" eb="13">
      <t>リョウ</t>
    </rPh>
    <rPh sb="14" eb="15">
      <t>タイ</t>
    </rPh>
    <rPh sb="17" eb="19">
      <t>カイシュウ</t>
    </rPh>
    <rPh sb="19" eb="21">
      <t>ワリアイ</t>
    </rPh>
    <phoneticPr fontId="2"/>
  </si>
  <si>
    <t>　（□の部分は該当するものを■で選択してください）</t>
    <phoneticPr fontId="2"/>
  </si>
  <si>
    <r>
      <t xml:space="preserve">省エネ量
</t>
    </r>
    <r>
      <rPr>
        <sz val="8"/>
        <rFont val="ＭＳ Ｐゴシック"/>
        <family val="3"/>
        <charset val="128"/>
      </rPr>
      <t>(小数点第１位まで記載)</t>
    </r>
    <r>
      <rPr>
        <b/>
        <sz val="8"/>
        <rFont val="ＭＳ Ｐゴシック"/>
        <family val="3"/>
        <charset val="128"/>
      </rPr>
      <t>＊</t>
    </r>
    <rPh sb="0" eb="1">
      <t>ショウ</t>
    </rPh>
    <rPh sb="3" eb="4">
      <t>リョウ</t>
    </rPh>
    <phoneticPr fontId="2"/>
  </si>
  <si>
    <t>＊小数点第２位以下を切り捨てて小数点第１位まで記載すること</t>
    <phoneticPr fontId="2"/>
  </si>
  <si>
    <t xml:space="preserve"> 注）表中の項目に該当しないものは、その他の欄を使用し、根拠を別添資料に記載してください。</t>
    <rPh sb="1" eb="2">
      <t>チュウ</t>
    </rPh>
    <rPh sb="3" eb="5">
      <t>ヒョウチュウ</t>
    </rPh>
    <rPh sb="6" eb="8">
      <t>コウモク</t>
    </rPh>
    <rPh sb="9" eb="11">
      <t>ガイトウ</t>
    </rPh>
    <rPh sb="20" eb="21">
      <t>タ</t>
    </rPh>
    <rPh sb="22" eb="23">
      <t>ラン</t>
    </rPh>
    <rPh sb="24" eb="26">
      <t>シヨウ</t>
    </rPh>
    <rPh sb="28" eb="30">
      <t>コンキョ</t>
    </rPh>
    <rPh sb="31" eb="33">
      <t>ベッテン</t>
    </rPh>
    <rPh sb="33" eb="35">
      <t>シリョウ</t>
    </rPh>
    <rPh sb="36" eb="38">
      <t>キサイ</t>
    </rPh>
    <phoneticPr fontId="2"/>
  </si>
  <si>
    <t>（１）躯体改修工事　</t>
    <rPh sb="3" eb="5">
      <t>クタイ</t>
    </rPh>
    <rPh sb="5" eb="7">
      <t>カイシュウ</t>
    </rPh>
    <rPh sb="7" eb="9">
      <t>コウジ</t>
    </rPh>
    <phoneticPr fontId="2"/>
  </si>
  <si>
    <t>※「項目別の改修割合」の欄は参考様式１－１の１．（２）③の値を記載してください。</t>
    <phoneticPr fontId="2"/>
  </si>
  <si>
    <t>□の部分は該当するものを■で選択してください。</t>
    <phoneticPr fontId="2"/>
  </si>
  <si>
    <r>
      <t>建物全体省エネ率(％)(①×②×③÷10000)(小数点第１位まで記載)</t>
    </r>
    <r>
      <rPr>
        <b/>
        <vertAlign val="superscript"/>
        <sz val="7"/>
        <rFont val="ＭＳ Ｐゴシック"/>
        <family val="3"/>
        <charset val="128"/>
      </rPr>
      <t>＊</t>
    </r>
    <rPh sb="0" eb="2">
      <t>タテモノ</t>
    </rPh>
    <rPh sb="2" eb="4">
      <t>ゼンタイ</t>
    </rPh>
    <rPh sb="4" eb="5">
      <t>ショウ</t>
    </rPh>
    <rPh sb="7" eb="8">
      <t>リツ</t>
    </rPh>
    <phoneticPr fontId="2"/>
  </si>
  <si>
    <t>開口部</t>
    <rPh sb="0" eb="3">
      <t>カイコウブ</t>
    </rPh>
    <phoneticPr fontId="2"/>
  </si>
  <si>
    <t>金額
（単位：千円）</t>
    <phoneticPr fontId="2"/>
  </si>
  <si>
    <t>１棟目／計１棟</t>
    <rPh sb="1" eb="2">
      <t>トウ</t>
    </rPh>
    <rPh sb="2" eb="3">
      <t>メ</t>
    </rPh>
    <rPh sb="4" eb="5">
      <t>ケイ</t>
    </rPh>
    <rPh sb="6" eb="7">
      <t>トウ</t>
    </rPh>
    <phoneticPr fontId="2"/>
  </si>
  <si>
    <t>断熱</t>
    <rPh sb="0" eb="2">
      <t>ダンネツ</t>
    </rPh>
    <phoneticPr fontId="2"/>
  </si>
  <si>
    <t>補助対象事業費内訳（標準単価方式の場合は様式２－４のみ）</t>
    <phoneticPr fontId="2"/>
  </si>
  <si>
    <t>所管名：</t>
    <rPh sb="0" eb="3">
      <t>ショカンメイ</t>
    </rPh>
    <phoneticPr fontId="2"/>
  </si>
  <si>
    <t>事業名：</t>
    <rPh sb="0" eb="2">
      <t>ジギョウ</t>
    </rPh>
    <rPh sb="2" eb="3">
      <t>メイ</t>
    </rPh>
    <phoneticPr fontId="2"/>
  </si>
  <si>
    <t>※交付申請時は下段のみ記載</t>
    <phoneticPr fontId="2"/>
  </si>
  <si>
    <t>補助対象事業費には他の補助金を受けるものを含めることはできない。</t>
    <phoneticPr fontId="2"/>
  </si>
  <si>
    <t>千円</t>
    <rPh sb="0" eb="2">
      <t>センエン</t>
    </rPh>
    <phoneticPr fontId="2"/>
  </si>
  <si>
    <t>設計変更がある場合の設計図面（平面図、立面図など）、改修部分、計測の</t>
    <rPh sb="31" eb="33">
      <t>ケイソク</t>
    </rPh>
    <phoneticPr fontId="2"/>
  </si>
  <si>
    <t>範囲が明確で計測機器の設置が分かる書類等</t>
    <phoneticPr fontId="2"/>
  </si>
  <si>
    <t>令和○○年○○月～令和○○年○○月</t>
    <rPh sb="0" eb="2">
      <t>レイワ</t>
    </rPh>
    <phoneticPr fontId="2"/>
  </si>
  <si>
    <t>実績時</t>
    <rPh sb="0" eb="2">
      <t>ジッセキ</t>
    </rPh>
    <rPh sb="2" eb="3">
      <t>ジ</t>
    </rPh>
    <phoneticPr fontId="2"/>
  </si>
  <si>
    <t>別添7-1で選択した証明書類の写し</t>
    <rPh sb="0" eb="2">
      <t>ベッテン</t>
    </rPh>
    <rPh sb="6" eb="8">
      <t>センタク</t>
    </rPh>
    <rPh sb="10" eb="14">
      <t>ショウメイショルイ</t>
    </rPh>
    <rPh sb="15" eb="16">
      <t>ウツ</t>
    </rPh>
    <phoneticPr fontId="2"/>
  </si>
  <si>
    <t>（任意様式２）</t>
    <phoneticPr fontId="2"/>
  </si>
  <si>
    <t>補助対象事業費の積算内訳が記載されている見積書等</t>
    <rPh sb="0" eb="4">
      <t>ホジョタイショウ</t>
    </rPh>
    <rPh sb="4" eb="7">
      <t>ジギョウヒ</t>
    </rPh>
    <rPh sb="8" eb="10">
      <t>セキサン</t>
    </rPh>
    <rPh sb="10" eb="12">
      <t>ウチワケ</t>
    </rPh>
    <rPh sb="13" eb="15">
      <t>キサイ</t>
    </rPh>
    <rPh sb="20" eb="23">
      <t>ミツモリショ</t>
    </rPh>
    <rPh sb="23" eb="24">
      <t>トウ</t>
    </rPh>
    <phoneticPr fontId="2"/>
  </si>
  <si>
    <t>任意様式２</t>
    <phoneticPr fontId="2"/>
  </si>
  <si>
    <t>補助対象事業費の積算内訳が記載されている見積書等</t>
    <phoneticPr fontId="2"/>
  </si>
  <si>
    <t>設計図面（配置図、建物求積図、平面図、立面図など）、改修部分、計測の範囲が明確で計測機器の設置が分かる書類等</t>
    <rPh sb="15" eb="18">
      <t>ヘイメンズ</t>
    </rPh>
    <rPh sb="19" eb="22">
      <t>リツメンズ</t>
    </rPh>
    <rPh sb="40" eb="42">
      <t>ケイソク</t>
    </rPh>
    <rPh sb="42" eb="44">
      <t>キキ</t>
    </rPh>
    <phoneticPr fontId="2"/>
  </si>
  <si>
    <t>補助対象事業費の積算内訳が記載されている見積書等（事業費及び補助対象事業費の総額、補助対象事業費の内訳がわかる資料）</t>
    <rPh sb="0" eb="2">
      <t>ホジョ</t>
    </rPh>
    <rPh sb="2" eb="4">
      <t>タイショウ</t>
    </rPh>
    <rPh sb="4" eb="6">
      <t>ジギョウ</t>
    </rPh>
    <rPh sb="6" eb="7">
      <t>ヒ</t>
    </rPh>
    <rPh sb="8" eb="10">
      <t>セキサン</t>
    </rPh>
    <rPh sb="10" eb="12">
      <t>ウチワケ</t>
    </rPh>
    <rPh sb="13" eb="15">
      <t>キサイ</t>
    </rPh>
    <rPh sb="20" eb="23">
      <t>ミツモリショ</t>
    </rPh>
    <rPh sb="23" eb="24">
      <t>トウ</t>
    </rPh>
    <rPh sb="25" eb="27">
      <t>ジギョウ</t>
    </rPh>
    <rPh sb="27" eb="28">
      <t>ヒ</t>
    </rPh>
    <rPh sb="28" eb="29">
      <t>オヨ</t>
    </rPh>
    <rPh sb="30" eb="32">
      <t>ホジョ</t>
    </rPh>
    <rPh sb="32" eb="34">
      <t>タイショウ</t>
    </rPh>
    <rPh sb="34" eb="36">
      <t>ジギョウ</t>
    </rPh>
    <rPh sb="36" eb="37">
      <t>ヒ</t>
    </rPh>
    <rPh sb="38" eb="40">
      <t>ソウガク</t>
    </rPh>
    <rPh sb="41" eb="43">
      <t>ホジョ</t>
    </rPh>
    <rPh sb="43" eb="45">
      <t>タイショウ</t>
    </rPh>
    <rPh sb="45" eb="47">
      <t>ジギョウ</t>
    </rPh>
    <rPh sb="47" eb="48">
      <t>ヒ</t>
    </rPh>
    <rPh sb="49" eb="51">
      <t>ウチワケ</t>
    </rPh>
    <rPh sb="55" eb="57">
      <t>シリョウ</t>
    </rPh>
    <phoneticPr fontId="2"/>
  </si>
  <si>
    <t>原本写し</t>
    <rPh sb="0" eb="3">
      <t>ゲンポンウツ</t>
    </rPh>
    <phoneticPr fontId="2"/>
  </si>
  <si>
    <t>補助対象事業費の積算内訳が記載されている見積書等（事業費及び補助対象事業費の総額、補助対象事業費の内訳がわかる資料）</t>
    <phoneticPr fontId="2"/>
  </si>
  <si>
    <t>バリアフリー改修有の場合は 参考様式2-3、標準単価方式の場合は 参考様式2-4 を提出</t>
    <rPh sb="14" eb="16">
      <t>サンコウ</t>
    </rPh>
    <rPh sb="16" eb="18">
      <t>ヨウシキ</t>
    </rPh>
    <rPh sb="33" eb="35">
      <t>サンコウ</t>
    </rPh>
    <rPh sb="42" eb="44">
      <t>テイシュツ</t>
    </rPh>
    <phoneticPr fontId="2"/>
  </si>
  <si>
    <t>補助申請額</t>
    <rPh sb="0" eb="2">
      <t>ホジョ</t>
    </rPh>
    <rPh sb="2" eb="5">
      <t>シンセイガク</t>
    </rPh>
    <phoneticPr fontId="2"/>
  </si>
  <si>
    <t>別紙１（A）　補助金申請額</t>
    <rPh sb="0" eb="2">
      <t>ベッシ</t>
    </rPh>
    <phoneticPr fontId="2"/>
  </si>
  <si>
    <t>（項目別）</t>
    <rPh sb="1" eb="3">
      <t>コウモク</t>
    </rPh>
    <rPh sb="3" eb="4">
      <t>ベツ</t>
    </rPh>
    <phoneticPr fontId="2"/>
  </si>
  <si>
    <t>別紙１（B）　補助金申請額</t>
    <rPh sb="0" eb="2">
      <t>ベッシ</t>
    </rPh>
    <phoneticPr fontId="2"/>
  </si>
  <si>
    <t>別紙１（E）　補助金申請額</t>
    <rPh sb="0" eb="2">
      <t>ベッシ</t>
    </rPh>
    <phoneticPr fontId="2"/>
  </si>
  <si>
    <t xml:space="preserve"> セ</t>
    <phoneticPr fontId="2"/>
  </si>
  <si>
    <t xml:space="preserve"> テ＝セ＋ツ</t>
    <phoneticPr fontId="2"/>
  </si>
  <si>
    <t xml:space="preserve"> ケ＝９．</t>
    <phoneticPr fontId="2"/>
  </si>
  <si>
    <t>バリアフリー改修工事</t>
    <phoneticPr fontId="2"/>
  </si>
  <si>
    <t xml:space="preserve"> ク</t>
    <phoneticPr fontId="2"/>
  </si>
  <si>
    <t xml:space="preserve"> ケ＝ ９．</t>
    <phoneticPr fontId="2"/>
  </si>
  <si>
    <t xml:space="preserve"> ケ＝ ９．</t>
    <phoneticPr fontId="2"/>
  </si>
  <si>
    <t xml:space="preserve"> Σケ</t>
    <phoneticPr fontId="2"/>
  </si>
  <si>
    <t>採択額（補助限度額）</t>
    <phoneticPr fontId="2"/>
  </si>
  <si>
    <t xml:space="preserve"> ツ＝セ×２．２％以内 (切り捨て)</t>
    <rPh sb="13" eb="14">
      <t>キ</t>
    </rPh>
    <rPh sb="15" eb="16">
      <t>ス</t>
    </rPh>
    <phoneticPr fontId="2"/>
  </si>
  <si>
    <t xml:space="preserve">  ト：チ、または５０百万円のいずれか低い額</t>
    <rPh sb="11" eb="12">
      <t>ヒャク</t>
    </rPh>
    <rPh sb="12" eb="14">
      <t>マンエン</t>
    </rPh>
    <rPh sb="19" eb="20">
      <t>ヒク</t>
    </rPh>
    <rPh sb="21" eb="22">
      <t>ガク</t>
    </rPh>
    <phoneticPr fontId="2"/>
  </si>
  <si>
    <t xml:space="preserve"> ナ：テ、または２５百万円のいずれか低い額。
ただし、「ト」の金額以下であること</t>
    <rPh sb="10" eb="11">
      <t>ヒャク</t>
    </rPh>
    <rPh sb="11" eb="13">
      <t>マンエン</t>
    </rPh>
    <rPh sb="18" eb="19">
      <t>ヒク</t>
    </rPh>
    <rPh sb="20" eb="21">
      <t>ガク</t>
    </rPh>
    <rPh sb="31" eb="33">
      <t>キンガク</t>
    </rPh>
    <rPh sb="33" eb="35">
      <t>イカ</t>
    </rPh>
    <phoneticPr fontId="2"/>
  </si>
  <si>
    <t xml:space="preserve"> ソ： 「∑ト」、または５０百万円のいずれか低い額</t>
    <phoneticPr fontId="2"/>
  </si>
  <si>
    <t xml:space="preserve"> ネ：ソ＋ヌ</t>
    <phoneticPr fontId="2"/>
  </si>
  <si>
    <t xml:space="preserve"> 小計</t>
    <rPh sb="1" eb="3">
      <t>ショウケイ</t>
    </rPh>
    <phoneticPr fontId="2"/>
  </si>
  <si>
    <t>コ</t>
    <phoneticPr fontId="2"/>
  </si>
  <si>
    <t>サ</t>
    <phoneticPr fontId="2"/>
  </si>
  <si>
    <t>Σコ</t>
    <phoneticPr fontId="2"/>
  </si>
  <si>
    <t>Σサ</t>
    <phoneticPr fontId="2"/>
  </si>
  <si>
    <t>セ</t>
    <phoneticPr fontId="2"/>
  </si>
  <si>
    <t>Σセ</t>
    <phoneticPr fontId="2"/>
  </si>
  <si>
    <t>ト</t>
    <phoneticPr fontId="2"/>
  </si>
  <si>
    <t>ナ</t>
    <phoneticPr fontId="2"/>
  </si>
  <si>
    <t>項目の各記号を参照の上「参考様式２－１複数棟用（建物毎）」より転記してください。</t>
    <rPh sb="3" eb="4">
      <t>カク</t>
    </rPh>
    <rPh sb="4" eb="6">
      <t>キゴウ</t>
    </rPh>
    <rPh sb="7" eb="9">
      <t>サンショウ</t>
    </rPh>
    <rPh sb="10" eb="11">
      <t>ウエ</t>
    </rPh>
    <rPh sb="19" eb="23">
      <t>フクスウトウヨウ</t>
    </rPh>
    <rPh sb="24" eb="26">
      <t>タテモノ</t>
    </rPh>
    <rPh sb="26" eb="27">
      <t>ゴト</t>
    </rPh>
    <rPh sb="31" eb="33">
      <t>テンキ</t>
    </rPh>
    <phoneticPr fontId="2"/>
  </si>
  <si>
    <t xml:space="preserve"> ヌ：  「∑ナ」、または２５百万円のいずれか低い額。ただし、「ソ」の金額以下であること</t>
    <phoneticPr fontId="2"/>
  </si>
  <si>
    <t>□事務所</t>
  </si>
  <si>
    <t>日射調整フィルム</t>
    <rPh sb="0" eb="2">
      <t>ニッシャ</t>
    </rPh>
    <rPh sb="2" eb="4">
      <t>チョウセイ</t>
    </rPh>
    <phoneticPr fontId="2"/>
  </si>
  <si>
    <t>入力してください。</t>
    <rPh sb="0" eb="2">
      <t>ニュウリョク</t>
    </rPh>
    <phoneticPr fontId="2"/>
  </si>
  <si>
    <t>額の確定通知後に提出してください</t>
    <rPh sb="0" eb="1">
      <t>ガク</t>
    </rPh>
    <rPh sb="2" eb="4">
      <t>カクテイ</t>
    </rPh>
    <rPh sb="4" eb="6">
      <t>ツウチ</t>
    </rPh>
    <rPh sb="6" eb="7">
      <t>ゴ</t>
    </rPh>
    <rPh sb="8" eb="10">
      <t>テイシュツ</t>
    </rPh>
    <phoneticPr fontId="2"/>
  </si>
  <si>
    <t>交付決定額</t>
    <rPh sb="0" eb="2">
      <t>コウフ</t>
    </rPh>
    <rPh sb="2" eb="4">
      <t>ケッテイ</t>
    </rPh>
    <rPh sb="4" eb="5">
      <t>ガク</t>
    </rPh>
    <phoneticPr fontId="2"/>
  </si>
  <si>
    <t>代表提案者：</t>
    <rPh sb="0" eb="5">
      <t>ダイヒョウテイアンシャ</t>
    </rPh>
    <phoneticPr fontId="2"/>
  </si>
  <si>
    <t>補助対象外（未改修）</t>
    <rPh sb="0" eb="5">
      <t>ホジョタイショウガイ</t>
    </rPh>
    <rPh sb="6" eb="9">
      <t>ミカイシュウ</t>
    </rPh>
    <phoneticPr fontId="2"/>
  </si>
  <si>
    <t>補助対象（改修予定）</t>
    <rPh sb="0" eb="4">
      <t>ホジョタイショウ</t>
    </rPh>
    <rPh sb="5" eb="7">
      <t>カイシュウ</t>
    </rPh>
    <rPh sb="7" eb="9">
      <t>ヨテイ</t>
    </rPh>
    <phoneticPr fontId="2"/>
  </si>
  <si>
    <t>機器一覧表</t>
    <rPh sb="0" eb="5">
      <t>キキイチランヒョウ</t>
    </rPh>
    <phoneticPr fontId="2"/>
  </si>
  <si>
    <t>注6）</t>
    <rPh sb="0" eb="1">
      <t>チュウ</t>
    </rPh>
    <phoneticPr fontId="2"/>
  </si>
  <si>
    <t>同一部位に複数種類の改修を行う場合、二重計上しないようにしてください。</t>
    <rPh sb="0" eb="2">
      <t>ドウイツ</t>
    </rPh>
    <rPh sb="2" eb="4">
      <t>ブイ</t>
    </rPh>
    <rPh sb="5" eb="9">
      <t>フクスウシュルイ</t>
    </rPh>
    <rPh sb="10" eb="12">
      <t>カイシュウ</t>
    </rPh>
    <rPh sb="13" eb="14">
      <t>オコナ</t>
    </rPh>
    <rPh sb="15" eb="17">
      <t>バアイ</t>
    </rPh>
    <rPh sb="18" eb="20">
      <t>ニジュウ</t>
    </rPh>
    <rPh sb="20" eb="22">
      <t>ケイジョウ</t>
    </rPh>
    <phoneticPr fontId="2"/>
  </si>
  <si>
    <t>遮熱塗料の塗装</t>
    <rPh sb="0" eb="2">
      <t>シャネツ</t>
    </rPh>
    <rPh sb="2" eb="4">
      <t>トリョウ</t>
    </rPh>
    <rPh sb="5" eb="7">
      <t>トソウ</t>
    </rPh>
    <phoneticPr fontId="2"/>
  </si>
  <si>
    <t>b.屋根・外壁断熱小計</t>
    <rPh sb="2" eb="4">
      <t>ヤネ</t>
    </rPh>
    <rPh sb="5" eb="7">
      <t>ガイヘキ</t>
    </rPh>
    <rPh sb="7" eb="9">
      <t>ダンネツ</t>
    </rPh>
    <rPh sb="9" eb="11">
      <t>ショウケイ</t>
    </rPh>
    <phoneticPr fontId="2"/>
  </si>
  <si>
    <t>d.日射遮蔽</t>
    <rPh sb="2" eb="4">
      <t>ニッシャ</t>
    </rPh>
    <rPh sb="4" eb="6">
      <t>シャヘイ</t>
    </rPh>
    <phoneticPr fontId="2"/>
  </si>
  <si>
    <t>e.その他（　　　　　　　　　　　）</t>
    <rPh sb="4" eb="5">
      <t>タ</t>
    </rPh>
    <phoneticPr fontId="2"/>
  </si>
  <si>
    <t>合計[Ａ] （a.+b.+c.+d.+e.）</t>
    <phoneticPr fontId="2"/>
  </si>
  <si>
    <t>断熱性能の強化</t>
    <rPh sb="0" eb="4">
      <t>ダンネツセイノウ</t>
    </rPh>
    <rPh sb="5" eb="7">
      <t>キョウカ</t>
    </rPh>
    <phoneticPr fontId="2"/>
  </si>
  <si>
    <t>参考様式２－３[交付]</t>
    <phoneticPr fontId="2"/>
  </si>
  <si>
    <t>参考様式２－１(集計表)[交付]</t>
    <rPh sb="8" eb="10">
      <t>シュウケイ</t>
    </rPh>
    <rPh sb="10" eb="11">
      <t>ヒョウ</t>
    </rPh>
    <phoneticPr fontId="2"/>
  </si>
  <si>
    <t>参考様式２－１(建物毎)[交付]</t>
    <rPh sb="8" eb="10">
      <t>タテモノ</t>
    </rPh>
    <rPh sb="10" eb="11">
      <t>ゴト</t>
    </rPh>
    <phoneticPr fontId="2"/>
  </si>
  <si>
    <t>参考様式２－２[交付]</t>
    <phoneticPr fontId="2"/>
  </si>
  <si>
    <t>参考様式
２－１～２－４[実績]</t>
    <rPh sb="0" eb="2">
      <t>サンコウ</t>
    </rPh>
    <rPh sb="13" eb="15">
      <t>ジッセキ</t>
    </rPh>
    <phoneticPr fontId="2"/>
  </si>
  <si>
    <t>機器一覧表や図面に記載の型番、数量と整合しているかを確認
改修外の項目には、 「補助対象外」 と追記（手書き可）</t>
    <rPh sb="0" eb="2">
      <t>キキ</t>
    </rPh>
    <rPh sb="2" eb="4">
      <t>イチラン</t>
    </rPh>
    <rPh sb="4" eb="5">
      <t>ヒョウ</t>
    </rPh>
    <rPh sb="6" eb="8">
      <t>ズメン</t>
    </rPh>
    <rPh sb="9" eb="11">
      <t>キサイ</t>
    </rPh>
    <rPh sb="12" eb="14">
      <t>カタバン</t>
    </rPh>
    <rPh sb="15" eb="17">
      <t>スウリョウ</t>
    </rPh>
    <rPh sb="18" eb="20">
      <t>セイゴウ</t>
    </rPh>
    <rPh sb="26" eb="28">
      <t>カクニン</t>
    </rPh>
    <rPh sb="29" eb="31">
      <t>カイシュウ</t>
    </rPh>
    <rPh sb="31" eb="32">
      <t>ガイ</t>
    </rPh>
    <rPh sb="33" eb="35">
      <t>コウモク</t>
    </rPh>
    <rPh sb="40" eb="42">
      <t>ホジョ</t>
    </rPh>
    <rPh sb="42" eb="44">
      <t>タイショウ</t>
    </rPh>
    <rPh sb="44" eb="45">
      <t>ガイ</t>
    </rPh>
    <rPh sb="48" eb="50">
      <t>ツイキ</t>
    </rPh>
    <rPh sb="51" eb="53">
      <t>テガ</t>
    </rPh>
    <rPh sb="54" eb="55">
      <t>カ</t>
    </rPh>
    <phoneticPr fontId="2"/>
  </si>
  <si>
    <t>改修前後を分け、型番・性能値をマーキングし、機器番号を明記
参考様式1-5との整合を確認のうえ提出すること</t>
    <rPh sb="8" eb="10">
      <t>カタバン</t>
    </rPh>
    <rPh sb="11" eb="13">
      <t>セイノウ</t>
    </rPh>
    <rPh sb="13" eb="14">
      <t>チ</t>
    </rPh>
    <rPh sb="22" eb="24">
      <t>キキ</t>
    </rPh>
    <rPh sb="24" eb="26">
      <t>バンゴウ</t>
    </rPh>
    <rPh sb="27" eb="29">
      <t>メイキ</t>
    </rPh>
    <rPh sb="30" eb="32">
      <t>サンコウ</t>
    </rPh>
    <rPh sb="32" eb="34">
      <t>ヨウシキ</t>
    </rPh>
    <rPh sb="39" eb="41">
      <t>セイゴウ</t>
    </rPh>
    <rPh sb="42" eb="44">
      <t>カクニン</t>
    </rPh>
    <rPh sb="47" eb="49">
      <t>テイシュツ</t>
    </rPh>
    <phoneticPr fontId="2"/>
  </si>
  <si>
    <t>改修設備の型番等をマーキング等で明示。図面にも設備型番等を記入</t>
    <rPh sb="0" eb="2">
      <t>カイシュウ</t>
    </rPh>
    <rPh sb="2" eb="4">
      <t>セツビ</t>
    </rPh>
    <rPh sb="5" eb="8">
      <t>カタバンナド</t>
    </rPh>
    <rPh sb="14" eb="15">
      <t>トウ</t>
    </rPh>
    <rPh sb="16" eb="18">
      <t>メイジ</t>
    </rPh>
    <rPh sb="19" eb="21">
      <t>ズメン</t>
    </rPh>
    <rPh sb="23" eb="25">
      <t>セツビ</t>
    </rPh>
    <rPh sb="25" eb="27">
      <t>カタバン</t>
    </rPh>
    <rPh sb="27" eb="28">
      <t>トウ</t>
    </rPh>
    <rPh sb="29" eb="31">
      <t>キニュウ</t>
    </rPh>
    <phoneticPr fontId="2"/>
  </si>
  <si>
    <t>　二者押印のうえ、写しを提出してください。</t>
    <rPh sb="1" eb="3">
      <t>ニシャ</t>
    </rPh>
    <rPh sb="3" eb="5">
      <t>オウイン</t>
    </rPh>
    <rPh sb="9" eb="10">
      <t>ウツ</t>
    </rPh>
    <rPh sb="12" eb="14">
      <t>テイシュツ</t>
    </rPh>
    <phoneticPr fontId="2"/>
  </si>
  <si>
    <t>一般社団法人　環境共生まちづくり協会</t>
    <phoneticPr fontId="2"/>
  </si>
  <si>
    <t>日射調整フィルム、遮熱塗料に関する資料　等</t>
    <rPh sb="0" eb="2">
      <t>ニッシャ</t>
    </rPh>
    <rPh sb="2" eb="4">
      <t>チョウセイ</t>
    </rPh>
    <rPh sb="9" eb="11">
      <t>シャネツ</t>
    </rPh>
    <rPh sb="11" eb="13">
      <t>トリョウ</t>
    </rPh>
    <phoneticPr fontId="2"/>
  </si>
  <si>
    <t>作成要領　「交付申請書作成にあたっての留意点」及び「設計図書作成上の注意点」を参照</t>
    <rPh sb="0" eb="2">
      <t>サクセイ</t>
    </rPh>
    <rPh sb="2" eb="4">
      <t>ヨウリョウ</t>
    </rPh>
    <rPh sb="6" eb="8">
      <t>コウフ</t>
    </rPh>
    <rPh sb="8" eb="11">
      <t>シンセイショ</t>
    </rPh>
    <rPh sb="11" eb="13">
      <t>サクセイ</t>
    </rPh>
    <rPh sb="19" eb="22">
      <t>リュウイテン</t>
    </rPh>
    <rPh sb="23" eb="24">
      <t>オヨ</t>
    </rPh>
    <rPh sb="26" eb="28">
      <t>セッケイ</t>
    </rPh>
    <rPh sb="28" eb="30">
      <t>トショ</t>
    </rPh>
    <rPh sb="30" eb="32">
      <t>サクセイ</t>
    </rPh>
    <rPh sb="32" eb="33">
      <t>ジョウ</t>
    </rPh>
    <rPh sb="34" eb="37">
      <t>チュウイテン</t>
    </rPh>
    <rPh sb="39" eb="41">
      <t>サンショウ</t>
    </rPh>
    <phoneticPr fontId="2"/>
  </si>
  <si>
    <t>法人</t>
  </si>
  <si>
    <t>←交付決定通知番号を記入（額の確定通知番号ではありません）</t>
    <rPh sb="1" eb="5">
      <t>コウフケッテイ</t>
    </rPh>
    <rPh sb="5" eb="7">
      <t>ツウチ</t>
    </rPh>
    <rPh sb="7" eb="9">
      <t>バンゴウ</t>
    </rPh>
    <rPh sb="10" eb="12">
      <t>キニュウ</t>
    </rPh>
    <rPh sb="13" eb="14">
      <t>ガク</t>
    </rPh>
    <rPh sb="15" eb="17">
      <t>カクテイ</t>
    </rPh>
    <rPh sb="17" eb="19">
      <t>ツウチ</t>
    </rPh>
    <rPh sb="19" eb="21">
      <t>バンゴウ</t>
    </rPh>
    <phoneticPr fontId="2"/>
  </si>
  <si>
    <t>連絡先　１
　　代表提案者（問い合わせ窓口）　と同じ</t>
    <rPh sb="0" eb="3">
      <t>レンラクサキ</t>
    </rPh>
    <phoneticPr fontId="2"/>
  </si>
  <si>
    <t>連絡先　２
　　代表提案者（問い合わせ窓口）　と同じ</t>
    <rPh sb="0" eb="3">
      <t>レンラクサキ</t>
    </rPh>
    <phoneticPr fontId="2"/>
  </si>
  <si>
    <t>（フリガナ）　</t>
    <phoneticPr fontId="2"/>
  </si>
  <si>
    <t>躯体（外皮）の省エネ改修を行う</t>
    <phoneticPr fontId="2"/>
  </si>
  <si>
    <t>改修前と比較して２０％以上の省エネ効果が見込まれる改修工事を実施</t>
    <phoneticPr fontId="2"/>
  </si>
  <si>
    <t>改修前と比較して１５％以上の省エネ効果が見込まれる改修工事を実施
 （躯体（外皮）の改修面積割合が20％超）</t>
    <phoneticPr fontId="2"/>
  </si>
  <si>
    <t>躯体（外皮）の省エネ改修は行わない
 （高機能換気設備を設置し、換気経路の確保等の躯体（外皮）改修を行う）</t>
    <rPh sb="20" eb="23">
      <t>コウキノウ</t>
    </rPh>
    <rPh sb="23" eb="25">
      <t>カンキ</t>
    </rPh>
    <rPh sb="25" eb="27">
      <t>セツビ</t>
    </rPh>
    <rPh sb="28" eb="30">
      <t>セッチ</t>
    </rPh>
    <rPh sb="50" eb="51">
      <t>オコナ</t>
    </rPh>
    <phoneticPr fontId="2"/>
  </si>
  <si>
    <t>エネルギー使用量の実態を把握する計測を行い、継続的なエネルギー管理、省エネルギー活動に取り組む。
改修後のエネルギー使用量については、2年間の期間について月別のエネルギー使用量を報告する。</t>
    <rPh sb="49" eb="52">
      <t>カイシュウゴ</t>
    </rPh>
    <rPh sb="58" eb="61">
      <t>シヨウリョウ</t>
    </rPh>
    <rPh sb="68" eb="70">
      <t>ネンカン</t>
    </rPh>
    <rPh sb="71" eb="73">
      <t>キカン</t>
    </rPh>
    <rPh sb="77" eb="79">
      <t>ツキベツ</t>
    </rPh>
    <rPh sb="85" eb="88">
      <t>シヨウリョウ</t>
    </rPh>
    <rPh sb="89" eb="91">
      <t>ホウコク</t>
    </rPh>
    <phoneticPr fontId="2"/>
  </si>
  <si>
    <t>事業完了後のアンケート調査票の提出や、事例集等への情報提供に協力する</t>
    <phoneticPr fontId="2"/>
  </si>
  <si>
    <t>高機能換気設備を設置　（設置する当該階単位においてエネルギー消費量が改修前と比較して
２０％以上の省エネ効果が見込 まれる改修工事を実施）</t>
    <rPh sb="8" eb="10">
      <t>セッチ</t>
    </rPh>
    <rPh sb="12" eb="14">
      <t>セッチ</t>
    </rPh>
    <phoneticPr fontId="2"/>
  </si>
  <si>
    <t>躯体（外皮）の省エネ改修について　（該当するものを■で選択）</t>
    <phoneticPr fontId="2"/>
  </si>
  <si>
    <t>建物全体におけるエネルギー消費量の改修前と比較した省エネ効果　　（該当するものを■で選択）</t>
    <phoneticPr fontId="2"/>
  </si>
  <si>
    <t>BELS等第三者機関の省エネルギー性能に関する評価結果　等</t>
    <rPh sb="4" eb="5">
      <t>トウ</t>
    </rPh>
    <rPh sb="5" eb="6">
      <t>ダイ</t>
    </rPh>
    <rPh sb="6" eb="8">
      <t>サンシャ</t>
    </rPh>
    <rPh sb="8" eb="10">
      <t>キカン</t>
    </rPh>
    <rPh sb="11" eb="12">
      <t>ショウ</t>
    </rPh>
    <rPh sb="17" eb="19">
      <t>セイノウ</t>
    </rPh>
    <rPh sb="20" eb="21">
      <t>カン</t>
    </rPh>
    <rPh sb="23" eb="25">
      <t>ヒョウカ</t>
    </rPh>
    <rPh sb="25" eb="27">
      <t>ケッカ</t>
    </rPh>
    <rPh sb="28" eb="29">
      <t>トウ</t>
    </rPh>
    <phoneticPr fontId="2"/>
  </si>
  <si>
    <t>請負契約書または注文書・注文請書 等</t>
    <rPh sb="14" eb="16">
      <t>ウケショ</t>
    </rPh>
    <phoneticPr fontId="2"/>
  </si>
  <si>
    <t>収入印紙を貼った公式文書の写しを提出。</t>
    <phoneticPr fontId="2"/>
  </si>
  <si>
    <t>注６）</t>
    <rPh sb="0" eb="1">
      <t>チュウ</t>
    </rPh>
    <phoneticPr fontId="2"/>
  </si>
  <si>
    <t>c.屋根・外壁断熱（遮熱塗料）</t>
    <phoneticPr fontId="2"/>
  </si>
  <si>
    <t>注7）</t>
    <phoneticPr fontId="2"/>
  </si>
  <si>
    <t>注9）</t>
    <rPh sb="0" eb="1">
      <t>チュウ</t>
    </rPh>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</si>
  <si>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</si>
  <si>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(単位：千円)</t>
    <rPh sb="4" eb="5">
      <t>セン</t>
    </rPh>
    <phoneticPr fontId="2"/>
  </si>
  <si>
    <t>事 業 区 分</t>
  </si>
  <si>
    <t>事業費</t>
  </si>
  <si>
    <t>補助対象外事業費</t>
    <rPh sb="4" eb="5">
      <t>ガイ</t>
    </rPh>
    <phoneticPr fontId="2"/>
  </si>
  <si>
    <t>補助金申請額</t>
    <rPh sb="3" eb="5">
      <t>シンセイ</t>
    </rPh>
    <phoneticPr fontId="2"/>
  </si>
  <si>
    <t>(a）</t>
    <phoneticPr fontId="2"/>
  </si>
  <si>
    <t>(b）</t>
    <phoneticPr fontId="2"/>
  </si>
  <si>
    <t>(c）＝（a）-（b）</t>
    <phoneticPr fontId="2"/>
  </si>
  <si>
    <t>(</t>
  </si>
  <si>
    <t>)</t>
  </si>
  <si>
    <t>省エネ改修工事費（Ａ）</t>
    <phoneticPr fontId="2"/>
  </si>
  <si>
    <t>エネルギー使用量の
計測等に係る事業費（Ｂ）</t>
    <phoneticPr fontId="2"/>
  </si>
  <si>
    <t>内訳</t>
    <rPh sb="0" eb="1">
      <t>ウチ</t>
    </rPh>
    <rPh sb="1" eb="2">
      <t>ワケ</t>
    </rPh>
    <phoneticPr fontId="2"/>
  </si>
  <si>
    <t>(c）×補助率</t>
    <rPh sb="4" eb="7">
      <t>ホジョリツ</t>
    </rPh>
    <phoneticPr fontId="2"/>
  </si>
  <si>
    <t>　「あり」の場合は他の補助を受ける内容を具体的に記載した資料を添付すること。</t>
    <rPh sb="6" eb="8">
      <t>バアイ</t>
    </rPh>
    <rPh sb="9" eb="10">
      <t>タ</t>
    </rPh>
    <rPh sb="11" eb="13">
      <t>ホジョ</t>
    </rPh>
    <rPh sb="14" eb="15">
      <t>ウ</t>
    </rPh>
    <rPh sb="17" eb="19">
      <t>ナイヨウ</t>
    </rPh>
    <rPh sb="20" eb="22">
      <t>グタイ</t>
    </rPh>
    <rPh sb="22" eb="23">
      <t>テキ</t>
    </rPh>
    <rPh sb="24" eb="26">
      <t>キサイ</t>
    </rPh>
    <rPh sb="28" eb="30">
      <t>シリョウ</t>
    </rPh>
    <rPh sb="31" eb="33">
      <t>テンプ</t>
    </rPh>
    <phoneticPr fontId="2"/>
  </si>
  <si>
    <t>採択額</t>
    <rPh sb="0" eb="2">
      <t>サイタク</t>
    </rPh>
    <rPh sb="2" eb="3">
      <t>ガク</t>
    </rPh>
    <phoneticPr fontId="2"/>
  </si>
  <si>
    <t>交付申請（または交付変更承認申請）に基づく交付決定額を上段（　）内に記載すること。</t>
    <phoneticPr fontId="2"/>
  </si>
  <si>
    <t>補助対象事業費には他の補助金を受けるものを含めることはできません。</t>
    <phoneticPr fontId="2"/>
  </si>
  <si>
    <t>補助金申請額合計は交付決定額以内の金額で千円未満を切り捨てて記入して下さい。</t>
    <phoneticPr fontId="2"/>
  </si>
  <si>
    <t>事業費</t>
    <rPh sb="0" eb="3">
      <t>ジギョウヒ</t>
    </rPh>
    <phoneticPr fontId="2"/>
  </si>
  <si>
    <t>補助金精算額</t>
    <rPh sb="0" eb="3">
      <t>ホジョキン</t>
    </rPh>
    <rPh sb="3" eb="6">
      <t>セイサンガク</t>
    </rPh>
    <phoneticPr fontId="2"/>
  </si>
  <si>
    <t>科　目　別　決　算　内　訳</t>
    <rPh sb="0" eb="1">
      <t>カ</t>
    </rPh>
    <rPh sb="2" eb="3">
      <t>メ</t>
    </rPh>
    <rPh sb="4" eb="5">
      <t>ベツ</t>
    </rPh>
    <rPh sb="6" eb="7">
      <t>ケッ</t>
    </rPh>
    <rPh sb="8" eb="9">
      <t>サン</t>
    </rPh>
    <rPh sb="10" eb="11">
      <t>ウチ</t>
    </rPh>
    <rPh sb="12" eb="13">
      <t>ワケ</t>
    </rPh>
    <phoneticPr fontId="2"/>
  </si>
  <si>
    <t>令和７年度　既存建築物省エネ化推進事業</t>
    <rPh sb="0" eb="2">
      <t>レイワ</t>
    </rPh>
    <rPh sb="3" eb="5">
      <t>ネンド</t>
    </rPh>
    <rPh sb="4" eb="5">
      <t>ド</t>
    </rPh>
    <rPh sb="6" eb="8">
      <t>キゾン</t>
    </rPh>
    <rPh sb="8" eb="11">
      <t>ケンチクブツ</t>
    </rPh>
    <rPh sb="11" eb="12">
      <t>ショウ</t>
    </rPh>
    <rPh sb="14" eb="15">
      <t>カ</t>
    </rPh>
    <rPh sb="15" eb="17">
      <t>スイシン</t>
    </rPh>
    <rPh sb="17" eb="19">
      <t>ジギョウ</t>
    </rPh>
    <phoneticPr fontId="2"/>
  </si>
  <si>
    <t>令和７年度住宅・建築物環境対策事業費補助金交付申請書</t>
    <rPh sb="0" eb="2">
      <t>レイワ</t>
    </rPh>
    <rPh sb="3" eb="5">
      <t>ネンド</t>
    </rPh>
    <phoneticPr fontId="2"/>
  </si>
  <si>
    <t>３．バリアフリー改修に係る工事費　※1</t>
    <rPh sb="8" eb="10">
      <t>カイシュウ</t>
    </rPh>
    <rPh sb="11" eb="12">
      <t>カカ</t>
    </rPh>
    <rPh sb="13" eb="16">
      <t>コウジヒ</t>
    </rPh>
    <phoneticPr fontId="2"/>
  </si>
  <si>
    <t>←基本情報シートに入力した代表提案者の住所が転記されます</t>
    <rPh sb="9" eb="11">
      <t>ニュウリョク</t>
    </rPh>
    <rPh sb="13" eb="15">
      <t>ダイヒョウ</t>
    </rPh>
    <rPh sb="15" eb="18">
      <t>テイアンシャ</t>
    </rPh>
    <rPh sb="19" eb="21">
      <t>ジュウショ</t>
    </rPh>
    <rPh sb="22" eb="24">
      <t>テンキ</t>
    </rPh>
    <phoneticPr fontId="2"/>
  </si>
  <si>
    <t>←基本情報シートの入力内容が転記されます</t>
    <rPh sb="9" eb="11">
      <t>ニュウリョク</t>
    </rPh>
    <rPh sb="11" eb="13">
      <t>ナイヨウ</t>
    </rPh>
    <rPh sb="14" eb="16">
      <t>テンキ</t>
    </rPh>
    <phoneticPr fontId="2"/>
  </si>
  <si>
    <r>
      <t>ハ）  その他耐震性を有する</t>
    </r>
    <r>
      <rPr>
        <b/>
        <sz val="9"/>
        <color theme="1"/>
        <rFont val="ＭＳ 明朝"/>
        <family val="1"/>
        <charset val="128"/>
      </rPr>
      <t>(※)</t>
    </r>
    <r>
      <rPr>
        <sz val="11"/>
        <color theme="1"/>
        <rFont val="ＭＳ 明朝"/>
        <family val="1"/>
        <charset val="128"/>
      </rPr>
      <t>ことを証明する書類（耐震診断の結果等）</t>
    </r>
    <phoneticPr fontId="2"/>
  </si>
  <si>
    <r>
      <t>　申請する建築物が耐震性を有する</t>
    </r>
    <r>
      <rPr>
        <b/>
        <sz val="9"/>
        <color theme="1"/>
        <rFont val="ＭＳ 明朝"/>
        <family val="1"/>
        <charset val="128"/>
      </rPr>
      <t>(※)</t>
    </r>
    <r>
      <rPr>
        <sz val="11"/>
        <color theme="1"/>
        <rFont val="ＭＳ 明朝"/>
        <family val="1"/>
        <charset val="128"/>
      </rPr>
      <t>ことの証明として、以下を添付します。
（</t>
    </r>
    <r>
      <rPr>
        <sz val="10"/>
        <color theme="1"/>
        <rFont val="ＭＳ 明朝"/>
        <family val="1"/>
        <charset val="128"/>
      </rPr>
      <t>該当する項目の□を■としてチェック）</t>
    </r>
    <rPh sb="28" eb="30">
      <t>イカ</t>
    </rPh>
    <rPh sb="31" eb="33">
      <t>テンプ</t>
    </rPh>
    <rPh sb="39" eb="41">
      <t>ガイトウ</t>
    </rPh>
    <rPh sb="43" eb="45">
      <t>コウモク</t>
    </rPh>
    <phoneticPr fontId="2"/>
  </si>
  <si>
    <t>※原則、新耐震基準（昭和56年6月1日に施行された建築基準法施行令第3章および第5章の4に規定する基準をいう。）に適合、又は、耐震改修促進法に基づく「地震に対する安全上耐震関係規定に準ずるものとして国土交通大臣が定める基準」（平成18年国土交通省告示185号）に適合しているものを表す。</t>
    <phoneticPr fontId="2"/>
  </si>
  <si>
    <t>　私は上記の者を交付申請書等の問い合わせ先となることを定め、令和７年度既存建築物</t>
    <rPh sb="1" eb="2">
      <t>ワタシ</t>
    </rPh>
    <rPh sb="3" eb="5">
      <t>ジョウキ</t>
    </rPh>
    <rPh sb="6" eb="7">
      <t>モノ</t>
    </rPh>
    <rPh sb="8" eb="10">
      <t>コウフ</t>
    </rPh>
    <rPh sb="10" eb="12">
      <t>シンセイ</t>
    </rPh>
    <rPh sb="12" eb="13">
      <t>ショ</t>
    </rPh>
    <rPh sb="13" eb="14">
      <t>トウ</t>
    </rPh>
    <rPh sb="15" eb="16">
      <t>ト</t>
    </rPh>
    <rPh sb="17" eb="18">
      <t>ア</t>
    </rPh>
    <rPh sb="20" eb="21">
      <t>サキ</t>
    </rPh>
    <rPh sb="27" eb="28">
      <t>サダ</t>
    </rPh>
    <rPh sb="30" eb="32">
      <t>レイワ</t>
    </rPh>
    <rPh sb="33" eb="35">
      <t>ネンド</t>
    </rPh>
    <rPh sb="34" eb="35">
      <t>ド</t>
    </rPh>
    <rPh sb="35" eb="37">
      <t>キゾン</t>
    </rPh>
    <rPh sb="37" eb="40">
      <t>ケンチクブツ</t>
    </rPh>
    <phoneticPr fontId="2"/>
  </si>
  <si>
    <t>令和７年度住宅・建築物環境対策事業費補助金交付変更承認申請書</t>
    <rPh sb="0" eb="2">
      <t>レイワ</t>
    </rPh>
    <rPh sb="3" eb="5">
      <t>ネンド</t>
    </rPh>
    <phoneticPr fontId="2"/>
  </si>
  <si>
    <t>令和７年度住宅・建築物環境対策事業費補助金交付変更承認申請書</t>
    <phoneticPr fontId="2"/>
  </si>
  <si>
    <t>　令和　年　月　日付けＫＫＪ０７発第ＫＣ　　　　号をもって交付決定の通知を受けた標記事業については、当該決定の額及びその内容を変更したいので、下記のとおり申請します。</t>
    <phoneticPr fontId="2"/>
  </si>
  <si>
    <t>令和７年度住宅・建築物環境対策事業費補助金完了実績報告書</t>
    <rPh sb="0" eb="2">
      <t>レイワ</t>
    </rPh>
    <rPh sb="3" eb="5">
      <t>ネンド</t>
    </rPh>
    <rPh sb="4" eb="5">
      <t>ド</t>
    </rPh>
    <rPh sb="5" eb="7">
      <t>ジュウタク</t>
    </rPh>
    <rPh sb="8" eb="11">
      <t>ケンチクブツ</t>
    </rPh>
    <rPh sb="11" eb="13">
      <t>カンキョウ</t>
    </rPh>
    <rPh sb="13" eb="15">
      <t>タイサク</t>
    </rPh>
    <rPh sb="15" eb="18">
      <t>ジギョウヒ</t>
    </rPh>
    <rPh sb="18" eb="21">
      <t>ホジョキン</t>
    </rPh>
    <rPh sb="21" eb="23">
      <t>カンリョウ</t>
    </rPh>
    <rPh sb="23" eb="25">
      <t>ジッセキ</t>
    </rPh>
    <rPh sb="25" eb="28">
      <t>ホウコクショ</t>
    </rPh>
    <phoneticPr fontId="2"/>
  </si>
  <si>
    <t>令和７年度住宅・建築物環境対策事業費補助金完了実績報告書</t>
    <phoneticPr fontId="2"/>
  </si>
  <si>
    <t>有</t>
  </si>
  <si>
    <t>（１）で「有」を選択した場合、次の内容を記載すること。</t>
    <rPh sb="15" eb="16">
      <t>ツギ</t>
    </rPh>
    <rPh sb="17" eb="19">
      <t>ナイヨウ</t>
    </rPh>
    <rPh sb="20" eb="22">
      <t>キサイ</t>
    </rPh>
    <phoneticPr fontId="2"/>
  </si>
  <si>
    <t>変更内容及び理由</t>
    <rPh sb="0" eb="2">
      <t>ヘンコウ</t>
    </rPh>
    <rPh sb="2" eb="4">
      <t>ナイヨウ</t>
    </rPh>
    <rPh sb="4" eb="5">
      <t>オヨ</t>
    </rPh>
    <rPh sb="6" eb="8">
      <t>リユウ</t>
    </rPh>
    <phoneticPr fontId="2"/>
  </si>
  <si>
    <t>イ）　表示登記がなされた日付が昭和58年4月1日以降である登記事項証明書</t>
    <rPh sb="3" eb="5">
      <t>ヒョウジ</t>
    </rPh>
    <phoneticPr fontId="2"/>
  </si>
  <si>
    <t>バリアフリー改修に係る
工事費（Ｄ）</t>
    <phoneticPr fontId="2"/>
  </si>
  <si>
    <t>附帯事務費（Ｅ)
((Ｄ)×2.2%以内)</t>
    <phoneticPr fontId="2"/>
  </si>
  <si>
    <t>事業費計
（Ｆ）＝（Ａ+Ｂ+Ｄ）</t>
    <phoneticPr fontId="2"/>
  </si>
  <si>
    <t>附帯事務費（Ｃ)
((A＋B)×2.2%以内)</t>
    <phoneticPr fontId="2"/>
  </si>
  <si>
    <t>附帯事務費計
（Ｇ）＝（Ｃ+Ｅ）</t>
    <phoneticPr fontId="2"/>
  </si>
  <si>
    <t>補助金申請額合計
（Ｈ）＝（Ｆ+Ｇ）</t>
    <rPh sb="0" eb="3">
      <t>ホジョキン</t>
    </rPh>
    <rPh sb="3" eb="5">
      <t>シンセイ</t>
    </rPh>
    <rPh sb="6" eb="8">
      <t>ゴウケイ</t>
    </rPh>
    <phoneticPr fontId="2"/>
  </si>
  <si>
    <t>交付決定額（Ｉ）</t>
    <rPh sb="0" eb="5">
      <t>コウフケッテイガク</t>
    </rPh>
    <phoneticPr fontId="2"/>
  </si>
  <si>
    <t>変動増減（Ｈ-Ｉ）</t>
    <rPh sb="0" eb="2">
      <t>ヘンドウ</t>
    </rPh>
    <rPh sb="2" eb="4">
      <t>ゾウゲン</t>
    </rPh>
    <phoneticPr fontId="2"/>
  </si>
  <si>
    <t>（２）(１)の設計変更が、提案された省エネ性能(省エネ率)に関係するものであるかないか</t>
    <rPh sb="7" eb="9">
      <t>セッケイ</t>
    </rPh>
    <rPh sb="9" eb="11">
      <t>ヘンコウ</t>
    </rPh>
    <rPh sb="24" eb="25">
      <t>ショウ</t>
    </rPh>
    <rPh sb="27" eb="28">
      <t>リツ</t>
    </rPh>
    <phoneticPr fontId="2"/>
  </si>
  <si>
    <t>　　※建物全体の省エネ率または躯体(外皮)の改修面積割合に変更がある場合は、変更後の数値が確認できる計算書等を添付すること。</t>
    <phoneticPr fontId="2"/>
  </si>
  <si>
    <t>（２）（１）の変更内容が、提案された省エネ性能(省エネ率)に関係するものであるかないか</t>
    <rPh sb="24" eb="25">
      <t>ショウ</t>
    </rPh>
    <rPh sb="27" eb="28">
      <t>リツ</t>
    </rPh>
    <phoneticPr fontId="2"/>
  </si>
  <si>
    <t>（１）交付申請時からの省エネ改修工事における変更の有無</t>
    <phoneticPr fontId="2"/>
  </si>
  <si>
    <t>変更内容及び理由</t>
    <phoneticPr fontId="2"/>
  </si>
  <si>
    <t>　申請する建築物が耐震性を有する※ことの証明として、以下を提出します。</t>
    <phoneticPr fontId="2"/>
  </si>
  <si>
    <t>※原則、新耐震基準（昭和 56 年６月１日に施行された建築基準法施行令第３章および第５章の４に規定する基準をいう。）に適合、又は、耐震改修促進法に基づく「地震に対する安全上耐震関係規定に準ずるものとして国土交通大臣が定める基準」（平成 18 年国土交通省告示 185 号）に適合しているものを表す。</t>
    <phoneticPr fontId="2"/>
  </si>
  <si>
    <t>３．バリアフリー改修に係る工事費</t>
    <phoneticPr fontId="2"/>
  </si>
  <si>
    <r>
      <rPr>
        <sz val="10"/>
        <rFont val="ＭＳ 明朝"/>
        <family val="1"/>
        <charset val="128"/>
      </rPr>
      <t xml:space="preserve"> </t>
    </r>
    <r>
      <rPr>
        <sz val="12"/>
        <rFont val="ＭＳ 明朝"/>
        <family val="1"/>
        <charset val="128"/>
      </rPr>
      <t>あった令和７年度既存建築物省エネ化推進事業に係る国庫補助金として、上記</t>
    </r>
    <phoneticPr fontId="2"/>
  </si>
  <si>
    <t>採択通知書</t>
    <rPh sb="0" eb="2">
      <t>サイタク</t>
    </rPh>
    <rPh sb="2" eb="5">
      <t>ツウチショ</t>
    </rPh>
    <phoneticPr fontId="2"/>
  </si>
  <si>
    <t>国交省が発行した採択通知書の写し（全て）</t>
    <phoneticPr fontId="2"/>
  </si>
  <si>
    <t>任意書式</t>
    <rPh sb="0" eb="4">
      <t>ニンイショシキ</t>
    </rPh>
    <phoneticPr fontId="2"/>
  </si>
  <si>
    <t>省エネ改修工事と併せて耐震改修工事を行い、完了実績報告時に耐震性を有することを証明する書類（耐震診断の結果等）を提出する場合</t>
    <rPh sb="0" eb="1">
      <t>ショウ</t>
    </rPh>
    <rPh sb="3" eb="5">
      <t>カイシュウ</t>
    </rPh>
    <rPh sb="5" eb="7">
      <t>コウジ</t>
    </rPh>
    <rPh sb="8" eb="9">
      <t>アワ</t>
    </rPh>
    <rPh sb="11" eb="13">
      <t>タイシン</t>
    </rPh>
    <rPh sb="13" eb="15">
      <t>カイシュウ</t>
    </rPh>
    <rPh sb="15" eb="17">
      <t>コウジ</t>
    </rPh>
    <rPh sb="18" eb="19">
      <t>オコナ</t>
    </rPh>
    <rPh sb="21" eb="23">
      <t>カンリョウ</t>
    </rPh>
    <rPh sb="23" eb="25">
      <t>ジッセキ</t>
    </rPh>
    <rPh sb="25" eb="28">
      <t>ホウコクジ</t>
    </rPh>
    <rPh sb="29" eb="32">
      <t>タイシンセイ</t>
    </rPh>
    <rPh sb="33" eb="34">
      <t>ユウ</t>
    </rPh>
    <rPh sb="39" eb="41">
      <t>ショウメイ</t>
    </rPh>
    <rPh sb="43" eb="45">
      <t>ショルイ</t>
    </rPh>
    <rPh sb="46" eb="50">
      <t>タイシンシンダン</t>
    </rPh>
    <rPh sb="51" eb="53">
      <t>ケッカ</t>
    </rPh>
    <rPh sb="53" eb="54">
      <t>トウ</t>
    </rPh>
    <rPh sb="56" eb="58">
      <t>テイシュツ</t>
    </rPh>
    <rPh sb="60" eb="62">
      <t>バアイ</t>
    </rPh>
    <phoneticPr fontId="2"/>
  </si>
  <si>
    <t>提案する建築物の全ての部分が耐震性を有する場合</t>
    <rPh sb="0" eb="2">
      <t>テイアン</t>
    </rPh>
    <rPh sb="4" eb="7">
      <t>ケンチクブツ</t>
    </rPh>
    <rPh sb="8" eb="9">
      <t>スベ</t>
    </rPh>
    <rPh sb="11" eb="13">
      <t>ブブン</t>
    </rPh>
    <rPh sb="14" eb="17">
      <t>タイシンセイ</t>
    </rPh>
    <rPh sb="18" eb="19">
      <t>ユウ</t>
    </rPh>
    <rPh sb="21" eb="23">
      <t>バアイ</t>
    </rPh>
    <phoneticPr fontId="2"/>
  </si>
  <si>
    <r>
      <t>提案事業が建築基準法上の確認不要の場合</t>
    </r>
    <r>
      <rPr>
        <sz val="8.5"/>
        <rFont val="ＭＳ Ｐゴシック"/>
        <family val="3"/>
        <charset val="128"/>
      </rPr>
      <t>に提出</t>
    </r>
    <rPh sb="0" eb="4">
      <t>テイアンジギョウ</t>
    </rPh>
    <rPh sb="5" eb="11">
      <t>ケンチクキジュンホウジョウ</t>
    </rPh>
    <rPh sb="12" eb="14">
      <t>カクニン</t>
    </rPh>
    <rPh sb="14" eb="16">
      <t>フヨウ</t>
    </rPh>
    <rPh sb="17" eb="19">
      <t>バアイ</t>
    </rPh>
    <rPh sb="20" eb="22">
      <t>テイシュツ</t>
    </rPh>
    <phoneticPr fontId="2"/>
  </si>
  <si>
    <r>
      <t>提案事業が、大規模の修繕・大規模の模様替え、用途変更 等により建築確認を要する場合</t>
    </r>
    <r>
      <rPr>
        <sz val="8.5"/>
        <rFont val="ＭＳ Ｐゴシック"/>
        <family val="3"/>
        <charset val="128"/>
      </rPr>
      <t>に提出</t>
    </r>
    <rPh sb="0" eb="2">
      <t>テイアン</t>
    </rPh>
    <rPh sb="2" eb="4">
      <t>ジギョウ</t>
    </rPh>
    <rPh sb="6" eb="9">
      <t>ダイキボ</t>
    </rPh>
    <rPh sb="10" eb="12">
      <t>シュウゼン</t>
    </rPh>
    <rPh sb="13" eb="16">
      <t>ダイキボ</t>
    </rPh>
    <rPh sb="17" eb="20">
      <t>モヨウガ</t>
    </rPh>
    <rPh sb="22" eb="26">
      <t>ヨウトヘンコウ</t>
    </rPh>
    <rPh sb="27" eb="28">
      <t>トウ</t>
    </rPh>
    <rPh sb="31" eb="33">
      <t>ケンチク</t>
    </rPh>
    <rPh sb="33" eb="35">
      <t>カクニン</t>
    </rPh>
    <rPh sb="36" eb="37">
      <t>ヨウ</t>
    </rPh>
    <rPh sb="39" eb="41">
      <t>バアイ</t>
    </rPh>
    <rPh sb="42" eb="44">
      <t>テイシュツ</t>
    </rPh>
    <phoneticPr fontId="2"/>
  </si>
  <si>
    <t>代表提案者以外の者が申請に係る事務を代理で行う場合に提出</t>
    <rPh sb="0" eb="2">
      <t>ダイヒョウ</t>
    </rPh>
    <rPh sb="2" eb="5">
      <t>テイアンシャ</t>
    </rPh>
    <rPh sb="5" eb="7">
      <t>イガイ</t>
    </rPh>
    <rPh sb="8" eb="9">
      <t>モノ</t>
    </rPh>
    <rPh sb="10" eb="12">
      <t>シンセイ</t>
    </rPh>
    <rPh sb="13" eb="14">
      <t>カカワ</t>
    </rPh>
    <rPh sb="15" eb="17">
      <t>ジム</t>
    </rPh>
    <rPh sb="18" eb="20">
      <t>ダイリ</t>
    </rPh>
    <rPh sb="21" eb="22">
      <t>オコナ</t>
    </rPh>
    <rPh sb="23" eb="25">
      <t>バアイ</t>
    </rPh>
    <rPh sb="26" eb="28">
      <t>テイシュツ</t>
    </rPh>
    <phoneticPr fontId="2"/>
  </si>
  <si>
    <t>■</t>
    <phoneticPr fontId="2"/>
  </si>
  <si>
    <t>交付決定後に変更があった場合は、見積書を基に変更前及び変更後の内訳を提出。</t>
    <rPh sb="6" eb="8">
      <t>ヘンコウ</t>
    </rPh>
    <rPh sb="16" eb="19">
      <t>ミツモリショ</t>
    </rPh>
    <phoneticPr fontId="2"/>
  </si>
  <si>
    <t>請負契約代金の支払済領収書または送金伝票等の写しを提出。</t>
    <rPh sb="16" eb="18">
      <t>ソウキン</t>
    </rPh>
    <rPh sb="18" eb="20">
      <t>デンピョウ</t>
    </rPh>
    <rPh sb="20" eb="21">
      <t>トウ</t>
    </rPh>
    <rPh sb="22" eb="23">
      <t>ウツ</t>
    </rPh>
    <rPh sb="25" eb="27">
      <t>テイシュツ</t>
    </rPh>
    <phoneticPr fontId="2"/>
  </si>
  <si>
    <r>
      <t xml:space="preserve">提案事業が建築確認を要する場合は完了検査済証の写しおよび建築士事務所に所属する建築士が確認した工事監理報告書を提出。
</t>
    </r>
    <r>
      <rPr>
        <b/>
        <u/>
        <sz val="8.5"/>
        <rFont val="ＭＳ Ｐ明朝"/>
        <family val="1"/>
        <charset val="128"/>
      </rPr>
      <t>※建築確認不要の事業は提出不要</t>
    </r>
    <rPh sb="0" eb="4">
      <t>テイアンジギョウ</t>
    </rPh>
    <rPh sb="5" eb="9">
      <t>ケンチクカクニン</t>
    </rPh>
    <rPh sb="10" eb="11">
      <t>ヨウ</t>
    </rPh>
    <rPh sb="13" eb="15">
      <t>バアイ</t>
    </rPh>
    <rPh sb="16" eb="18">
      <t>カンリョウ</t>
    </rPh>
    <rPh sb="18" eb="22">
      <t>ケンサスミショウ</t>
    </rPh>
    <rPh sb="23" eb="24">
      <t>ウツ</t>
    </rPh>
    <rPh sb="28" eb="34">
      <t>ケンチクシジムショ</t>
    </rPh>
    <rPh sb="35" eb="37">
      <t>ショゾク</t>
    </rPh>
    <rPh sb="39" eb="42">
      <t>ケンチクシ</t>
    </rPh>
    <rPh sb="43" eb="45">
      <t>カクニン</t>
    </rPh>
    <rPh sb="47" eb="54">
      <t>コウジカンリホウコクショ</t>
    </rPh>
    <rPh sb="55" eb="57">
      <t>テイシュツ</t>
    </rPh>
    <rPh sb="60" eb="62">
      <t>ケンチク</t>
    </rPh>
    <rPh sb="62" eb="64">
      <t>カクニン</t>
    </rPh>
    <rPh sb="64" eb="66">
      <t>フヨウ</t>
    </rPh>
    <rPh sb="67" eb="69">
      <t>ジギョウ</t>
    </rPh>
    <rPh sb="70" eb="72">
      <t>テイシュツ</t>
    </rPh>
    <rPh sb="72" eb="74">
      <t>フヨウ</t>
    </rPh>
    <phoneticPr fontId="2"/>
  </si>
  <si>
    <t>ＢＥＬＳ等第三者機関の省エネルギー性能に関する評価結果及び引受承諾書等</t>
    <rPh sb="27" eb="28">
      <t>オヨ</t>
    </rPh>
    <rPh sb="29" eb="31">
      <t>ヒキウケ</t>
    </rPh>
    <rPh sb="31" eb="34">
      <t>ショウダクショ</t>
    </rPh>
    <rPh sb="34" eb="35">
      <t>トウ</t>
    </rPh>
    <phoneticPr fontId="2"/>
  </si>
  <si>
    <t>２１．</t>
  </si>
  <si>
    <t>２８．</t>
  </si>
  <si>
    <t>（別添１）</t>
    <phoneticPr fontId="2"/>
  </si>
  <si>
    <t>（別添２-１）</t>
    <phoneticPr fontId="2"/>
  </si>
  <si>
    <t>（別添２-１添付資料）</t>
    <rPh sb="6" eb="8">
      <t>テンプ</t>
    </rPh>
    <rPh sb="8" eb="10">
      <t>シリョウ</t>
    </rPh>
    <phoneticPr fontId="2"/>
  </si>
  <si>
    <t>（別添２-２）</t>
    <phoneticPr fontId="2"/>
  </si>
  <si>
    <t>（別添２-２添付資料）</t>
    <rPh sb="6" eb="8">
      <t>テンプ</t>
    </rPh>
    <rPh sb="8" eb="10">
      <t>シリョウ</t>
    </rPh>
    <phoneticPr fontId="2"/>
  </si>
  <si>
    <t>（別添３）</t>
    <phoneticPr fontId="2"/>
  </si>
  <si>
    <t>（別添４）</t>
    <phoneticPr fontId="2"/>
  </si>
  <si>
    <t>（別添５）</t>
    <phoneticPr fontId="2"/>
  </si>
  <si>
    <t>（別添７）</t>
    <phoneticPr fontId="2"/>
  </si>
  <si>
    <t>（別添８-１）</t>
    <phoneticPr fontId="2"/>
  </si>
  <si>
    <t>（別添８-２）</t>
    <phoneticPr fontId="2"/>
  </si>
  <si>
    <t>（別添８-２添付資料）</t>
    <rPh sb="6" eb="8">
      <t>テンプ</t>
    </rPh>
    <rPh sb="8" eb="10">
      <t>シリョウ</t>
    </rPh>
    <phoneticPr fontId="2"/>
  </si>
  <si>
    <t>別添２-１</t>
    <rPh sb="0" eb="2">
      <t>ベッテン</t>
    </rPh>
    <phoneticPr fontId="2"/>
  </si>
  <si>
    <t>耐震性を証明する書類（登記事項証明書、建築確認検査済証、耐震診断結果　等）</t>
    <rPh sb="28" eb="30">
      <t>タイシン</t>
    </rPh>
    <rPh sb="30" eb="32">
      <t>シンダン</t>
    </rPh>
    <rPh sb="32" eb="34">
      <t>ケッカ</t>
    </rPh>
    <phoneticPr fontId="2"/>
  </si>
  <si>
    <t>別添２-２</t>
    <rPh sb="0" eb="2">
      <t>ベッテン</t>
    </rPh>
    <phoneticPr fontId="2"/>
  </si>
  <si>
    <t>別添７</t>
    <phoneticPr fontId="2"/>
  </si>
  <si>
    <t>別添８-１</t>
    <rPh sb="0" eb="2">
      <t>ベッテン</t>
    </rPh>
    <phoneticPr fontId="2"/>
  </si>
  <si>
    <t>別添８-２</t>
    <rPh sb="0" eb="2">
      <t>ベッテン</t>
    </rPh>
    <phoneticPr fontId="2"/>
  </si>
  <si>
    <t>耐震性を証明する書類（登記事項証明書、建築確認検査済証、耐震診断結果 等）</t>
    <rPh sb="28" eb="30">
      <t>タイシン</t>
    </rPh>
    <rPh sb="30" eb="34">
      <t>シンダンケッカ</t>
    </rPh>
    <phoneticPr fontId="2"/>
  </si>
  <si>
    <t>明確で計測機器の設置が分かる書類等</t>
    <phoneticPr fontId="2"/>
  </si>
  <si>
    <t>設計図面（配置図、建物求積図、平面図、立面図など）、改修部分、計測の範囲が</t>
    <rPh sb="9" eb="11">
      <t>タテモノ</t>
    </rPh>
    <rPh sb="11" eb="14">
      <t>キュウセキズ</t>
    </rPh>
    <phoneticPr fontId="2"/>
  </si>
  <si>
    <t>年度別事業計画内訳書</t>
  </si>
  <si>
    <t>年度別事業計画内訳書</t>
    <rPh sb="0" eb="3">
      <t>ネンドベツ</t>
    </rPh>
    <rPh sb="3" eb="10">
      <t>ジギョウケイカクウチワケショ</t>
    </rPh>
    <phoneticPr fontId="2"/>
  </si>
  <si>
    <t>（別紙５）</t>
    <phoneticPr fontId="2"/>
  </si>
  <si>
    <t>（任意様式）</t>
    <phoneticPr fontId="2"/>
  </si>
  <si>
    <t>（単位：千円）</t>
    <rPh sb="1" eb="3">
      <t>タンイ</t>
    </rPh>
    <rPh sb="4" eb="6">
      <t>センエン</t>
    </rPh>
    <phoneticPr fontId="2"/>
  </si>
  <si>
    <t xml:space="preserve"> 事業区分</t>
    <rPh sb="1" eb="3">
      <t>ジギョウ</t>
    </rPh>
    <rPh sb="3" eb="5">
      <t>クブン</t>
    </rPh>
    <phoneticPr fontId="2"/>
  </si>
  <si>
    <t xml:space="preserve">年度計画 </t>
    <rPh sb="0" eb="2">
      <t>ネンド</t>
    </rPh>
    <rPh sb="2" eb="4">
      <t>ケイカク</t>
    </rPh>
    <phoneticPr fontId="2"/>
  </si>
  <si>
    <t>全体計画</t>
    <rPh sb="0" eb="2">
      <t>ゼンタイ</t>
    </rPh>
    <rPh sb="2" eb="4">
      <t>ケイカク</t>
    </rPh>
    <phoneticPr fontId="2"/>
  </si>
  <si>
    <t>令和7年度</t>
    <rPh sb="0" eb="2">
      <t>レイワ</t>
    </rPh>
    <rPh sb="3" eb="5">
      <t>ネンド</t>
    </rPh>
    <rPh sb="4" eb="5">
      <t>ガンネン</t>
    </rPh>
    <phoneticPr fontId="2"/>
  </si>
  <si>
    <t>令和8年度</t>
    <rPh sb="0" eb="2">
      <t>レイワ</t>
    </rPh>
    <rPh sb="3" eb="5">
      <t>ネンド</t>
    </rPh>
    <rPh sb="4" eb="5">
      <t>ガンネン</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</si>
  <si>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</si>
  <si>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</si>
  <si>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エネルギー使用量の計測等に係る事業費（Ｂ）</t>
    <rPh sb="5" eb="8">
      <t>シヨウリョウ</t>
    </rPh>
    <rPh sb="9" eb="11">
      <t>ケイソク</t>
    </rPh>
    <rPh sb="11" eb="12">
      <t>トウ</t>
    </rPh>
    <rPh sb="13" eb="14">
      <t>カカ</t>
    </rPh>
    <rPh sb="15" eb="17">
      <t>ジギョウ</t>
    </rPh>
    <phoneticPr fontId="2"/>
  </si>
  <si>
    <t>附帯事務費（Ｃ)
((A＋B)×2.2%以内)</t>
    <rPh sb="0" eb="2">
      <t>フタイ</t>
    </rPh>
    <rPh sb="2" eb="5">
      <t>ジムヒ</t>
    </rPh>
    <rPh sb="20" eb="22">
      <t>イナイ</t>
    </rPh>
    <phoneticPr fontId="2"/>
  </si>
  <si>
    <t>バリアフリー改修に係る工事費（Ｄ）</t>
    <rPh sb="6" eb="8">
      <t>カイシュウ</t>
    </rPh>
    <rPh sb="9" eb="10">
      <t>カカ</t>
    </rPh>
    <rPh sb="11" eb="14">
      <t>コウジヒ</t>
    </rPh>
    <phoneticPr fontId="2"/>
  </si>
  <si>
    <t>附帯事務費（Ｅ)
(D×2.2%以内)</t>
    <phoneticPr fontId="2"/>
  </si>
  <si>
    <t>事業費計(A+B+D)</t>
    <rPh sb="0" eb="4">
      <t>ジギョウヒケイ</t>
    </rPh>
    <phoneticPr fontId="2"/>
  </si>
  <si>
    <t>附帯事務費計(C+E)</t>
    <rPh sb="0" eb="2">
      <t>フタイ</t>
    </rPh>
    <rPh sb="2" eb="5">
      <t>ジムヒ</t>
    </rPh>
    <rPh sb="5" eb="6">
      <t>ケイ</t>
    </rPh>
    <phoneticPr fontId="2"/>
  </si>
  <si>
    <t>合　計</t>
    <rPh sb="0" eb="1">
      <t>ゴウ</t>
    </rPh>
    <rPh sb="2" eb="3">
      <t>ケイ</t>
    </rPh>
    <phoneticPr fontId="2"/>
  </si>
  <si>
    <t>採択額（国費）</t>
    <rPh sb="0" eb="2">
      <t>サイタク</t>
    </rPh>
    <rPh sb="2" eb="3">
      <t>ガク</t>
    </rPh>
    <rPh sb="4" eb="6">
      <t>コクヒ</t>
    </rPh>
    <phoneticPr fontId="2"/>
  </si>
  <si>
    <t>ﾌﾟﾛｼﾞｪｸﾄの完了年月  ※1　　　</t>
    <phoneticPr fontId="2"/>
  </si>
  <si>
    <t>令和　年　月</t>
    <phoneticPr fontId="2"/>
  </si>
  <si>
    <t>補助事業の最終年度  ※2　　　</t>
    <rPh sb="0" eb="2">
      <t>ホジョ</t>
    </rPh>
    <rPh sb="2" eb="4">
      <t>ジギョウ</t>
    </rPh>
    <rPh sb="5" eb="7">
      <t>サイシュウ</t>
    </rPh>
    <rPh sb="7" eb="9">
      <t>ネンド</t>
    </rPh>
    <phoneticPr fontId="2"/>
  </si>
  <si>
    <t>令和　　年度</t>
    <phoneticPr fontId="2"/>
  </si>
  <si>
    <t>許認可の取得予定年月  ※3　　　</t>
    <rPh sb="0" eb="3">
      <t>キョニンカ</t>
    </rPh>
    <rPh sb="4" eb="6">
      <t>シュトク</t>
    </rPh>
    <rPh sb="6" eb="8">
      <t>ヨテイ</t>
    </rPh>
    <rPh sb="8" eb="10">
      <t>ネンゲツ</t>
    </rPh>
    <phoneticPr fontId="2"/>
  </si>
  <si>
    <t>　※1 採択されたプロジェクトが完了する年月を記載してください。</t>
    <rPh sb="4" eb="6">
      <t>サイタク</t>
    </rPh>
    <rPh sb="16" eb="18">
      <t>カンリョウ</t>
    </rPh>
    <rPh sb="20" eb="22">
      <t>ネンゲツ</t>
    </rPh>
    <rPh sb="23" eb="25">
      <t>キサイ</t>
    </rPh>
    <phoneticPr fontId="2"/>
  </si>
  <si>
    <t>　※2 補助対象工事が終了する年度を記載してください（補助金受領の最終年度）。</t>
    <rPh sb="4" eb="6">
      <t>ホジョ</t>
    </rPh>
    <rPh sb="6" eb="8">
      <t>タイショウ</t>
    </rPh>
    <rPh sb="8" eb="10">
      <t>コウジ</t>
    </rPh>
    <rPh sb="11" eb="13">
      <t>シュウリョウ</t>
    </rPh>
    <rPh sb="15" eb="17">
      <t>ネンド</t>
    </rPh>
    <rPh sb="18" eb="20">
      <t>キサイ</t>
    </rPh>
    <rPh sb="27" eb="30">
      <t>ホジョキン</t>
    </rPh>
    <rPh sb="30" eb="32">
      <t>ジュリョウ</t>
    </rPh>
    <rPh sb="33" eb="35">
      <t>サイシュウ</t>
    </rPh>
    <rPh sb="35" eb="37">
      <t>ネンド</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</si>
  <si>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</si>
  <si>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</si>
  <si>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</si>
  <si>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</si>
  <si>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</si>
  <si>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２．各項目の補助額（国費）については補助対象事業費の1/3の金額を記載してください（千円未満は切り捨て）。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</si>
  <si>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</si>
  <si>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</si>
  <si>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</si>
  <si>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　　なお、全体計画の合計補助額は採択額（国費）以内でなければなりません。</t>
    <phoneticPr fontId="2"/>
  </si>
  <si>
    <t>代表提案者：</t>
    <rPh sb="0" eb="2">
      <t>ダイヒョウ</t>
    </rPh>
    <rPh sb="2" eb="5">
      <t>テイアンシャ</t>
    </rPh>
    <phoneticPr fontId="2"/>
  </si>
  <si>
    <t>採択年度：</t>
    <rPh sb="0" eb="2">
      <t>サイタク</t>
    </rPh>
    <rPh sb="2" eb="4">
      <t>ネンド</t>
    </rPh>
    <phoneticPr fontId="2"/>
  </si>
  <si>
    <t>別紙５</t>
    <phoneticPr fontId="2"/>
  </si>
  <si>
    <t>任意様式</t>
    <rPh sb="0" eb="2">
      <t>ニンイ</t>
    </rPh>
    <rPh sb="2" eb="4">
      <t>ヨウシキ</t>
    </rPh>
    <phoneticPr fontId="2"/>
  </si>
  <si>
    <t>※交付申請書 別添７「振込口座登録票」と同内容を記入してください。</t>
    <phoneticPr fontId="2"/>
  </si>
  <si>
    <t>　振込先を変更される場合は変更後の内容で別添７を再提出してください。</t>
    <rPh sb="1" eb="4">
      <t>フリコミサキ</t>
    </rPh>
    <rPh sb="5" eb="7">
      <t>ヘンコウ</t>
    </rPh>
    <rPh sb="10" eb="12">
      <t>バアイ</t>
    </rPh>
    <rPh sb="13" eb="16">
      <t>ヘンコウゴ</t>
    </rPh>
    <rPh sb="17" eb="19">
      <t>ナイヨウ</t>
    </rPh>
    <rPh sb="20" eb="22">
      <t>ベッテン</t>
    </rPh>
    <rPh sb="24" eb="27">
      <t>サイテイシュツ</t>
    </rPh>
    <phoneticPr fontId="2"/>
  </si>
  <si>
    <t>複数年度にまたがる事業の場合に提出</t>
    <rPh sb="0" eb="4">
      <t>フクスウネンド</t>
    </rPh>
    <rPh sb="9" eb="11">
      <t>ジギョウ</t>
    </rPh>
    <rPh sb="12" eb="14">
      <t>バアイ</t>
    </rPh>
    <rPh sb="15" eb="17">
      <t>テイシュツ</t>
    </rPh>
    <phoneticPr fontId="2"/>
  </si>
  <si>
    <t>別添８－２</t>
    <phoneticPr fontId="2"/>
  </si>
  <si>
    <t>交付申請時に別添８-２を提出した場合に提出</t>
    <rPh sb="0" eb="5">
      <t>コウフシンセイジ</t>
    </rPh>
    <rPh sb="6" eb="8">
      <t>ベッテン</t>
    </rPh>
    <rPh sb="12" eb="14">
      <t>テイシュツ</t>
    </rPh>
    <rPh sb="16" eb="18">
      <t>バアイ</t>
    </rPh>
    <rPh sb="19" eb="21">
      <t>テイシュツ</t>
    </rPh>
    <phoneticPr fontId="2"/>
  </si>
  <si>
    <t>任意様式</t>
    <phoneticPr fontId="2"/>
  </si>
  <si>
    <t>※　棟名は交付申請内訳書（別添４）と整合すること</t>
    <rPh sb="2" eb="3">
      <t>ムネ</t>
    </rPh>
    <rPh sb="3" eb="4">
      <t>メイ</t>
    </rPh>
    <rPh sb="5" eb="7">
      <t>コウフ</t>
    </rPh>
    <rPh sb="7" eb="9">
      <t>シンセイ</t>
    </rPh>
    <rPh sb="9" eb="12">
      <t>ウチワケショ</t>
    </rPh>
    <rPh sb="13" eb="15">
      <t>ベッテン</t>
    </rPh>
    <rPh sb="18" eb="20">
      <t>セイゴウ</t>
    </rPh>
    <phoneticPr fontId="2"/>
  </si>
  <si>
    <t>交付申請時は未記入</t>
    <rPh sb="0" eb="5">
      <t>コウフシンセイジ</t>
    </rPh>
    <rPh sb="6" eb="9">
      <t>ミキニュウ</t>
    </rPh>
    <phoneticPr fontId="2"/>
  </si>
  <si>
    <t>自動計算</t>
    <rPh sb="0" eb="2">
      <t>ジドウ</t>
    </rPh>
    <rPh sb="2" eb="4">
      <t>ケイサン</t>
    </rPh>
    <phoneticPr fontId="2"/>
  </si>
  <si>
    <t>　※　改修前のエネルギー使用量を用いて省エネ効果を算出する場合は、この集計表と月毎の検針票等を添付してください。</t>
    <rPh sb="3" eb="5">
      <t>カイシュウ</t>
    </rPh>
    <rPh sb="5" eb="6">
      <t>マエ</t>
    </rPh>
    <rPh sb="12" eb="15">
      <t>シヨウリョウ</t>
    </rPh>
    <rPh sb="16" eb="17">
      <t>モチ</t>
    </rPh>
    <rPh sb="25" eb="27">
      <t>サンシュツ</t>
    </rPh>
    <rPh sb="29" eb="31">
      <t>バアイ</t>
    </rPh>
    <rPh sb="35" eb="38">
      <t>シュウケイヒョウ</t>
    </rPh>
    <rPh sb="39" eb="40">
      <t>ツキ</t>
    </rPh>
    <rPh sb="40" eb="41">
      <t>ゴト</t>
    </rPh>
    <rPh sb="42" eb="45">
      <t>ケンシンヒョウ</t>
    </rPh>
    <rPh sb="45" eb="46">
      <t>トウ</t>
    </rPh>
    <rPh sb="47" eb="49">
      <t>テンプ</t>
    </rPh>
    <phoneticPr fontId="2"/>
  </si>
  <si>
    <t>　 また、採択時と交付申請時の差額を省エネ改修工費やエネルギー使用量の計測等の費用に流用することもできません。</t>
    <rPh sb="5" eb="8">
      <t>サイタクジ</t>
    </rPh>
    <rPh sb="9" eb="11">
      <t>コウフ</t>
    </rPh>
    <rPh sb="11" eb="13">
      <t>シンセイ</t>
    </rPh>
    <rPh sb="13" eb="14">
      <t>ジ</t>
    </rPh>
    <rPh sb="15" eb="17">
      <t>サガク</t>
    </rPh>
    <rPh sb="18" eb="19">
      <t>ショウ</t>
    </rPh>
    <rPh sb="21" eb="23">
      <t>カイシュウ</t>
    </rPh>
    <rPh sb="23" eb="25">
      <t>コウヒ</t>
    </rPh>
    <rPh sb="31" eb="33">
      <t>シヨウ</t>
    </rPh>
    <rPh sb="33" eb="34">
      <t>リョウ</t>
    </rPh>
    <rPh sb="35" eb="37">
      <t>ケイソク</t>
    </rPh>
    <rPh sb="37" eb="38">
      <t>ナド</t>
    </rPh>
    <rPh sb="39" eb="41">
      <t>ヒヨウ</t>
    </rPh>
    <phoneticPr fontId="2"/>
  </si>
  <si>
    <t>建設工事等、
ｴﾈﾙｷﾞｰ計測等</t>
    <phoneticPr fontId="2"/>
  </si>
  <si>
    <t>（１）省エネ改修における建設工事等、エネルギー使用量の計測等に係る補助金額</t>
    <rPh sb="3" eb="4">
      <t>ショウ</t>
    </rPh>
    <rPh sb="6" eb="8">
      <t>カイシュウ</t>
    </rPh>
    <rPh sb="12" eb="14">
      <t>ケンセツ</t>
    </rPh>
    <rPh sb="14" eb="16">
      <t>コウジ</t>
    </rPh>
    <rPh sb="16" eb="17">
      <t>トウ</t>
    </rPh>
    <rPh sb="23" eb="26">
      <t>シヨウリョウ</t>
    </rPh>
    <rPh sb="27" eb="29">
      <t>ケイソク</t>
    </rPh>
    <rPh sb="29" eb="30">
      <t>トウ</t>
    </rPh>
    <rPh sb="33" eb="35">
      <t>ホジョ</t>
    </rPh>
    <rPh sb="35" eb="36">
      <t>キン</t>
    </rPh>
    <rPh sb="36" eb="37">
      <t>ガク</t>
    </rPh>
    <phoneticPr fontId="2"/>
  </si>
  <si>
    <t>（１）省エネ改修における建設工事等、エネルギー使用量の計測等に係る補助金の額</t>
    <phoneticPr fontId="2"/>
  </si>
  <si>
    <t>建設工事等、ｴﾈﾙｷﾞｰ計測等</t>
    <rPh sb="0" eb="2">
      <t>ケンセツ</t>
    </rPh>
    <rPh sb="2" eb="4">
      <t>コウジ</t>
    </rPh>
    <rPh sb="4" eb="5">
      <t>トウ</t>
    </rPh>
    <rPh sb="12" eb="14">
      <t>ケイソク</t>
    </rPh>
    <rPh sb="14" eb="15">
      <t>トウ</t>
    </rPh>
    <phoneticPr fontId="2"/>
  </si>
  <si>
    <t xml:space="preserve"> ア＝ｄ＋③＋９．</t>
    <phoneticPr fontId="2"/>
  </si>
  <si>
    <t>（３）バリアフリー改修工事</t>
    <rPh sb="9" eb="13">
      <t>カイシュウコウジ</t>
    </rPh>
    <phoneticPr fontId="2"/>
  </si>
  <si>
    <t>（３）バリアフリー改修工事</t>
    <rPh sb="9" eb="11">
      <t>カイシュウ</t>
    </rPh>
    <rPh sb="11" eb="13">
      <t>コウジ</t>
    </rPh>
    <phoneticPr fontId="2"/>
  </si>
  <si>
    <t>（３） バリアフリー改修工事</t>
    <rPh sb="10" eb="14">
      <t>カイシュウコウジ</t>
    </rPh>
    <phoneticPr fontId="2"/>
  </si>
  <si>
    <t>←最終の交付決定額を入力</t>
    <rPh sb="1" eb="3">
      <t>サイシュウ</t>
    </rPh>
    <rPh sb="4" eb="9">
      <t>コウフケッテイガク</t>
    </rPh>
    <rPh sb="10" eb="12">
      <t>ニュウリョク</t>
    </rPh>
    <phoneticPr fontId="2"/>
  </si>
  <si>
    <t>１．事業費
　 (契約金額)</t>
    <rPh sb="2" eb="5">
      <t>ソウジギョウヒ</t>
    </rPh>
    <rPh sb="9" eb="11">
      <t>ケイヤク</t>
    </rPh>
    <rPh sb="11" eb="13">
      <t>キンガク</t>
    </rPh>
    <phoneticPr fontId="2"/>
  </si>
  <si>
    <t xml:space="preserve"> ア＝ａ’＋ｃ</t>
    <phoneticPr fontId="2"/>
  </si>
  <si>
    <t xml:space="preserve"> イ＝ｂ</t>
    <phoneticPr fontId="2"/>
  </si>
  <si>
    <t xml:space="preserve"> ウ</t>
    <phoneticPr fontId="2"/>
  </si>
  <si>
    <t xml:space="preserve"> カ＝エ－オ</t>
    <phoneticPr fontId="2"/>
  </si>
  <si>
    <t>（３） バリアフリー改修工事</t>
    <rPh sb="10" eb="12">
      <t>カイシュウ</t>
    </rPh>
    <rPh sb="12" eb="14">
      <t>コウジ</t>
    </rPh>
    <phoneticPr fontId="2"/>
  </si>
  <si>
    <t>（１） 省エネ改修における建設工事等およびエネルギー使用量の計測等に係る補助金額</t>
    <rPh sb="4" eb="5">
      <t>ショウ</t>
    </rPh>
    <rPh sb="7" eb="9">
      <t>カイシュウ</t>
    </rPh>
    <rPh sb="13" eb="15">
      <t>ケンセツ</t>
    </rPh>
    <rPh sb="15" eb="17">
      <t>コウジ</t>
    </rPh>
    <rPh sb="17" eb="18">
      <t>トウ</t>
    </rPh>
    <rPh sb="26" eb="29">
      <t>シヨウリョウ</t>
    </rPh>
    <rPh sb="30" eb="32">
      <t>ケイソク</t>
    </rPh>
    <rPh sb="32" eb="33">
      <t>トウ</t>
    </rPh>
    <rPh sb="36" eb="38">
      <t>ホジョ</t>
    </rPh>
    <rPh sb="38" eb="39">
      <t>キン</t>
    </rPh>
    <rPh sb="39" eb="40">
      <t>ガク</t>
    </rPh>
    <phoneticPr fontId="2"/>
  </si>
  <si>
    <t>省エネ計</t>
    <rPh sb="0" eb="1">
      <t>ショウ</t>
    </rPh>
    <rPh sb="3" eb="4">
      <t>ケイ</t>
    </rPh>
    <phoneticPr fontId="2"/>
  </si>
  <si>
    <t>計測計</t>
    <rPh sb="0" eb="2">
      <t>ケイソク</t>
    </rPh>
    <rPh sb="2" eb="3">
      <t>ケイ</t>
    </rPh>
    <phoneticPr fontId="2"/>
  </si>
  <si>
    <t>按分率1</t>
    <rPh sb="0" eb="3">
      <t>アンブンリツ</t>
    </rPh>
    <phoneticPr fontId="2"/>
  </si>
  <si>
    <t>設備費&gt;25000</t>
    <rPh sb="0" eb="3">
      <t>セツビヒ</t>
    </rPh>
    <phoneticPr fontId="2"/>
  </si>
  <si>
    <t>省エネ計１</t>
    <rPh sb="0" eb="1">
      <t>ショウ</t>
    </rPh>
    <rPh sb="3" eb="4">
      <t>ケイ</t>
    </rPh>
    <phoneticPr fontId="2"/>
  </si>
  <si>
    <t>（１） 省エネ改修における建設工事等およびエネルギー使用量の計測等に係る補助金の額</t>
    <phoneticPr fontId="2"/>
  </si>
  <si>
    <t>計測計１</t>
    <rPh sb="0" eb="2">
      <t>ケイソク</t>
    </rPh>
    <rPh sb="2" eb="3">
      <t>ケイ</t>
    </rPh>
    <phoneticPr fontId="2"/>
  </si>
  <si>
    <t>按分率２</t>
    <rPh sb="0" eb="3">
      <t>アンブンリツ</t>
    </rPh>
    <phoneticPr fontId="2"/>
  </si>
  <si>
    <t>Ⓐ&gt;50000</t>
    <phoneticPr fontId="2"/>
  </si>
  <si>
    <t>省エネ計２</t>
    <rPh sb="0" eb="1">
      <t>ショウ</t>
    </rPh>
    <rPh sb="3" eb="4">
      <t>ケイ</t>
    </rPh>
    <phoneticPr fontId="2"/>
  </si>
  <si>
    <t>計測計２</t>
    <rPh sb="0" eb="2">
      <t>ケイソク</t>
    </rPh>
    <rPh sb="2" eb="3">
      <t>ケイ</t>
    </rPh>
    <phoneticPr fontId="2"/>
  </si>
  <si>
    <t>省エネ計２’</t>
    <rPh sb="0" eb="1">
      <t>ショウ</t>
    </rPh>
    <rPh sb="3" eb="4">
      <t>ケイ</t>
    </rPh>
    <phoneticPr fontId="2"/>
  </si>
  <si>
    <t>設備費&gt;25000かつⒶ&gt;50000</t>
    <phoneticPr fontId="2"/>
  </si>
  <si>
    <t>計測計２’</t>
    <rPh sb="0" eb="2">
      <t>ケイソク</t>
    </rPh>
    <rPh sb="2" eb="3">
      <t>ケイ</t>
    </rPh>
    <phoneticPr fontId="2"/>
  </si>
  <si>
    <t>省エネ改修における建設工事等およびエネルギー使用量の計測等</t>
    <phoneticPr fontId="2"/>
  </si>
  <si>
    <t xml:space="preserve"> キ＝h</t>
    <phoneticPr fontId="2"/>
  </si>
  <si>
    <t xml:space="preserve"> オ＝カ×ｅ／ｆ</t>
    <phoneticPr fontId="2"/>
  </si>
  <si>
    <t xml:space="preserve"> サ</t>
    <phoneticPr fontId="2"/>
  </si>
  <si>
    <t xml:space="preserve"> シ： サ、または２５百万円のいずれか低い額</t>
    <phoneticPr fontId="2"/>
  </si>
  <si>
    <t xml:space="preserve"> タ</t>
    <phoneticPr fontId="2"/>
  </si>
  <si>
    <t xml:space="preserve"> ク＝（ア＋オ）×１／３ (切り捨て)</t>
    <rPh sb="14" eb="15">
      <t>キ</t>
    </rPh>
    <rPh sb="16" eb="17">
      <t>ス</t>
    </rPh>
    <phoneticPr fontId="2"/>
  </si>
  <si>
    <t xml:space="preserve"> ケ＝（イ＋カ）×１／３ (切り捨て)</t>
    <rPh sb="14" eb="15">
      <t>キ</t>
    </rPh>
    <rPh sb="16" eb="17">
      <t>ス</t>
    </rPh>
    <phoneticPr fontId="2"/>
  </si>
  <si>
    <t xml:space="preserve"> ス＝（ク＋シ）×２．２％以内 (切り捨て)</t>
    <phoneticPr fontId="2"/>
  </si>
  <si>
    <t xml:space="preserve"> テ</t>
    <phoneticPr fontId="2"/>
  </si>
  <si>
    <t xml:space="preserve"> チ：　セ、または５０百万円のいずれか低い額</t>
    <rPh sb="11" eb="12">
      <t>ヒャク</t>
    </rPh>
    <rPh sb="12" eb="14">
      <t>マンエン</t>
    </rPh>
    <rPh sb="19" eb="20">
      <t>ヒク</t>
    </rPh>
    <rPh sb="21" eb="22">
      <t>ガク</t>
    </rPh>
    <phoneticPr fontId="2"/>
  </si>
  <si>
    <t xml:space="preserve"> ツ：　タ、または２５百万円のいずれか低い額。ただし、チ の金額以下であること</t>
    <rPh sb="11" eb="12">
      <t>ヒャク</t>
    </rPh>
    <rPh sb="12" eb="14">
      <t>マンエン</t>
    </rPh>
    <rPh sb="19" eb="20">
      <t>ヒク</t>
    </rPh>
    <rPh sb="21" eb="22">
      <t>ガク</t>
    </rPh>
    <rPh sb="30" eb="32">
      <t>キンガク</t>
    </rPh>
    <rPh sb="32" eb="34">
      <t>イカ</t>
    </rPh>
    <phoneticPr fontId="2"/>
  </si>
  <si>
    <t xml:space="preserve"> ソ＝セ ×２．２％以内 (切り捨て)</t>
    <phoneticPr fontId="2"/>
  </si>
  <si>
    <t xml:space="preserve"> サ＝キ ×１／３ (切り捨て)</t>
    <phoneticPr fontId="2"/>
  </si>
  <si>
    <t xml:space="preserve"> ｇ＞100万円…　ｄ×10％ と ｇ のいずれか低い額
 ｇ≦100万円…　ｇ</t>
    <phoneticPr fontId="2"/>
  </si>
  <si>
    <t xml:space="preserve">エ </t>
    <phoneticPr fontId="2"/>
  </si>
  <si>
    <t xml:space="preserve">小計　e </t>
    <rPh sb="0" eb="2">
      <t>ショウケイ</t>
    </rPh>
    <phoneticPr fontId="2"/>
  </si>
  <si>
    <t xml:space="preserve">小計　f </t>
    <rPh sb="0" eb="2">
      <t>ショウケイ</t>
    </rPh>
    <phoneticPr fontId="2"/>
  </si>
  <si>
    <t xml:space="preserve">エネルギー使用量の計測等に係る事業費　　　　　　　　　合計　g＝e＋f </t>
    <rPh sb="15" eb="18">
      <t>ジギョウヒ</t>
    </rPh>
    <rPh sb="27" eb="29">
      <t>ゴウケイ</t>
    </rPh>
    <phoneticPr fontId="2"/>
  </si>
  <si>
    <t>◆バリアフリー改修工事の工事内容および事業費の内訳</t>
    <phoneticPr fontId="2"/>
  </si>
  <si>
    <t>６．バリアフリー改修工事に係る事業費</t>
    <phoneticPr fontId="2"/>
  </si>
  <si>
    <t>※内訳は参考様式2-3による</t>
    <phoneticPr fontId="2"/>
  </si>
  <si>
    <t xml:space="preserve">合計　h </t>
    <rPh sb="0" eb="2">
      <t>ゴウケイ</t>
    </rPh>
    <phoneticPr fontId="2"/>
  </si>
  <si>
    <t>※ バリアフリー改修工事に係る費用は、採択時の金額を超えて申請する事はできません。</t>
    <phoneticPr fontId="2"/>
  </si>
  <si>
    <t>　　また、採択時と交付申請時の差額を省エネ改修工費やエネルギー使用量の計測等の費用に流用することもできません。</t>
    <phoneticPr fontId="2"/>
  </si>
  <si>
    <t>参考様式
2-1～2-3[交付]</t>
    <rPh sb="0" eb="2">
      <t>サンコウ</t>
    </rPh>
    <rPh sb="13" eb="15">
      <t>コウフ</t>
    </rPh>
    <phoneticPr fontId="2"/>
  </si>
  <si>
    <t>１棟目／計１棟</t>
  </si>
  <si>
    <t>令和　年　月</t>
    <rPh sb="0" eb="2">
      <t>レイワ</t>
    </rPh>
    <rPh sb="3" eb="4">
      <t>ネン</t>
    </rPh>
    <rPh sb="5" eb="6">
      <t>ガツ</t>
    </rPh>
    <phoneticPr fontId="2"/>
  </si>
  <si>
    <t>（a）</t>
    <phoneticPr fontId="2"/>
  </si>
  <si>
    <t>（b）</t>
    <phoneticPr fontId="2"/>
  </si>
  <si>
    <t>採択金額
（千円）</t>
    <rPh sb="0" eb="2">
      <t>サイタク</t>
    </rPh>
    <rPh sb="2" eb="4">
      <t>キンガク</t>
    </rPh>
    <rPh sb="6" eb="8">
      <t>センエン</t>
    </rPh>
    <phoneticPr fontId="2"/>
  </si>
  <si>
    <t xml:space="preserve">事業期間
</t>
    <rPh sb="0" eb="4">
      <t>ジギョウキカン</t>
    </rPh>
    <phoneticPr fontId="2"/>
  </si>
  <si>
    <t xml:space="preserve">棟名
</t>
    <rPh sb="0" eb="1">
      <t>トウ</t>
    </rPh>
    <rPh sb="1" eb="2">
      <t>メイ</t>
    </rPh>
    <phoneticPr fontId="2"/>
  </si>
  <si>
    <t xml:space="preserve">交付申請
棟数
</t>
    <phoneticPr fontId="2"/>
  </si>
  <si>
    <t>変更申請
予定時期</t>
    <phoneticPr fontId="2"/>
  </si>
  <si>
    <t>変更申請
予定棟数</t>
    <phoneticPr fontId="2"/>
  </si>
  <si>
    <t xml:space="preserve">採択棟数
</t>
    <phoneticPr fontId="2"/>
  </si>
  <si>
    <t>今年度中
変更申請
予定棟数</t>
    <rPh sb="0" eb="4">
      <t>コンネンドチュウ</t>
    </rPh>
    <rPh sb="10" eb="12">
      <t>ヨテイ</t>
    </rPh>
    <phoneticPr fontId="2"/>
  </si>
  <si>
    <t>来年度
交付申請
予定棟数</t>
    <rPh sb="0" eb="3">
      <t>ライネンド</t>
    </rPh>
    <rPh sb="4" eb="6">
      <t>コウフ</t>
    </rPh>
    <rPh sb="9" eb="11">
      <t>ヨテイ</t>
    </rPh>
    <phoneticPr fontId="2"/>
  </si>
  <si>
    <t>補助事業の概要</t>
    <rPh sb="0" eb="2">
      <t>ホジョ</t>
    </rPh>
    <rPh sb="2" eb="4">
      <t>ジギョウ</t>
    </rPh>
    <rPh sb="5" eb="7">
      <t>ガイヨウ</t>
    </rPh>
    <phoneticPr fontId="2"/>
  </si>
  <si>
    <t>１.今年度実施する補助事業の概要について、具体的に記載してください。</t>
    <rPh sb="2" eb="5">
      <t>コンネンド</t>
    </rPh>
    <rPh sb="5" eb="7">
      <t>ジッシ</t>
    </rPh>
    <rPh sb="9" eb="11">
      <t>ホジョ</t>
    </rPh>
    <rPh sb="11" eb="13">
      <t>ジギョウ</t>
    </rPh>
    <rPh sb="14" eb="16">
      <t>ガイヨウ</t>
    </rPh>
    <rPh sb="21" eb="24">
      <t>グタイテキ</t>
    </rPh>
    <rPh sb="25" eb="27">
      <t>キサイ</t>
    </rPh>
    <phoneticPr fontId="2"/>
  </si>
  <si>
    <t>２.変更申請の場合は、交付申請額から変更箇所、変更内容を具体的に記載してください。</t>
    <rPh sb="2" eb="4">
      <t>ヘンコウ</t>
    </rPh>
    <rPh sb="4" eb="6">
      <t>シンセイ</t>
    </rPh>
    <rPh sb="7" eb="9">
      <t>バアイ</t>
    </rPh>
    <rPh sb="11" eb="13">
      <t>コウフ</t>
    </rPh>
    <rPh sb="13" eb="15">
      <t>シンセイ</t>
    </rPh>
    <rPh sb="15" eb="16">
      <t>ガク</t>
    </rPh>
    <rPh sb="18" eb="20">
      <t>ヘンコウ</t>
    </rPh>
    <rPh sb="20" eb="22">
      <t>カショ</t>
    </rPh>
    <rPh sb="23" eb="25">
      <t>ヘンコウ</t>
    </rPh>
    <rPh sb="25" eb="27">
      <t>ナイヨウ</t>
    </rPh>
    <rPh sb="28" eb="31">
      <t>グタイテキ</t>
    </rPh>
    <rPh sb="32" eb="34">
      <t>キサイ</t>
    </rPh>
    <phoneticPr fontId="2"/>
  </si>
  <si>
    <t>参考様式２－１</t>
    <phoneticPr fontId="2"/>
  </si>
  <si>
    <t>参考様式２－２</t>
    <phoneticPr fontId="2"/>
  </si>
  <si>
    <t>補助対象事業費内訳[実績]</t>
    <rPh sb="0" eb="2">
      <t>ホジョ</t>
    </rPh>
    <rPh sb="2" eb="4">
      <t>タイショウ</t>
    </rPh>
    <rPh sb="4" eb="7">
      <t>ジギョウヒ</t>
    </rPh>
    <rPh sb="7" eb="9">
      <t>ウチワケ</t>
    </rPh>
    <rPh sb="10" eb="12">
      <t>ジッセキ</t>
    </rPh>
    <phoneticPr fontId="2"/>
  </si>
  <si>
    <t>補助対象事業費内訳[実績]</t>
    <rPh sb="10" eb="12">
      <t>ジッセキ</t>
    </rPh>
    <phoneticPr fontId="2"/>
  </si>
  <si>
    <t>参考様式２－３</t>
    <phoneticPr fontId="2"/>
  </si>
  <si>
    <t>（別紙４）</t>
    <phoneticPr fontId="2"/>
  </si>
  <si>
    <t>補助事業の概要　＊複数年度にまたがる事業の場合</t>
    <rPh sb="0" eb="4">
      <t>ホジョジギョウ</t>
    </rPh>
    <rPh sb="5" eb="7">
      <t>ガイヨウ</t>
    </rPh>
    <rPh sb="9" eb="13">
      <t>フクスウネンド</t>
    </rPh>
    <rPh sb="18" eb="20">
      <t>ジギョウ</t>
    </rPh>
    <rPh sb="21" eb="23">
      <t>バアイ</t>
    </rPh>
    <phoneticPr fontId="2"/>
  </si>
  <si>
    <t>年度別事業計画内訳書　＊複数年度にまたがる事業の場合</t>
    <rPh sb="0" eb="3">
      <t>ネンドベツ</t>
    </rPh>
    <rPh sb="3" eb="5">
      <t>ジギョウ</t>
    </rPh>
    <rPh sb="5" eb="7">
      <t>ケイカク</t>
    </rPh>
    <rPh sb="7" eb="9">
      <t>ウチワケ</t>
    </rPh>
    <rPh sb="9" eb="10">
      <t>ショ</t>
    </rPh>
    <rPh sb="12" eb="14">
      <t>フクスウ</t>
    </rPh>
    <rPh sb="14" eb="16">
      <t>ネンド</t>
    </rPh>
    <rPh sb="21" eb="23">
      <t>ジギョウ</t>
    </rPh>
    <rPh sb="24" eb="26">
      <t>バアイ</t>
    </rPh>
    <phoneticPr fontId="2"/>
  </si>
  <si>
    <t>２２．</t>
  </si>
  <si>
    <t>工事工程表</t>
    <rPh sb="0" eb="2">
      <t>コウジ</t>
    </rPh>
    <rPh sb="2" eb="5">
      <t>コウテイヒョウ</t>
    </rPh>
    <phoneticPr fontId="2"/>
  </si>
  <si>
    <t>（原本写し）</t>
    <rPh sb="1" eb="3">
      <t>ゲンポン</t>
    </rPh>
    <rPh sb="3" eb="4">
      <t>ウツ</t>
    </rPh>
    <phoneticPr fontId="2"/>
  </si>
  <si>
    <t>２３．</t>
    <phoneticPr fontId="2"/>
  </si>
  <si>
    <t>２９．</t>
  </si>
  <si>
    <t>採択通知書の採択限度額を記入してください</t>
    <rPh sb="0" eb="2">
      <t>サイタク</t>
    </rPh>
    <rPh sb="2" eb="5">
      <t>ツウチショ</t>
    </rPh>
    <rPh sb="6" eb="8">
      <t>サイタク</t>
    </rPh>
    <rPh sb="8" eb="11">
      <t>ゲンドガク</t>
    </rPh>
    <rPh sb="12" eb="14">
      <t>キニュウ</t>
    </rPh>
    <phoneticPr fontId="2"/>
  </si>
  <si>
    <t>省エネルギー改修工事とバリアフリー改修工事に係る事業費の合計は５００万円以上である</t>
    <phoneticPr fontId="2"/>
  </si>
  <si>
    <t>改修後の建築物の省エネルギー性能を表示する
　※完了実績報告時に建築主への説明に使用した省エネ性能ラベルの写しを提出</t>
    <rPh sb="0" eb="3">
      <t>カイシュウゴ</t>
    </rPh>
    <rPh sb="4" eb="7">
      <t>ケンチクブツ</t>
    </rPh>
    <rPh sb="8" eb="9">
      <t>ショウ</t>
    </rPh>
    <rPh sb="14" eb="16">
      <t>セイノウ</t>
    </rPh>
    <rPh sb="17" eb="19">
      <t>ヒョウジ</t>
    </rPh>
    <rPh sb="24" eb="26">
      <t>カンリョウ</t>
    </rPh>
    <rPh sb="26" eb="28">
      <t>ジッセキ</t>
    </rPh>
    <rPh sb="28" eb="30">
      <t>ホウコク</t>
    </rPh>
    <rPh sb="30" eb="31">
      <t>ジ</t>
    </rPh>
    <rPh sb="32" eb="35">
      <t>ケンチクヌシ</t>
    </rPh>
    <rPh sb="37" eb="39">
      <t>セツメイ</t>
    </rPh>
    <rPh sb="40" eb="42">
      <t>シヨウ</t>
    </rPh>
    <rPh sb="44" eb="45">
      <t>ショウ</t>
    </rPh>
    <rPh sb="47" eb="49">
      <t>セイノウ</t>
    </rPh>
    <rPh sb="53" eb="54">
      <t>ウツ</t>
    </rPh>
    <rPh sb="56" eb="58">
      <t>テイシュツ</t>
    </rPh>
    <phoneticPr fontId="2"/>
  </si>
  <si>
    <t>採択後から採択を受けた年度の年度末までの間に工事契約等の締結を行う</t>
    <phoneticPr fontId="2"/>
  </si>
  <si>
    <t>※補助対象外事業費も含めた工事契約金額（税抜）を記入してください。</t>
    <rPh sb="6" eb="9">
      <t>ジギョウヒ</t>
    </rPh>
    <rPh sb="20" eb="22">
      <t>ゼイヌ</t>
    </rPh>
    <rPh sb="24" eb="26">
      <t>キニュウ</t>
    </rPh>
    <phoneticPr fontId="2"/>
  </si>
  <si>
    <t>補助事業の概要（本年度実施する補助事業の概要）</t>
    <rPh sb="0" eb="4">
      <t>ホジョジギョウ</t>
    </rPh>
    <rPh sb="5" eb="7">
      <t>ガイヨウ</t>
    </rPh>
    <rPh sb="8" eb="11">
      <t>ホンネンド</t>
    </rPh>
    <rPh sb="11" eb="13">
      <t>ジッシ</t>
    </rPh>
    <rPh sb="15" eb="19">
      <t>ホジョジギョウ</t>
    </rPh>
    <rPh sb="20" eb="22">
      <t>ガイヨウ</t>
    </rPh>
    <phoneticPr fontId="2"/>
  </si>
  <si>
    <t>別添１</t>
    <phoneticPr fontId="2"/>
  </si>
  <si>
    <t>年度別事業計画内訳書</t>
    <rPh sb="0" eb="3">
      <t>ネンドベツ</t>
    </rPh>
    <rPh sb="3" eb="5">
      <t>ジギョウ</t>
    </rPh>
    <rPh sb="5" eb="7">
      <t>ケイカク</t>
    </rPh>
    <rPh sb="7" eb="9">
      <t>ウチワケ</t>
    </rPh>
    <rPh sb="9" eb="10">
      <t>ショ</t>
    </rPh>
    <phoneticPr fontId="2"/>
  </si>
  <si>
    <t>別添２-１
添付資料</t>
    <rPh sb="6" eb="8">
      <t>テンプ</t>
    </rPh>
    <rPh sb="8" eb="10">
      <t>シリョウ</t>
    </rPh>
    <phoneticPr fontId="2"/>
  </si>
  <si>
    <t>別添２-２</t>
  </si>
  <si>
    <t>別添２-２</t>
    <phoneticPr fontId="2"/>
  </si>
  <si>
    <t>別添２-２
添付資料</t>
    <rPh sb="0" eb="2">
      <t>ベッテン</t>
    </rPh>
    <rPh sb="6" eb="8">
      <t>テンプ</t>
    </rPh>
    <rPh sb="8" eb="10">
      <t>シリョウ</t>
    </rPh>
    <phoneticPr fontId="2"/>
  </si>
  <si>
    <t>別添６</t>
  </si>
  <si>
    <t>別添７</t>
  </si>
  <si>
    <t>別添８-１</t>
    <phoneticPr fontId="2"/>
  </si>
  <si>
    <t>別添８-２</t>
    <phoneticPr fontId="2"/>
  </si>
  <si>
    <t>別添８-２
添付資料</t>
    <rPh sb="0" eb="2">
      <t>ベッテン</t>
    </rPh>
    <rPh sb="6" eb="8">
      <t>テンプ</t>
    </rPh>
    <rPh sb="8" eb="10">
      <t>シリョウ</t>
    </rPh>
    <phoneticPr fontId="2"/>
  </si>
  <si>
    <t>別添２-１</t>
    <phoneticPr fontId="2"/>
  </si>
  <si>
    <t>任意様式５</t>
    <phoneticPr fontId="2"/>
  </si>
  <si>
    <t>各種工事期間がわかる工事工程表</t>
    <rPh sb="0" eb="2">
      <t>カクシュ</t>
    </rPh>
    <rPh sb="2" eb="4">
      <t>コウジ</t>
    </rPh>
    <rPh sb="4" eb="6">
      <t>キカン</t>
    </rPh>
    <rPh sb="10" eb="12">
      <t>コウジ</t>
    </rPh>
    <rPh sb="12" eb="15">
      <t>コウテイヒョウ</t>
    </rPh>
    <phoneticPr fontId="2"/>
  </si>
  <si>
    <t>実施する改修工事の各工程が確認できるもの</t>
    <rPh sb="0" eb="2">
      <t>ジッシ</t>
    </rPh>
    <rPh sb="4" eb="6">
      <t>カイシュウ</t>
    </rPh>
    <rPh sb="6" eb="8">
      <t>コウジ</t>
    </rPh>
    <rPh sb="9" eb="10">
      <t>カク</t>
    </rPh>
    <rPh sb="10" eb="12">
      <t>コウテイ</t>
    </rPh>
    <rPh sb="13" eb="15">
      <t>カクニン</t>
    </rPh>
    <phoneticPr fontId="2"/>
  </si>
  <si>
    <t>任意書式</t>
    <rPh sb="0" eb="2">
      <t>ニンイ</t>
    </rPh>
    <rPh sb="2" eb="4">
      <t>ショシキ</t>
    </rPh>
    <phoneticPr fontId="2"/>
  </si>
  <si>
    <r>
      <t>（</t>
    </r>
    <r>
      <rPr>
        <b/>
        <sz val="10"/>
        <color theme="1"/>
        <rFont val="ＭＳ Ｐゴシック"/>
        <family val="3"/>
        <charset val="128"/>
      </rPr>
      <t>※</t>
    </r>
    <r>
      <rPr>
        <sz val="10"/>
        <color theme="1"/>
        <rFont val="ＭＳ Ｐゴシック"/>
        <family val="3"/>
        <charset val="128"/>
      </rPr>
      <t>）　別添２-１添付資料で耐震性を有することが確認できる場合は、別添８-1の添付書類は省略可</t>
    </r>
    <rPh sb="4" eb="6">
      <t>ベッテン</t>
    </rPh>
    <rPh sb="9" eb="11">
      <t>テンプ</t>
    </rPh>
    <rPh sb="11" eb="13">
      <t>シリョウ</t>
    </rPh>
    <rPh sb="14" eb="17">
      <t>タイシンセイ</t>
    </rPh>
    <rPh sb="18" eb="19">
      <t>ユウ</t>
    </rPh>
    <rPh sb="24" eb="26">
      <t>カクニン</t>
    </rPh>
    <rPh sb="29" eb="31">
      <t>バアイ</t>
    </rPh>
    <rPh sb="33" eb="35">
      <t>ベッテン</t>
    </rPh>
    <rPh sb="39" eb="41">
      <t>テンプ</t>
    </rPh>
    <rPh sb="41" eb="43">
      <t>ショルイ</t>
    </rPh>
    <rPh sb="44" eb="46">
      <t>ショウリャク</t>
    </rPh>
    <rPh sb="46" eb="47">
      <t>カ</t>
    </rPh>
    <phoneticPr fontId="2"/>
  </si>
  <si>
    <t>参考様式2-1～2-3（標準単価方式の場合は 参考様式2-4 ）の金額を転記</t>
    <rPh sb="0" eb="4">
      <t>サンコウヨウシキ</t>
    </rPh>
    <rPh sb="33" eb="35">
      <t>キンガク</t>
    </rPh>
    <rPh sb="36" eb="38">
      <t>テンキ</t>
    </rPh>
    <phoneticPr fontId="2"/>
  </si>
  <si>
    <t>申請建物の　所在地、構造、階数、延べ面積　が確認できるもの
申請建物の“新築”の完了検査日または登記時期が確認できるもの</t>
    <rPh sb="0" eb="2">
      <t>シンセイ</t>
    </rPh>
    <rPh sb="2" eb="4">
      <t>タテモノ</t>
    </rPh>
    <rPh sb="6" eb="9">
      <t>ショザイチ</t>
    </rPh>
    <rPh sb="10" eb="12">
      <t>コウゾウ</t>
    </rPh>
    <rPh sb="13" eb="15">
      <t>カイスウ</t>
    </rPh>
    <rPh sb="16" eb="17">
      <t>ノ</t>
    </rPh>
    <rPh sb="18" eb="20">
      <t>メンセキ</t>
    </rPh>
    <rPh sb="22" eb="24">
      <t>カクニン</t>
    </rPh>
    <rPh sb="30" eb="32">
      <t>シンセイ</t>
    </rPh>
    <rPh sb="32" eb="34">
      <t>タテモノ</t>
    </rPh>
    <rPh sb="40" eb="42">
      <t>カンリョウ</t>
    </rPh>
    <rPh sb="42" eb="44">
      <t>ケンサ</t>
    </rPh>
    <rPh sb="44" eb="45">
      <t>ヒ</t>
    </rPh>
    <phoneticPr fontId="2"/>
  </si>
  <si>
    <t>←（※）別添2-1の添付資料と兼用可</t>
    <phoneticPr fontId="2"/>
  </si>
  <si>
    <r>
      <rPr>
        <b/>
        <u/>
        <sz val="8.5"/>
        <color theme="1"/>
        <rFont val="ＭＳ Ｐ明朝"/>
        <family val="1"/>
        <charset val="128"/>
      </rPr>
      <t>複数年度にまたがる事業の場合</t>
    </r>
    <r>
      <rPr>
        <sz val="8.5"/>
        <color theme="1"/>
        <rFont val="ＭＳ Ｐ明朝"/>
        <family val="1"/>
        <charset val="128"/>
      </rPr>
      <t>に提出</t>
    </r>
    <rPh sb="0" eb="4">
      <t>フクスウネンド</t>
    </rPh>
    <rPh sb="9" eb="11">
      <t>ジギョウ</t>
    </rPh>
    <rPh sb="12" eb="14">
      <t>バアイ</t>
    </rPh>
    <rPh sb="15" eb="17">
      <t>テイシュツ</t>
    </rPh>
    <phoneticPr fontId="2"/>
  </si>
  <si>
    <t>別添１</t>
    <rPh sb="0" eb="2">
      <t>ベッテン</t>
    </rPh>
    <phoneticPr fontId="2"/>
  </si>
  <si>
    <t>年度別事業計画内訳書</t>
    <rPh sb="0" eb="3">
      <t>ネンドベツ</t>
    </rPh>
    <rPh sb="3" eb="5">
      <t>ジギョウ</t>
    </rPh>
    <rPh sb="5" eb="7">
      <t>ケイカク</t>
    </rPh>
    <rPh sb="7" eb="10">
      <t>ウチワケショ</t>
    </rPh>
    <phoneticPr fontId="2"/>
  </si>
  <si>
    <t>別添２-２添付資料</t>
    <rPh sb="0" eb="2">
      <t>ベッテン</t>
    </rPh>
    <rPh sb="5" eb="7">
      <t>テンプ</t>
    </rPh>
    <rPh sb="7" eb="9">
      <t>シリョウ</t>
    </rPh>
    <phoneticPr fontId="2"/>
  </si>
  <si>
    <t>別添８-２添付資料</t>
    <rPh sb="0" eb="2">
      <t>ベッテン</t>
    </rPh>
    <rPh sb="5" eb="7">
      <t>テンプ</t>
    </rPh>
    <rPh sb="7" eb="9">
      <t>シリョウ</t>
    </rPh>
    <phoneticPr fontId="2"/>
  </si>
  <si>
    <t>（任意書式）</t>
    <rPh sb="1" eb="3">
      <t>ニンイ</t>
    </rPh>
    <rPh sb="3" eb="5">
      <t>ショシキ</t>
    </rPh>
    <phoneticPr fontId="2"/>
  </si>
  <si>
    <t>年度別事業計画内訳書　＊複数年度にまたがる事業の場合</t>
    <rPh sb="0" eb="3">
      <t>ネンドベツ</t>
    </rPh>
    <rPh sb="3" eb="5">
      <t>ジギョウ</t>
    </rPh>
    <rPh sb="5" eb="10">
      <t>ケイカクウチワケショ</t>
    </rPh>
    <phoneticPr fontId="2"/>
  </si>
  <si>
    <t>の欄に記載してください。</t>
    <rPh sb="3" eb="5">
      <t>キサイ</t>
    </rPh>
    <phoneticPr fontId="2"/>
  </si>
  <si>
    <t>別添２－１</t>
    <phoneticPr fontId="2"/>
  </si>
  <si>
    <t>別添２－２</t>
    <phoneticPr fontId="2"/>
  </si>
  <si>
    <t>改修写真や計測機器の設置状況の写真等、完了出来形が判別できるもの</t>
    <rPh sb="23" eb="24">
      <t>カタチ</t>
    </rPh>
    <phoneticPr fontId="2"/>
  </si>
  <si>
    <t>省エネルギー性能の表示内容が確認できる資料</t>
    <rPh sb="0" eb="1">
      <t>ショウ</t>
    </rPh>
    <rPh sb="6" eb="8">
      <t>セイノウ</t>
    </rPh>
    <rPh sb="9" eb="11">
      <t>ヒョウジ</t>
    </rPh>
    <rPh sb="11" eb="13">
      <t>ナイヨウ</t>
    </rPh>
    <rPh sb="14" eb="16">
      <t>カクニン</t>
    </rPh>
    <rPh sb="19" eb="21">
      <t>シリョウ</t>
    </rPh>
    <phoneticPr fontId="2"/>
  </si>
  <si>
    <t>（ｃ）
＝（a）－（b）</t>
    <phoneticPr fontId="2"/>
  </si>
  <si>
    <t>　別紙１（a)　事業費</t>
    <rPh sb="1" eb="3">
      <t>ベッシ</t>
    </rPh>
    <rPh sb="8" eb="11">
      <t>ジギョウヒ</t>
    </rPh>
    <phoneticPr fontId="2"/>
  </si>
  <si>
    <t>（今年度実施する補助事業の概要を具体的に記載）</t>
    <phoneticPr fontId="2"/>
  </si>
  <si>
    <t>参考様式１－３(簡易計算用)</t>
    <rPh sb="0" eb="4">
      <t>サンコウヨウシキ</t>
    </rPh>
    <rPh sb="8" eb="12">
      <t>カンイケイサン</t>
    </rPh>
    <rPh sb="12" eb="13">
      <t>ヨウ</t>
    </rPh>
    <phoneticPr fontId="2"/>
  </si>
  <si>
    <t>注1） 一次エネルギー換算係数は、「建築物エネルギー消費性能基準等に定める省令における算出方法等に係る事項
　　　 (平成28年1月29日、国土交通省告示第265号)」別表第1による上記の値としてください。同表に記載されていない
　　　 ものは、組成等の実況による数値を使用してください。</t>
    <rPh sb="4" eb="6">
      <t>イチジ</t>
    </rPh>
    <rPh sb="18" eb="21">
      <t>ケンチクブツ</t>
    </rPh>
    <rPh sb="26" eb="28">
      <t>ショウヒ</t>
    </rPh>
    <rPh sb="28" eb="30">
      <t>セイノウ</t>
    </rPh>
    <rPh sb="30" eb="32">
      <t>キジュン</t>
    </rPh>
    <rPh sb="32" eb="33">
      <t>トウ</t>
    </rPh>
    <rPh sb="34" eb="35">
      <t>サダ</t>
    </rPh>
    <rPh sb="37" eb="39">
      <t>ショウレイ</t>
    </rPh>
    <rPh sb="43" eb="45">
      <t>サンシュツ</t>
    </rPh>
    <rPh sb="45" eb="47">
      <t>ホウホウ</t>
    </rPh>
    <rPh sb="47" eb="48">
      <t>トウ</t>
    </rPh>
    <rPh sb="49" eb="50">
      <t>カカ</t>
    </rPh>
    <rPh sb="51" eb="53">
      <t>ジコウ</t>
    </rPh>
    <rPh sb="59" eb="61">
      <t>ヘイセイ</t>
    </rPh>
    <rPh sb="63" eb="64">
      <t>ネン</t>
    </rPh>
    <rPh sb="65" eb="66">
      <t>ガツ</t>
    </rPh>
    <rPh sb="68" eb="69">
      <t>ニチ</t>
    </rPh>
    <rPh sb="70" eb="72">
      <t>コクド</t>
    </rPh>
    <rPh sb="72" eb="75">
      <t>コウツウショウ</t>
    </rPh>
    <rPh sb="75" eb="77">
      <t>コクジ</t>
    </rPh>
    <rPh sb="77" eb="78">
      <t>ダイ</t>
    </rPh>
    <rPh sb="81" eb="82">
      <t>ゴウ</t>
    </rPh>
    <rPh sb="84" eb="85">
      <t>ベツ</t>
    </rPh>
    <rPh sb="85" eb="86">
      <t>ヒョウ</t>
    </rPh>
    <rPh sb="86" eb="87">
      <t>ダイ</t>
    </rPh>
    <rPh sb="91" eb="93">
      <t>ジョウキ</t>
    </rPh>
    <rPh sb="94" eb="95">
      <t>アタイ</t>
    </rPh>
    <rPh sb="132" eb="134">
      <t>スウチ</t>
    </rPh>
    <rPh sb="135" eb="137">
      <t>シヨウ</t>
    </rPh>
    <phoneticPr fontId="2"/>
  </si>
  <si>
    <t>一次エネルギー換算係数
（単位）　(②)</t>
    <rPh sb="0" eb="2">
      <t>イチジ</t>
    </rPh>
    <rPh sb="7" eb="9">
      <t>カンサン</t>
    </rPh>
    <rPh sb="9" eb="11">
      <t>ケイスウ</t>
    </rPh>
    <phoneticPr fontId="2"/>
  </si>
  <si>
    <t>注1） 一次エネルギー換算係数は、「建築物エネルギー消費性能基準等に定める省令における算出方法等に係る事項
　　　 (平成28年1月29日、国土交通省告示第265号)」別表第1による上記の値としてください。同表に記載されていない
　　　 ものは、組成等の実況による数値を使用してください。</t>
    <rPh sb="0" eb="1">
      <t>チュウ</t>
    </rPh>
    <rPh sb="4" eb="6">
      <t>イチジ</t>
    </rPh>
    <rPh sb="18" eb="21">
      <t>ケンチクブツ</t>
    </rPh>
    <rPh sb="26" eb="28">
      <t>ショウヒ</t>
    </rPh>
    <rPh sb="28" eb="30">
      <t>セイノウ</t>
    </rPh>
    <rPh sb="30" eb="32">
      <t>キジュン</t>
    </rPh>
    <rPh sb="32" eb="33">
      <t>トウ</t>
    </rPh>
    <rPh sb="34" eb="35">
      <t>サダ</t>
    </rPh>
    <rPh sb="37" eb="39">
      <t>ショウレイ</t>
    </rPh>
    <rPh sb="43" eb="45">
      <t>サンシュツ</t>
    </rPh>
    <rPh sb="45" eb="47">
      <t>ホウホウ</t>
    </rPh>
    <rPh sb="47" eb="48">
      <t>トウ</t>
    </rPh>
    <rPh sb="49" eb="50">
      <t>カカワ</t>
    </rPh>
    <rPh sb="51" eb="53">
      <t>ジコウ</t>
    </rPh>
    <rPh sb="59" eb="61">
      <t>ヘイセイ</t>
    </rPh>
    <rPh sb="63" eb="64">
      <t>ネン</t>
    </rPh>
    <rPh sb="65" eb="66">
      <t>ガツ</t>
    </rPh>
    <rPh sb="68" eb="69">
      <t>ニチ</t>
    </rPh>
    <rPh sb="70" eb="72">
      <t>コクド</t>
    </rPh>
    <rPh sb="72" eb="75">
      <t>コウツウショウ</t>
    </rPh>
    <rPh sb="75" eb="77">
      <t>コクジ</t>
    </rPh>
    <rPh sb="77" eb="78">
      <t>ダイ</t>
    </rPh>
    <rPh sb="81" eb="82">
      <t>ゴウ</t>
    </rPh>
    <rPh sb="84" eb="85">
      <t>ベツ</t>
    </rPh>
    <rPh sb="85" eb="86">
      <t>ヒョウ</t>
    </rPh>
    <rPh sb="86" eb="87">
      <t>ダイ</t>
    </rPh>
    <rPh sb="91" eb="93">
      <t>ジョウキ</t>
    </rPh>
    <rPh sb="94" eb="95">
      <t>アタイ</t>
    </rPh>
    <rPh sb="132" eb="134">
      <t>スウチ</t>
    </rPh>
    <rPh sb="135" eb="137">
      <t>シヨウ</t>
    </rPh>
    <phoneticPr fontId="2"/>
  </si>
  <si>
    <t>参考様式２－３[実績]</t>
    <rPh sb="8" eb="10">
      <t>ジッセキ</t>
    </rPh>
    <phoneticPr fontId="2"/>
  </si>
  <si>
    <t>←交付決定通知書の交付決定額を入力してください</t>
    <phoneticPr fontId="2"/>
  </si>
  <si>
    <t>←採択通知書の補助限度額を入力してください</t>
    <phoneticPr fontId="2"/>
  </si>
  <si>
    <t>参考様式２－１(集計表)[実績]</t>
    <rPh sb="8" eb="10">
      <t>シュウケイ</t>
    </rPh>
    <rPh sb="10" eb="11">
      <t>ヒョウ</t>
    </rPh>
    <rPh sb="13" eb="15">
      <t>ジッセキ</t>
    </rPh>
    <phoneticPr fontId="2"/>
  </si>
  <si>
    <t>参考様式２－１(建物毎)[実績]</t>
    <rPh sb="8" eb="10">
      <t>タテモノ</t>
    </rPh>
    <rPh sb="10" eb="11">
      <t>ゴト</t>
    </rPh>
    <rPh sb="13" eb="15">
      <t>ジッセキ</t>
    </rPh>
    <phoneticPr fontId="2"/>
  </si>
  <si>
    <t>参考様式２－２[実績]</t>
    <rPh sb="8" eb="10">
      <t>ジッセキ</t>
    </rPh>
    <phoneticPr fontId="2"/>
  </si>
  <si>
    <t>←交付決定通知書の交付決定額を入力してください</t>
    <rPh sb="1" eb="3">
      <t>コウフ</t>
    </rPh>
    <rPh sb="3" eb="5">
      <t>ケッテイ</t>
    </rPh>
    <rPh sb="5" eb="8">
      <t>ツウチショ</t>
    </rPh>
    <rPh sb="9" eb="11">
      <t>コウフ</t>
    </rPh>
    <rPh sb="11" eb="13">
      <t>ケッテイ</t>
    </rPh>
    <rPh sb="13" eb="14">
      <t>ガク</t>
    </rPh>
    <rPh sb="15" eb="17">
      <t>ニュウリョク</t>
    </rPh>
    <phoneticPr fontId="2"/>
  </si>
  <si>
    <t>年度別事業計画内訳書　※複数年度にまたがる事業の場合</t>
    <rPh sb="0" eb="3">
      <t>ネンドベツ</t>
    </rPh>
    <rPh sb="3" eb="10">
      <t>ジギョウケイカクウチワケショ</t>
    </rPh>
    <rPh sb="12" eb="16">
      <t>フクスウネンド</t>
    </rPh>
    <rPh sb="21" eb="23">
      <t>ジギョウ</t>
    </rPh>
    <rPh sb="24" eb="26">
      <t>バアイ</t>
    </rPh>
    <phoneticPr fontId="2"/>
  </si>
  <si>
    <t>別記様式第１２</t>
    <phoneticPr fontId="2"/>
  </si>
  <si>
    <t>←計上が無い場合は“0”を入力してください</t>
    <rPh sb="1" eb="3">
      <t>ケイジョウ</t>
    </rPh>
    <rPh sb="4" eb="5">
      <t>ナ</t>
    </rPh>
    <rPh sb="6" eb="8">
      <t>バアイ</t>
    </rPh>
    <rPh sb="13" eb="15">
      <t>ニュウリョク</t>
    </rPh>
    <phoneticPr fontId="2"/>
  </si>
  <si>
    <t>←上段（　）内には交付申請（または交付変更承認申請）に基づく交付決定額を入力</t>
    <rPh sb="36" eb="38">
      <t>ニュウリョク</t>
    </rPh>
    <phoneticPr fontId="2"/>
  </si>
  <si>
    <t>←下段には実績報告時の金額を入力</t>
    <rPh sb="1" eb="3">
      <t>ゲダン</t>
    </rPh>
    <rPh sb="5" eb="7">
      <t>ジッセキ</t>
    </rPh>
    <rPh sb="7" eb="10">
      <t>ホウコクジ</t>
    </rPh>
    <rPh sb="11" eb="13">
      <t>キンガク</t>
    </rPh>
    <rPh sb="14" eb="16">
      <t>ニュウリョク</t>
    </rPh>
    <phoneticPr fontId="2"/>
  </si>
  <si>
    <t>←計上が無い場合、0を入力してください</t>
    <rPh sb="1" eb="3">
      <t>ケイジョウ</t>
    </rPh>
    <rPh sb="4" eb="5">
      <t>ナ</t>
    </rPh>
    <rPh sb="6" eb="8">
      <t>バアイ</t>
    </rPh>
    <rPh sb="11" eb="13">
      <t>ニュウリョク</t>
    </rPh>
    <phoneticPr fontId="2"/>
  </si>
  <si>
    <t>※複数年度事業として採択を受けた場合のみ提出</t>
    <rPh sb="20" eb="22">
      <t>テイシュツ</t>
    </rPh>
    <phoneticPr fontId="2"/>
  </si>
  <si>
    <t>※複数年度事業として採択を受けた場合のみ提出</t>
    <phoneticPr fontId="2"/>
  </si>
  <si>
    <t>（令和７年度）</t>
    <rPh sb="1" eb="3">
      <t>レイワ</t>
    </rPh>
    <rPh sb="4" eb="6">
      <t>ネンド</t>
    </rPh>
    <phoneticPr fontId="2"/>
  </si>
  <si>
    <t>交付申請額
（Ｈ）＝（Ｆ+Ｇ）</t>
    <phoneticPr fontId="2"/>
  </si>
  <si>
    <t>前回交付決定額（Ｉ）</t>
    <rPh sb="0" eb="2">
      <t>ゼンカイ</t>
    </rPh>
    <rPh sb="2" eb="4">
      <t>コウフ</t>
    </rPh>
    <rPh sb="4" eb="6">
      <t>ケッテイ</t>
    </rPh>
    <rPh sb="6" eb="7">
      <t>ガク</t>
    </rPh>
    <phoneticPr fontId="2"/>
  </si>
  <si>
    <t>うち、
交付申請済
○棟</t>
    <phoneticPr fontId="2"/>
  </si>
  <si>
    <t>(ｃ）について交付変更承認申請の予定時期の内訳</t>
    <phoneticPr fontId="2"/>
  </si>
  <si>
    <t>補助基本額
（※1）</t>
    <rPh sb="0" eb="2">
      <t>ホジョ</t>
    </rPh>
    <rPh sb="2" eb="4">
      <t>キホン</t>
    </rPh>
    <rPh sb="4" eb="5">
      <t>ガク</t>
    </rPh>
    <phoneticPr fontId="2"/>
  </si>
  <si>
    <t>小計（Ｂ）</t>
    <rPh sb="0" eb="2">
      <t>ショウケイ</t>
    </rPh>
    <phoneticPr fontId="2"/>
  </si>
  <si>
    <t xml:space="preserve">補助金交付
申請額(G)(※1)
(G) = (B)+(C)+ (E）+(F) </t>
    <phoneticPr fontId="2"/>
  </si>
  <si>
    <t>注１）消費税等を除いた額を記載してください。</t>
    <rPh sb="0" eb="1">
      <t>チュウ</t>
    </rPh>
    <rPh sb="3" eb="7">
      <t>ショウヒゼイナド</t>
    </rPh>
    <rPh sb="8" eb="9">
      <t>ノゾ</t>
    </rPh>
    <rPh sb="11" eb="12">
      <t>ガク</t>
    </rPh>
    <rPh sb="13" eb="15">
      <t>キサイ</t>
    </rPh>
    <phoneticPr fontId="2"/>
  </si>
  <si>
    <t>　・提案申請書(様式１)バリアフリー改修工事を「実施する」にチェックされた場合は、</t>
    <rPh sb="2" eb="4">
      <t>テイアン</t>
    </rPh>
    <rPh sb="4" eb="7">
      <t>シンセイショ</t>
    </rPh>
    <rPh sb="8" eb="10">
      <t>ヨウシキ</t>
    </rPh>
    <rPh sb="18" eb="20">
      <t>カイシュウ</t>
    </rPh>
    <rPh sb="20" eb="22">
      <t>コウジ</t>
    </rPh>
    <rPh sb="24" eb="26">
      <t>ジッシ</t>
    </rPh>
    <rPh sb="37" eb="39">
      <t>バアイ</t>
    </rPh>
    <phoneticPr fontId="2"/>
  </si>
  <si>
    <t>　　本様式に沿って工事種別、施工部位の当該部分に□を■としてチェックをしてください。</t>
    <phoneticPr fontId="2"/>
  </si>
  <si>
    <t>　　また、併せて当該工事の工事箇所数およびその工事費を記入してください。</t>
    <rPh sb="5" eb="6">
      <t>アワ</t>
    </rPh>
    <phoneticPr fontId="2"/>
  </si>
  <si>
    <t>　　バリアフリー改修工事の実施箇所がわかる図面を別添資料として提出してください。</t>
    <rPh sb="5" eb="7">
      <t>カイシュウ</t>
    </rPh>
    <rPh sb="7" eb="9">
      <t>コウジ</t>
    </rPh>
    <rPh sb="10" eb="12">
      <t>ジッシ</t>
    </rPh>
    <rPh sb="15" eb="17">
      <t>カショ</t>
    </rPh>
    <rPh sb="21" eb="23">
      <t>ベッテン</t>
    </rPh>
    <rPh sb="23" eb="25">
      <t>シリョウ</t>
    </rPh>
    <rPh sb="28" eb="30">
      <t>テイシュツ</t>
    </rPh>
    <phoneticPr fontId="2"/>
  </si>
  <si>
    <t>　・(様式１)で「実施しない」にチェックされた場合は、本様式の提出は必要ありません。</t>
    <rPh sb="0" eb="2">
      <t>ヨウシキ</t>
    </rPh>
    <rPh sb="20" eb="22">
      <t>バアイ</t>
    </rPh>
    <rPh sb="23" eb="24">
      <t>ホ</t>
    </rPh>
    <rPh sb="24" eb="25">
      <t>ホン</t>
    </rPh>
    <rPh sb="25" eb="27">
      <t>ヨウシキ</t>
    </rPh>
    <rPh sb="27" eb="29">
      <t>テイシュツ</t>
    </rPh>
    <rPh sb="30" eb="32">
      <t>ヒツヨウ</t>
    </rPh>
    <phoneticPr fontId="2"/>
  </si>
  <si>
    <t>参考様式２－１[交付]</t>
    <phoneticPr fontId="2"/>
  </si>
  <si>
    <t>別紙２（A）　補助金申請額</t>
    <rPh sb="0" eb="2">
      <t>ベッシ</t>
    </rPh>
    <phoneticPr fontId="2"/>
  </si>
  <si>
    <t>別紙２（B）　補助金申請額</t>
    <rPh sb="0" eb="2">
      <t>ベッシ</t>
    </rPh>
    <phoneticPr fontId="2"/>
  </si>
  <si>
    <t>別紙２（D）　補助金申請額</t>
    <rPh sb="0" eb="2">
      <t>ベッシ</t>
    </rPh>
    <phoneticPr fontId="2"/>
  </si>
  <si>
    <t>別紙１（D）　補助金申請額</t>
    <rPh sb="0" eb="2">
      <t>ベッシ</t>
    </rPh>
    <phoneticPr fontId="2"/>
  </si>
  <si>
    <t>　別紙２（a)　事業費</t>
    <rPh sb="1" eb="3">
      <t>ベッシ</t>
    </rPh>
    <rPh sb="8" eb="11">
      <t>ジギョウヒ</t>
    </rPh>
    <phoneticPr fontId="2"/>
  </si>
  <si>
    <t>別紙２（Ａ)　補助対象事業費</t>
    <rPh sb="0" eb="2">
      <t>ベッシ</t>
    </rPh>
    <rPh sb="7" eb="11">
      <t>ホジョタイショウ</t>
    </rPh>
    <rPh sb="11" eb="14">
      <t>ジギョウヒ</t>
    </rPh>
    <phoneticPr fontId="2"/>
  </si>
  <si>
    <t>別紙２（Ｂ)　補助対象事業費</t>
    <rPh sb="0" eb="2">
      <t>ベッシ</t>
    </rPh>
    <phoneticPr fontId="2"/>
  </si>
  <si>
    <t>別紙２（D)　補助対象事業費</t>
    <rPh sb="0" eb="2">
      <t>ベッシ</t>
    </rPh>
    <phoneticPr fontId="2"/>
  </si>
  <si>
    <t>預金種別：別段はその他を選択</t>
    <rPh sb="0" eb="4">
      <t>ヨキンシュベツ</t>
    </rPh>
    <rPh sb="5" eb="7">
      <t>ベツダン</t>
    </rPh>
    <rPh sb="10" eb="11">
      <t>タ</t>
    </rPh>
    <rPh sb="12" eb="14">
      <t>センタク</t>
    </rPh>
    <phoneticPr fontId="2"/>
  </si>
  <si>
    <t>の欄に記載してください。</t>
    <phoneticPr fontId="2"/>
  </si>
  <si>
    <r>
      <t>申請する建築物が耐震性を有する(</t>
    </r>
    <r>
      <rPr>
        <b/>
        <sz val="10"/>
        <rFont val="ＭＳ 明朝"/>
        <family val="1"/>
        <charset val="128"/>
      </rPr>
      <t>※</t>
    </r>
    <r>
      <rPr>
        <sz val="10"/>
        <rFont val="ＭＳ 明朝"/>
        <family val="1"/>
        <charset val="128"/>
      </rPr>
      <t>)</t>
    </r>
    <r>
      <rPr>
        <sz val="11"/>
        <rFont val="ＭＳ 明朝"/>
        <family val="1"/>
        <charset val="128"/>
      </rPr>
      <t>ことの証明として、実績報告時に以下の書類を提出します。</t>
    </r>
    <rPh sb="8" eb="11">
      <t>タイシンセイ</t>
    </rPh>
    <rPh sb="12" eb="13">
      <t>ユウ</t>
    </rPh>
    <rPh sb="21" eb="23">
      <t>ショウメイ</t>
    </rPh>
    <rPh sb="27" eb="29">
      <t>ジッセキ</t>
    </rPh>
    <rPh sb="29" eb="31">
      <t>ホウコク</t>
    </rPh>
    <rPh sb="31" eb="32">
      <t>ジ</t>
    </rPh>
    <rPh sb="33" eb="35">
      <t>イカ</t>
    </rPh>
    <rPh sb="36" eb="38">
      <t>ショルイ</t>
    </rPh>
    <rPh sb="39" eb="41">
      <t>テイシュツ</t>
    </rPh>
    <phoneticPr fontId="2"/>
  </si>
  <si>
    <r>
      <t>イ）　その他耐震性を有する(</t>
    </r>
    <r>
      <rPr>
        <b/>
        <sz val="11"/>
        <rFont val="ＭＳ 明朝"/>
        <family val="1"/>
        <charset val="128"/>
      </rPr>
      <t>※</t>
    </r>
    <r>
      <rPr>
        <sz val="11"/>
        <rFont val="ＭＳ 明朝"/>
        <family val="1"/>
        <charset val="128"/>
      </rPr>
      <t>)ことを証明する書類（耐震診断の結果等）</t>
    </r>
    <phoneticPr fontId="2"/>
  </si>
  <si>
    <t>A</t>
  </si>
  <si>
    <t xml:space="preserve"> ただし、令和　年　月　日付けＫＫＪ０７発第ＫＣ</t>
    <rPh sb="12" eb="13">
      <t>ニチ</t>
    </rPh>
    <phoneticPr fontId="2"/>
  </si>
  <si>
    <t>採択額（補助限度額）</t>
    <rPh sb="0" eb="2">
      <t>サイタク</t>
    </rPh>
    <rPh sb="2" eb="3">
      <t>ガク</t>
    </rPh>
    <rPh sb="4" eb="9">
      <t>ホジョゲンドガク</t>
    </rPh>
    <phoneticPr fontId="2"/>
  </si>
  <si>
    <t>□ 規模を選択</t>
  </si>
  <si>
    <r>
      <rPr>
        <b/>
        <u/>
        <sz val="8.5"/>
        <rFont val="ＭＳ Ｐゴシック"/>
        <family val="3"/>
        <charset val="128"/>
      </rPr>
      <t>複数年度にまたがる事業の場合</t>
    </r>
    <r>
      <rPr>
        <sz val="8.5"/>
        <rFont val="ＭＳ Ｐゴシック"/>
        <family val="3"/>
        <charset val="128"/>
      </rPr>
      <t>に提出</t>
    </r>
    <rPh sb="0" eb="4">
      <t>フクスウネンド</t>
    </rPh>
    <rPh sb="9" eb="11">
      <t>ジギョウ</t>
    </rPh>
    <rPh sb="12" eb="14">
      <t>バアイ</t>
    </rPh>
    <rPh sb="15" eb="17">
      <t>テイシュツ</t>
    </rPh>
    <phoneticPr fontId="2"/>
  </si>
  <si>
    <t>設計図面（案内・配置図、建物求積図、平面図、立面図など）、改修部分、計測の範囲が明確で計測機器の設置が分かる書類等</t>
    <rPh sb="5" eb="7">
      <t>アンナイ</t>
    </rPh>
    <rPh sb="12" eb="14">
      <t>タテモノ</t>
    </rPh>
    <rPh sb="14" eb="17">
      <t>キュウセキズ</t>
    </rPh>
    <rPh sb="18" eb="21">
      <t>ヘイメンズ</t>
    </rPh>
    <rPh sb="22" eb="25">
      <t>リツメンズ</t>
    </rPh>
    <rPh sb="43" eb="45">
      <t>ケイソク</t>
    </rPh>
    <rPh sb="45" eb="47">
      <t>キキ</t>
    </rPh>
    <phoneticPr fontId="2"/>
  </si>
  <si>
    <t>改修後に耐震性を有する
　※原則、新耐震基準（昭和56年6月1日に施行された建築基準法施行令第3章および第5章の4に規定する基準をいう。）に適合、又は、耐震改修促進法に基づく「地震に対する安全上耐震関係規定に準ずるものとして国土交通大臣が定める基準」（平成18年国土交通省告示185号）に適合しているもの</t>
    <rPh sb="14" eb="16">
      <t>ゲンソク</t>
    </rPh>
    <phoneticPr fontId="2"/>
  </si>
  <si>
    <t>　令和７年度住宅・建築物環境対策事業費に要する費用について、補助金の交付を受けたいので、令和７年度既存建築物省エネ化推進事業補助金交付規程第６の規定により、関係書類を添えて下記の通り申請します。なお、当該手続にあたっては、令和７年度既存建築物省エネ化推進事業補助金交付規程を遵守します。</t>
    <rPh sb="44" eb="46">
      <t>レイワ</t>
    </rPh>
    <rPh sb="111" eb="113">
      <t>レイワ</t>
    </rPh>
    <phoneticPr fontId="2"/>
  </si>
  <si>
    <t>設計図面（案内・配置図、建物求積図、平面図、立面図など）、改修部分、</t>
    <rPh sb="5" eb="7">
      <t>アンナイ</t>
    </rPh>
    <rPh sb="10" eb="11">
      <t>ズ</t>
    </rPh>
    <rPh sb="12" eb="14">
      <t>タテモノ</t>
    </rPh>
    <rPh sb="14" eb="17">
      <t>キュウセキズ</t>
    </rPh>
    <rPh sb="18" eb="21">
      <t>ヘイメンズ</t>
    </rPh>
    <phoneticPr fontId="2"/>
  </si>
  <si>
    <t>（任意様式３）</t>
    <phoneticPr fontId="2"/>
  </si>
  <si>
    <t>（任意様式４）</t>
    <phoneticPr fontId="2"/>
  </si>
  <si>
    <t>（任意様式５）</t>
    <phoneticPr fontId="2"/>
  </si>
  <si>
    <t>（任意書式）</t>
    <phoneticPr fontId="2"/>
  </si>
  <si>
    <r>
      <t>提案事業が建築基準法上の確認不要の場合</t>
    </r>
    <r>
      <rPr>
        <sz val="8.5"/>
        <rFont val="ＭＳ Ｐ明朝"/>
        <family val="1"/>
        <charset val="128"/>
      </rPr>
      <t>に提出</t>
    </r>
    <rPh sb="0" eb="4">
      <t>テイアンジギョウ</t>
    </rPh>
    <rPh sb="5" eb="11">
      <t>ケンチクキジュンホウジョウ</t>
    </rPh>
    <rPh sb="12" eb="14">
      <t>カクニン</t>
    </rPh>
    <rPh sb="14" eb="16">
      <t>フヨウ</t>
    </rPh>
    <rPh sb="17" eb="19">
      <t>バアイ</t>
    </rPh>
    <rPh sb="20" eb="22">
      <t>テイシュツ</t>
    </rPh>
    <phoneticPr fontId="2"/>
  </si>
  <si>
    <r>
      <t>提案事業が、大規模の修繕・大規模の模様替え、用途変更 等により建築確認を要する場合</t>
    </r>
    <r>
      <rPr>
        <sz val="8.5"/>
        <rFont val="ＭＳ Ｐ明朝"/>
        <family val="1"/>
        <charset val="128"/>
      </rPr>
      <t>に提出</t>
    </r>
    <rPh sb="0" eb="2">
      <t>テイアン</t>
    </rPh>
    <rPh sb="2" eb="4">
      <t>ジギョウ</t>
    </rPh>
    <rPh sb="6" eb="9">
      <t>ダイキボ</t>
    </rPh>
    <rPh sb="10" eb="12">
      <t>シュウゼン</t>
    </rPh>
    <rPh sb="13" eb="16">
      <t>ダイキボ</t>
    </rPh>
    <rPh sb="17" eb="20">
      <t>モヨウガ</t>
    </rPh>
    <rPh sb="22" eb="26">
      <t>ヨウトヘンコウ</t>
    </rPh>
    <rPh sb="27" eb="28">
      <t>トウ</t>
    </rPh>
    <rPh sb="31" eb="33">
      <t>ケンチク</t>
    </rPh>
    <rPh sb="33" eb="35">
      <t>カクニン</t>
    </rPh>
    <rPh sb="36" eb="37">
      <t>ヨウ</t>
    </rPh>
    <rPh sb="39" eb="41">
      <t>バアイ</t>
    </rPh>
    <rPh sb="42" eb="44">
      <t>テイシュツ</t>
    </rPh>
    <phoneticPr fontId="2"/>
  </si>
  <si>
    <r>
      <rPr>
        <b/>
        <u/>
        <sz val="8.5"/>
        <rFont val="ＭＳ Ｐ明朝"/>
        <family val="1"/>
        <charset val="128"/>
      </rPr>
      <t>交付決定後に変更があった場合</t>
    </r>
    <r>
      <rPr>
        <sz val="8.5"/>
        <rFont val="ＭＳ Ｐ明朝"/>
        <family val="1"/>
        <charset val="128"/>
      </rPr>
      <t>は、変更後の最終金額で作成して提出</t>
    </r>
    <rPh sb="16" eb="19">
      <t>ヘンコウゴ</t>
    </rPh>
    <rPh sb="20" eb="22">
      <t>サイシュウ</t>
    </rPh>
    <rPh sb="22" eb="24">
      <t>キンガク</t>
    </rPh>
    <rPh sb="25" eb="27">
      <t>サクセイ</t>
    </rPh>
    <rPh sb="29" eb="31">
      <t>テイシュツ</t>
    </rPh>
    <phoneticPr fontId="2"/>
  </si>
  <si>
    <t>記入漏れ等がないか確認。　額の確定通知書受領後提出。</t>
    <phoneticPr fontId="2"/>
  </si>
  <si>
    <t>令和　年 　月 　日付けＫＫＪ０７発第ＫＣ　　　号をもって補助金の交付決定を受けた標記事業が完了したので、令和７年度既存建築物省エネ化推進事業補助金交付規程第１３の規定により、関係書類を添え、下記のとおり報告します。</t>
    <rPh sb="0" eb="2">
      <t>レイワ</t>
    </rPh>
    <rPh sb="3" eb="4">
      <t>ネン</t>
    </rPh>
    <rPh sb="6" eb="7">
      <t>ガツ</t>
    </rPh>
    <rPh sb="9" eb="10">
      <t>ニチ</t>
    </rPh>
    <rPh sb="10" eb="11">
      <t>ツ</t>
    </rPh>
    <rPh sb="17" eb="18">
      <t>ハツ</t>
    </rPh>
    <rPh sb="18" eb="19">
      <t>ダイ</t>
    </rPh>
    <rPh sb="76" eb="78">
      <t>キテイ</t>
    </rPh>
    <phoneticPr fontId="2"/>
  </si>
  <si>
    <t>（補助対象事業部分の支払済領収書または送金伝票等）</t>
    <rPh sb="19" eb="21">
      <t>ソウキン</t>
    </rPh>
    <rPh sb="21" eb="23">
      <t>デンピョウ</t>
    </rPh>
    <rPh sb="23" eb="2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</si>
</sst>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quot;▲ &quot;#,##0"/>
    <numFmt numFmtId="177" formatCode="[$-411]ggge&quot;年&quot;m&quot;月&quot;d&quot;日&quot;;@"/>
    <numFmt numFmtId="178" formatCode="#,##0_ ;[Red]\-#,##0\ "/>
    <numFmt numFmtId="179" formatCode="#,##0;&quot;△ &quot;#,##0"/>
    <numFmt numFmtId="180" formatCode="0_);[Red]\(0\)"/>
    <numFmt numFmtId="181" formatCode="#,##0_);[Red]\(#,##0\)"/>
    <numFmt numFmtId="182" formatCode="#,##0_ "/>
    <numFmt numFmtId="183" formatCode="#,##0.0"/>
    <numFmt numFmtId="184" formatCode="0.0"/>
    <numFmt numFmtId="185" formatCode="#,##0.0;[Red]\-#,##0.0"/>
    <numFmt numFmtId="186" formatCode="#,##0.00000;[Red]\-#,##0.00000"/>
    <numFmt numFmtId="187" formatCode="#,##0.000;[Red]\-#,##0.000"/>
    <numFmt numFmtId="188" formatCode="0.0_);[Red]\(0.0\)"/>
    <numFmt numFmtId="189" formatCode="#,##0.0_ ;[Red]\-#,##0.0\ "/>
    <numFmt numFmtId="190" formatCode="0_ "/>
    <numFmt numFmtId="191" formatCode="0.00_);[Red]\(0.00\)"/>
    <numFmt numFmtId="192" formatCode="#,##0.00_);[Red]\(#,##0.00\)"/>
    <numFmt numFmtId="193" formatCode="0.0%"/>
    <numFmt numFmtId="194" formatCode="#,##0.0_);[Red]\(#,##0.0\)"/>
    <numFmt numFmtId="195" formatCode="#&quot;年&quot;"/>
    <numFmt numFmtId="196" formatCode="#&quot;月&quot;"/>
    <numFmt numFmtId="197" formatCode="#,##0.00_ "/>
    <numFmt numFmtId="198" formatCode="0.0_ "/>
    <numFmt numFmtId="199" formatCode="[&lt;=999]000;[&lt;=9999]000\-00;000\-0000"/>
    <numFmt numFmtId="200" formatCode="#\ ?/2"/>
    <numFmt numFmtId="201" formatCode="#&quot;棟&quot;"/>
    <numFmt numFmtId="202" formatCode="yyyy&quot;年&quot;m&quot;月&quot;;@"/>
    <numFmt numFmtId="203" formatCode="#,###"/>
    <numFmt numFmtId="204" formatCode="0.0_ ;[Red]\-0.0\ "/>
  </numFmts>
  <fonts count="135"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5"/>
      <name val="ＭＳ 明朝"/>
      <family val="1"/>
      <charset val="128"/>
    </font>
    <font>
      <sz val="8"/>
      <name val="ＭＳ 明朝"/>
      <family val="1"/>
      <charset val="128"/>
    </font>
    <font>
      <sz val="16"/>
      <name val="ＭＳ 明朝"/>
      <family val="1"/>
      <charset val="128"/>
    </font>
    <font>
      <sz val="10"/>
      <name val="ＭＳ 明朝"/>
      <family val="1"/>
      <charset val="128"/>
    </font>
    <font>
      <sz val="9"/>
      <name val="ＭＳ 明朝"/>
      <family val="1"/>
      <charset val="128"/>
    </font>
    <font>
      <u/>
      <sz val="11"/>
      <name val="ＭＳ 明朝"/>
      <family val="1"/>
      <charset val="128"/>
    </font>
    <font>
      <sz val="10.5"/>
      <name val="ＭＳ 明朝"/>
      <family val="1"/>
      <charset val="128"/>
    </font>
    <font>
      <sz val="10.5"/>
      <color indexed="10"/>
      <name val="ＭＳ 明朝"/>
      <family val="1"/>
      <charset val="128"/>
    </font>
    <font>
      <sz val="12"/>
      <color indexed="8"/>
      <name val="ＭＳ 明朝"/>
      <family val="1"/>
      <charset val="128"/>
    </font>
    <font>
      <sz val="12"/>
      <name val="ＭＳ Ｐ明朝"/>
      <family val="1"/>
      <charset val="128"/>
    </font>
    <font>
      <sz val="10"/>
      <name val="ＭＳ Ｐ明朝"/>
      <family val="1"/>
      <charset val="128"/>
    </font>
    <font>
      <sz val="14"/>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b/>
      <sz val="11"/>
      <name val="ＭＳ Ｐ明朝"/>
      <family val="1"/>
      <charset val="128"/>
    </font>
    <font>
      <b/>
      <sz val="12"/>
      <name val="ＭＳ Ｐ明朝"/>
      <family val="1"/>
      <charset val="128"/>
    </font>
    <font>
      <sz val="8"/>
      <color indexed="8"/>
      <name val="ＭＳ Ｐ明朝"/>
      <family val="1"/>
      <charset val="128"/>
    </font>
    <font>
      <sz val="11"/>
      <color indexed="8"/>
      <name val="ＭＳ 明朝"/>
      <family val="1"/>
      <charset val="128"/>
    </font>
    <font>
      <sz val="8.5"/>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vertAlign val="superscript"/>
      <sz val="10"/>
      <name val="ＭＳ Ｐゴシック"/>
      <family val="3"/>
      <charset val="128"/>
    </font>
    <font>
      <sz val="10.5"/>
      <name val="ＭＳ Ｐゴシック"/>
      <family val="3"/>
      <charset val="128"/>
    </font>
    <font>
      <vertAlign val="superscript"/>
      <sz val="9"/>
      <name val="ＭＳ Ｐゴシック"/>
      <family val="3"/>
      <charset val="128"/>
    </font>
    <font>
      <sz val="8"/>
      <name val="ＭＳ Ｐゴシック"/>
      <family val="3"/>
      <charset val="128"/>
    </font>
    <font>
      <b/>
      <sz val="11"/>
      <name val="ＭＳ Ｐゴシック"/>
      <family val="3"/>
      <charset val="128"/>
    </font>
    <font>
      <sz val="12"/>
      <name val="ＭＳ ゴシック"/>
      <family val="3"/>
      <charset val="128"/>
    </font>
    <font>
      <sz val="10"/>
      <name val="ＭＳ ゴシック"/>
      <family val="3"/>
      <charset val="128"/>
    </font>
    <font>
      <sz val="9.5"/>
      <name val="ＭＳ Ｐゴシック"/>
      <family val="3"/>
      <charset val="128"/>
    </font>
    <font>
      <sz val="6"/>
      <name val="ＭＳ ゴシック"/>
      <family val="3"/>
      <charset val="128"/>
    </font>
    <font>
      <sz val="7.5"/>
      <name val="ＭＳ Ｐゴシック"/>
      <family val="3"/>
      <charset val="128"/>
    </font>
    <font>
      <sz val="11"/>
      <name val="ＭＳ ゴシック"/>
      <family val="3"/>
      <charset val="128"/>
    </font>
    <font>
      <sz val="14"/>
      <name val="ＭＳ ゴシック"/>
      <family val="3"/>
      <charset val="128"/>
    </font>
    <font>
      <sz val="6.5"/>
      <name val="ＭＳ Ｐゴシック"/>
      <family val="3"/>
      <charset val="128"/>
    </font>
    <font>
      <sz val="10.5"/>
      <name val="ＭＳ ゴシック"/>
      <family val="3"/>
      <charset val="128"/>
    </font>
    <font>
      <sz val="7"/>
      <name val="ＭＳ Ｐゴシック"/>
      <family val="3"/>
      <charset val="128"/>
    </font>
    <font>
      <b/>
      <sz val="11"/>
      <name val="ＭＳ ゴシック"/>
      <family val="3"/>
      <charset val="128"/>
    </font>
    <font>
      <sz val="20"/>
      <name val="ＭＳ Ｐゴシック"/>
      <family val="3"/>
      <charset val="128"/>
    </font>
    <font>
      <sz val="18"/>
      <name val="ＭＳ 明朝"/>
      <family val="1"/>
      <charset val="128"/>
    </font>
    <font>
      <b/>
      <sz val="9"/>
      <name val="ＭＳ Ｐゴシック"/>
      <family val="3"/>
      <charset val="128"/>
    </font>
    <font>
      <sz val="8.5"/>
      <name val="ＭＳ Ｐゴシック"/>
      <family val="3"/>
      <charset val="128"/>
    </font>
    <font>
      <b/>
      <sz val="10"/>
      <name val="ＭＳ Ｐゴシック"/>
      <family val="3"/>
      <charset val="128"/>
    </font>
    <font>
      <vertAlign val="superscript"/>
      <sz val="7"/>
      <name val="ＭＳ Ｐゴシック"/>
      <family val="3"/>
      <charset val="128"/>
    </font>
    <font>
      <b/>
      <sz val="10"/>
      <name val="ＭＳ Ｐ明朝"/>
      <family val="1"/>
      <charset val="128"/>
    </font>
    <font>
      <sz val="10"/>
      <color theme="1"/>
      <name val="ＭＳ Ｐゴシック"/>
      <family val="3"/>
      <charset val="128"/>
    </font>
    <font>
      <sz val="11"/>
      <color theme="1"/>
      <name val="游ゴシック"/>
      <family val="3"/>
      <charset val="128"/>
      <scheme val="minor"/>
    </font>
    <font>
      <sz val="11"/>
      <color theme="1"/>
      <name val="ＭＳ Ｐゴシック"/>
      <family val="3"/>
      <charset val="128"/>
    </font>
    <font>
      <sz val="12"/>
      <color rgb="FF000000"/>
      <name val="ＭＳ 明朝"/>
      <family val="1"/>
      <charset val="128"/>
    </font>
    <font>
      <sz val="11"/>
      <color rgb="FF000000"/>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5"/>
      <color theme="1"/>
      <name val="ＭＳ Ｐ明朝"/>
      <family val="1"/>
      <charset val="128"/>
    </font>
    <font>
      <sz val="18"/>
      <color theme="1"/>
      <name val="ＭＳ 明朝"/>
      <family val="1"/>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11"/>
      <color rgb="FFFF0000"/>
      <name val="ＭＳ Ｐゴシック"/>
      <family val="3"/>
      <charset val="128"/>
    </font>
    <font>
      <sz val="9"/>
      <color theme="0"/>
      <name val="ＭＳ Ｐゴシック"/>
      <family val="3"/>
      <charset val="128"/>
    </font>
    <font>
      <sz val="16"/>
      <color theme="1"/>
      <name val="ＭＳ 明朝"/>
      <family val="1"/>
      <charset val="128"/>
    </font>
    <font>
      <b/>
      <sz val="11"/>
      <color theme="1"/>
      <name val="ＭＳ 明朝"/>
      <family val="1"/>
      <charset val="128"/>
    </font>
    <font>
      <sz val="18"/>
      <color theme="1"/>
      <name val="ＭＳ Ｐゴシック"/>
      <family val="3"/>
      <charset val="128"/>
    </font>
    <font>
      <sz val="16"/>
      <color rgb="FF000000"/>
      <name val="ＭＳ 明朝"/>
      <family val="1"/>
      <charset val="128"/>
    </font>
    <font>
      <sz val="26"/>
      <color theme="1"/>
      <name val="ＭＳ 明朝"/>
      <family val="1"/>
      <charset val="128"/>
    </font>
    <font>
      <sz val="28"/>
      <color theme="1"/>
      <name val="ＭＳ 明朝"/>
      <family val="1"/>
      <charset val="128"/>
    </font>
    <font>
      <sz val="8"/>
      <color theme="1"/>
      <name val="ＭＳ Ｐゴシック"/>
      <family val="3"/>
      <charset val="128"/>
    </font>
    <font>
      <sz val="9"/>
      <color rgb="FF000000"/>
      <name val="ＭＳ 明朝"/>
      <family val="1"/>
      <charset val="128"/>
    </font>
    <font>
      <sz val="18"/>
      <name val="ＭＳ Ｐゴシック"/>
      <family val="3"/>
      <charset val="128"/>
    </font>
    <font>
      <sz val="18"/>
      <color indexed="10"/>
      <name val="ＭＳ Ｐゴシック"/>
      <family val="3"/>
      <charset val="128"/>
    </font>
    <font>
      <sz val="11"/>
      <color theme="0"/>
      <name val="ＭＳ Ｐゴシック"/>
      <family val="3"/>
      <charset val="128"/>
    </font>
    <font>
      <sz val="16"/>
      <name val="ＭＳ Ｐゴシック"/>
      <family val="3"/>
      <charset val="128"/>
    </font>
    <font>
      <sz val="6"/>
      <name val="ＭＳ 明朝"/>
      <family val="1"/>
      <charset val="128"/>
    </font>
    <font>
      <sz val="11"/>
      <color rgb="FFFFC000"/>
      <name val="ＭＳ Ｐゴシック"/>
      <family val="3"/>
      <charset val="128"/>
    </font>
    <font>
      <sz val="11"/>
      <color rgb="FF99FF66"/>
      <name val="ＭＳ Ｐゴシック"/>
      <family val="3"/>
      <charset val="128"/>
    </font>
    <font>
      <sz val="7"/>
      <color theme="1"/>
      <name val="ＭＳ Ｐゴシック"/>
      <family val="3"/>
      <charset val="128"/>
    </font>
    <font>
      <b/>
      <sz val="12"/>
      <color theme="1"/>
      <name val="ＭＳ Ｐゴシック"/>
      <family val="3"/>
      <charset val="128"/>
    </font>
    <font>
      <sz val="10"/>
      <color theme="7" tint="-0.249977111117893"/>
      <name val="ＭＳ Ｐゴシック"/>
      <family val="3"/>
      <charset val="128"/>
    </font>
    <font>
      <sz val="11"/>
      <color rgb="FF99FF66"/>
      <name val="ＭＳ 明朝"/>
      <family val="1"/>
      <charset val="128"/>
    </font>
    <font>
      <sz val="11"/>
      <color rgb="FFFFC000"/>
      <name val="ＭＳ 明朝"/>
      <family val="1"/>
      <charset val="128"/>
    </font>
    <font>
      <b/>
      <sz val="10"/>
      <name val="ＭＳ 明朝"/>
      <family val="1"/>
      <charset val="128"/>
    </font>
    <font>
      <b/>
      <u/>
      <sz val="8.5"/>
      <color theme="1"/>
      <name val="ＭＳ Ｐ明朝"/>
      <family val="1"/>
      <charset val="128"/>
    </font>
    <font>
      <b/>
      <u/>
      <sz val="8.5"/>
      <name val="ＭＳ Ｐ明朝"/>
      <family val="1"/>
      <charset val="128"/>
    </font>
    <font>
      <sz val="9"/>
      <color rgb="FFFF0000"/>
      <name val="ＭＳ Ｐ明朝"/>
      <family val="1"/>
      <charset val="128"/>
    </font>
    <font>
      <sz val="6"/>
      <color theme="1"/>
      <name val="ＭＳ Ｐゴシック"/>
      <family val="3"/>
      <charset val="128"/>
    </font>
    <font>
      <b/>
      <sz val="11"/>
      <color rgb="FFC00000"/>
      <name val="ＭＳ 明朝"/>
      <family val="1"/>
      <charset val="128"/>
    </font>
    <font>
      <b/>
      <sz val="11"/>
      <color theme="1"/>
      <name val="ＭＳ Ｐゴシック"/>
      <family val="3"/>
      <charset val="128"/>
    </font>
    <font>
      <sz val="11"/>
      <name val="游ゴシック"/>
      <family val="3"/>
      <charset val="128"/>
    </font>
    <font>
      <sz val="11"/>
      <name val="游ゴシック"/>
      <family val="3"/>
      <charset val="128"/>
      <scheme val="minor"/>
    </font>
    <font>
      <sz val="11"/>
      <color theme="0" tint="-0.34998626667073579"/>
      <name val="游ゴシック"/>
      <family val="3"/>
      <charset val="128"/>
      <scheme val="minor"/>
    </font>
    <font>
      <u/>
      <sz val="11"/>
      <name val="ＭＳ Ｐゴシック"/>
      <family val="3"/>
      <charset val="128"/>
    </font>
    <font>
      <sz val="16"/>
      <name val="ＭＳ ゴシック"/>
      <family val="3"/>
      <charset val="128"/>
    </font>
    <font>
      <b/>
      <sz val="10"/>
      <color theme="1"/>
      <name val="ＭＳ Ｐゴシック"/>
      <family val="3"/>
      <charset val="128"/>
    </font>
    <font>
      <b/>
      <sz val="8.5"/>
      <name val="ＭＳ Ｐゴシック"/>
      <family val="3"/>
      <charset val="128"/>
    </font>
    <font>
      <u/>
      <sz val="11"/>
      <color theme="1"/>
      <name val="ＭＳ 明朝"/>
      <family val="1"/>
      <charset val="128"/>
    </font>
    <font>
      <u/>
      <sz val="8"/>
      <name val="ＭＳ Ｐゴシック"/>
      <family val="3"/>
      <charset val="128"/>
    </font>
    <font>
      <b/>
      <sz val="8"/>
      <name val="ＭＳ Ｐゴシック"/>
      <family val="3"/>
      <charset val="128"/>
    </font>
    <font>
      <b/>
      <vertAlign val="superscript"/>
      <sz val="9"/>
      <name val="ＭＳ Ｐゴシック"/>
      <family val="3"/>
      <charset val="128"/>
    </font>
    <font>
      <b/>
      <vertAlign val="superscript"/>
      <sz val="7"/>
      <name val="ＭＳ Ｐゴシック"/>
      <family val="3"/>
      <charset val="128"/>
    </font>
    <font>
      <b/>
      <sz val="9"/>
      <color rgb="FFFF0000"/>
      <name val="ＭＳ Ｐゴシック"/>
      <family val="3"/>
      <charset val="128"/>
    </font>
    <font>
      <b/>
      <sz val="18"/>
      <name val="ＭＳ Ｐゴシック"/>
      <family val="3"/>
      <charset val="128"/>
    </font>
    <font>
      <b/>
      <sz val="14"/>
      <color rgb="FFC00000"/>
      <name val="ＭＳ 明朝"/>
      <family val="1"/>
      <charset val="128"/>
    </font>
    <font>
      <b/>
      <u/>
      <sz val="14"/>
      <color rgb="FFC00000"/>
      <name val="ＭＳ 明朝"/>
      <family val="1"/>
      <charset val="128"/>
    </font>
    <font>
      <b/>
      <sz val="12"/>
      <color rgb="FFC00000"/>
      <name val="ＭＳ Ｐゴシック"/>
      <family val="3"/>
      <charset val="128"/>
    </font>
    <font>
      <sz val="18"/>
      <color theme="1"/>
      <name val="游ゴシック"/>
      <family val="3"/>
      <charset val="128"/>
      <scheme val="minor"/>
    </font>
    <font>
      <u/>
      <sz val="12"/>
      <name val="ＭＳ 明朝"/>
      <family val="1"/>
      <charset val="128"/>
    </font>
    <font>
      <b/>
      <sz val="9"/>
      <color theme="1"/>
      <name val="ＭＳ 明朝"/>
      <family val="1"/>
      <charset val="128"/>
    </font>
    <font>
      <sz val="11"/>
      <color theme="0" tint="-0.34998626667073579"/>
      <name val="Segoe UI Symbol"/>
      <family val="3"/>
    </font>
    <font>
      <b/>
      <u/>
      <sz val="8.5"/>
      <name val="ＭＳ Ｐゴシック"/>
      <family val="3"/>
      <charset val="128"/>
    </font>
    <font>
      <sz val="11"/>
      <color rgb="FFC00000"/>
      <name val="ＭＳ 明朝"/>
      <family val="1"/>
      <charset val="128"/>
    </font>
    <font>
      <sz val="8"/>
      <color theme="1" tint="0.14999847407452621"/>
      <name val="ＭＳ Ｐゴシック"/>
      <family val="3"/>
      <charset val="128"/>
    </font>
    <font>
      <sz val="9"/>
      <name val="Cambria Math"/>
      <family val="3"/>
    </font>
    <font>
      <sz val="9"/>
      <color rgb="FFC00000"/>
      <name val="ＭＳ Ｐゴシック"/>
      <family val="3"/>
      <charset val="128"/>
    </font>
    <font>
      <sz val="10"/>
      <color rgb="FF000000"/>
      <name val="ＭＳ 明朝"/>
      <family val="1"/>
      <charset val="128"/>
    </font>
    <font>
      <sz val="8"/>
      <color rgb="FF000000"/>
      <name val="ＭＳ 明朝"/>
      <family val="1"/>
      <charset val="128"/>
    </font>
    <font>
      <sz val="11"/>
      <color indexed="10"/>
      <name val="ＭＳ 明朝"/>
      <family val="1"/>
      <charset val="128"/>
    </font>
    <font>
      <b/>
      <sz val="11"/>
      <color rgb="FFC00000"/>
      <name val="ＭＳ Ｐゴシック"/>
      <family val="3"/>
      <charset val="128"/>
    </font>
    <font>
      <b/>
      <sz val="14"/>
      <color rgb="FFC00000"/>
      <name val="ＭＳ Ｐゴシック"/>
      <family val="3"/>
      <charset val="128"/>
    </font>
    <font>
      <sz val="12"/>
      <name val="游ゴシック"/>
      <family val="3"/>
      <charset val="128"/>
      <scheme val="minor"/>
    </font>
    <font>
      <b/>
      <u/>
      <sz val="12"/>
      <color rgb="FFC00000"/>
      <name val="ＭＳ 明朝"/>
      <family val="1"/>
      <charset val="128"/>
    </font>
    <font>
      <b/>
      <sz val="11"/>
      <name val="ＭＳ 明朝"/>
      <family val="1"/>
      <charset val="128"/>
    </font>
  </fonts>
  <fills count="2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9999"/>
        <bgColor indexed="64"/>
      </patternFill>
    </fill>
    <fill>
      <patternFill patternType="solid">
        <fgColor rgb="FFFFFFCC"/>
        <bgColor indexed="64"/>
      </patternFill>
    </fill>
    <fill>
      <patternFill patternType="solid">
        <fgColor theme="2"/>
        <bgColor indexed="64"/>
      </patternFill>
    </fill>
    <fill>
      <patternFill patternType="solid">
        <fgColor rgb="FFEAEAEA"/>
        <bgColor indexed="64"/>
      </patternFill>
    </fill>
    <fill>
      <patternFill patternType="solid">
        <fgColor theme="6" tint="0.59999389629810485"/>
        <bgColor indexed="64"/>
      </patternFill>
    </fill>
    <fill>
      <patternFill patternType="solid">
        <fgColor rgb="FFD9D9D9"/>
        <bgColor indexed="64"/>
      </patternFill>
    </fill>
    <fill>
      <patternFill patternType="solid">
        <fgColor theme="8" tint="0.79998168889431442"/>
        <bgColor indexed="64"/>
      </patternFill>
    </fill>
    <fill>
      <patternFill patternType="solid">
        <fgColor rgb="FFFFCCCC"/>
        <bgColor indexed="64"/>
      </patternFill>
    </fill>
    <fill>
      <patternFill patternType="gray0625">
        <fgColor auto="1"/>
      </patternFill>
    </fill>
    <fill>
      <patternFill patternType="solid">
        <fgColor rgb="FFCCFFFF"/>
        <bgColor indexed="64"/>
      </patternFill>
    </fill>
  </fills>
  <borders count="4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bottom style="double">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dashed">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top style="thin">
        <color indexed="64"/>
      </top>
      <bottom style="double">
        <color indexed="64"/>
      </bottom>
      <diagonal/>
    </border>
    <border>
      <left style="medium">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medium">
        <color indexed="64"/>
      </left>
      <right/>
      <top/>
      <bottom style="dashed">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hair">
        <color indexed="64"/>
      </bottom>
      <diagonal/>
    </border>
    <border diagonalDown="1">
      <left style="thin">
        <color indexed="64"/>
      </left>
      <right style="thin">
        <color indexed="64"/>
      </right>
      <top style="hair">
        <color indexed="64"/>
      </top>
      <bottom/>
      <diagonal style="hair">
        <color indexed="64"/>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bottom/>
      <diagonal style="thin">
        <color indexed="64"/>
      </diagonal>
    </border>
    <border>
      <left/>
      <right style="medium">
        <color indexed="64"/>
      </right>
      <top style="double">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double">
        <color indexed="64"/>
      </right>
      <top style="medium">
        <color indexed="64"/>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medium">
        <color indexed="64"/>
      </bottom>
      <diagonal/>
    </border>
    <border diagonalUp="1">
      <left style="medium">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medium">
        <color indexed="64"/>
      </right>
      <top style="thin">
        <color indexed="64"/>
      </top>
      <bottom style="dashed">
        <color indexed="64"/>
      </bottom>
      <diagonal style="thin">
        <color indexed="64"/>
      </diagonal>
    </border>
    <border diagonalUp="1">
      <left style="medium">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medium">
        <color indexed="64"/>
      </right>
      <top style="dashed">
        <color indexed="64"/>
      </top>
      <bottom style="thin">
        <color indexed="64"/>
      </bottom>
      <diagonal style="thin">
        <color indexed="64"/>
      </diagonal>
    </border>
    <border>
      <left style="medium">
        <color indexed="64"/>
      </left>
      <right/>
      <top style="dashed">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dashed">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medium">
        <color indexed="64"/>
      </right>
      <top style="double">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dashed">
        <color indexed="64"/>
      </right>
      <top style="thin">
        <color indexed="64"/>
      </top>
      <bottom style="thin">
        <color indexed="64"/>
      </bottom>
      <diagonal/>
    </border>
    <border>
      <left/>
      <right style="thin">
        <color indexed="64"/>
      </right>
      <top/>
      <bottom style="hair">
        <color indexed="64"/>
      </bottom>
      <diagonal/>
    </border>
    <border>
      <left/>
      <right style="dotted">
        <color indexed="64"/>
      </right>
      <top style="medium">
        <color indexed="64"/>
      </top>
      <bottom style="medium">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style="hair">
        <color auto="1"/>
      </left>
      <right style="hair">
        <color auto="1"/>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auto="1"/>
      </left>
      <right style="hair">
        <color auto="1"/>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auto="1"/>
      </left>
      <right style="hair">
        <color auto="1"/>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indexed="64"/>
      </left>
      <right/>
      <top/>
      <bottom style="thin">
        <color rgb="FFFF000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bottom style="thin">
        <color indexed="64"/>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auto="1"/>
      </left>
      <right style="thin">
        <color auto="1"/>
      </right>
      <top style="hair">
        <color indexed="64"/>
      </top>
      <bottom style="thin">
        <color auto="1"/>
      </bottom>
      <diagonal/>
    </border>
    <border>
      <left style="thin">
        <color rgb="FFFF0000"/>
      </left>
      <right/>
      <top/>
      <bottom/>
      <diagonal/>
    </border>
    <border>
      <left style="medium">
        <color indexed="64"/>
      </left>
      <right/>
      <top/>
      <bottom style="double">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dotted">
        <color indexed="64"/>
      </bottom>
      <diagonal/>
    </border>
    <border>
      <left/>
      <right/>
      <top style="hair">
        <color indexed="64"/>
      </top>
      <bottom style="double">
        <color indexed="64"/>
      </bottom>
      <diagonal/>
    </border>
    <border>
      <left/>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style="thin">
        <color indexed="64"/>
      </right>
      <top/>
      <bottom style="double">
        <color indexed="64"/>
      </bottom>
      <diagonal/>
    </border>
    <border>
      <left/>
      <right style="medium">
        <color indexed="64"/>
      </right>
      <top/>
      <bottom style="hair">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diagonalDown="1">
      <left style="thin">
        <color indexed="64"/>
      </left>
      <right style="thin">
        <color indexed="64"/>
      </right>
      <top/>
      <bottom style="double">
        <color indexed="64"/>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top style="thin">
        <color indexed="64"/>
      </top>
      <bottom/>
      <diagonal style="hair">
        <color indexed="64"/>
      </diagonal>
    </border>
    <border diagonalDown="1">
      <left style="thin">
        <color indexed="64"/>
      </left>
      <right/>
      <top/>
      <bottom style="medium">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double">
        <color indexed="64"/>
      </top>
      <bottom/>
      <diagonal style="hair">
        <color indexed="64"/>
      </diagonal>
    </border>
    <border diagonalDown="1">
      <left style="thin">
        <color indexed="64"/>
      </left>
      <right style="thin">
        <color indexed="64"/>
      </right>
      <top style="medium">
        <color indexed="64"/>
      </top>
      <bottom/>
      <diagonal style="hair">
        <color indexed="64"/>
      </diagonal>
    </border>
    <border diagonalDown="1">
      <left style="thin">
        <color indexed="64"/>
      </left>
      <right style="thin">
        <color indexed="64"/>
      </right>
      <top/>
      <bottom style="medium">
        <color indexed="64"/>
      </bottom>
      <diagonal style="hair">
        <color indexed="64"/>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double">
        <color indexed="64"/>
      </top>
      <bottom/>
      <diagonal/>
    </border>
  </borders>
  <cellStyleXfs count="21">
    <xf numFmtId="0" fontId="0" fillId="0" borderId="0">
      <alignment vertical="center"/>
    </xf>
    <xf numFmtId="9" fontId="54" fillId="0" borderId="0" applyFont="0" applyFill="0" applyBorder="0" applyAlignment="0" applyProtection="0">
      <alignment vertical="center"/>
    </xf>
    <xf numFmtId="9" fontId="3" fillId="0" borderId="0" applyFont="0" applyFill="0" applyBorder="0" applyAlignment="0" applyProtection="0">
      <alignment vertical="center"/>
    </xf>
    <xf numFmtId="38" fontId="54" fillId="0" borderId="0" applyFont="0" applyFill="0" applyBorder="0" applyAlignment="0" applyProtection="0">
      <alignment vertical="center"/>
    </xf>
    <xf numFmtId="38" fontId="3" fillId="0" borderId="0" applyFont="0" applyFill="0" applyBorder="0" applyAlignment="0" applyProtection="0">
      <alignment vertical="center"/>
    </xf>
    <xf numFmtId="38" fontId="55" fillId="0" borderId="0" applyFont="0" applyFill="0" applyBorder="0" applyAlignment="0" applyProtection="0">
      <alignment vertical="center"/>
    </xf>
    <xf numFmtId="38" fontId="54" fillId="0" borderId="0" applyFont="0" applyFill="0" applyBorder="0" applyAlignment="0" applyProtection="0">
      <alignment vertical="center"/>
    </xf>
    <xf numFmtId="0" fontId="3" fillId="0" borderId="0" applyBorder="0">
      <alignment vertical="center"/>
    </xf>
    <xf numFmtId="0" fontId="55" fillId="0" borderId="0">
      <alignment vertical="center"/>
    </xf>
    <xf numFmtId="0" fontId="3" fillId="0" borderId="0">
      <alignment vertical="center"/>
    </xf>
    <xf numFmtId="0" fontId="3" fillId="0" borderId="0">
      <alignment vertical="center"/>
    </xf>
    <xf numFmtId="0" fontId="3" fillId="0" borderId="0"/>
    <xf numFmtId="0" fontId="54" fillId="0" borderId="0">
      <alignment vertical="center"/>
    </xf>
    <xf numFmtId="0" fontId="3" fillId="0" borderId="0"/>
    <xf numFmtId="0" fontId="54" fillId="0" borderId="0">
      <alignment vertical="center"/>
    </xf>
    <xf numFmtId="0" fontId="3" fillId="0" borderId="0" applyBorder="0">
      <alignment vertical="center"/>
    </xf>
    <xf numFmtId="0" fontId="1" fillId="0" borderId="0">
      <alignment vertical="center"/>
    </xf>
    <xf numFmtId="38" fontId="1" fillId="0" borderId="0" applyFont="0" applyFill="0" applyBorder="0" applyAlignment="0" applyProtection="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55" fillId="0" borderId="0">
      <alignment vertical="center"/>
    </xf>
  </cellStyleXfs>
  <cellXfs count="3905">
    <xf numFmtId="0" fontId="0" fillId="0" borderId="0" xfId="0">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vertical="center" wrapText="1"/>
    </xf>
    <xf numFmtId="176" fontId="5" fillId="0" borderId="0" xfId="0" applyNumberFormat="1" applyFont="1" applyAlignment="1">
      <alignment horizontal="right" vertical="center"/>
    </xf>
    <xf numFmtId="0" fontId="8" fillId="0" borderId="0" xfId="0" applyFont="1">
      <alignment vertical="center"/>
    </xf>
    <xf numFmtId="0" fontId="8" fillId="0" borderId="0" xfId="0" quotePrefix="1" applyFont="1" applyAlignment="1">
      <alignment horizontal="right" vertical="center"/>
    </xf>
    <xf numFmtId="0" fontId="4" fillId="0" borderId="0" xfId="0" applyFont="1" applyAlignment="1">
      <alignment vertical="center" shrinkToFit="1"/>
    </xf>
    <xf numFmtId="0" fontId="4" fillId="0" borderId="0" xfId="0" applyFont="1" applyAlignment="1">
      <alignment vertical="distributed" wrapText="1"/>
    </xf>
    <xf numFmtId="0" fontId="4" fillId="0" borderId="0" xfId="0" applyFont="1" applyAlignment="1">
      <alignment horizontal="center" vertical="center"/>
    </xf>
    <xf numFmtId="14" fontId="4" fillId="0" borderId="0" xfId="0" applyNumberFormat="1" applyFont="1">
      <alignment vertical="center"/>
    </xf>
    <xf numFmtId="3" fontId="5" fillId="0" borderId="0" xfId="0" applyNumberFormat="1" applyFont="1">
      <alignment vertical="center"/>
    </xf>
    <xf numFmtId="0" fontId="56" fillId="0" borderId="0" xfId="0" applyFont="1">
      <alignment vertical="center"/>
    </xf>
    <xf numFmtId="0" fontId="56" fillId="0" borderId="1" xfId="0" applyFont="1" applyBorder="1" applyAlignment="1">
      <alignment horizontal="center" vertical="center" wrapText="1"/>
    </xf>
    <xf numFmtId="0" fontId="4" fillId="0" borderId="0" xfId="10" applyFont="1">
      <alignment vertical="center"/>
    </xf>
    <xf numFmtId="56" fontId="5" fillId="4" borderId="0" xfId="10" applyNumberFormat="1" applyFont="1" applyFill="1" applyAlignment="1">
      <alignment horizontal="center" vertical="center" wrapText="1"/>
    </xf>
    <xf numFmtId="0" fontId="12" fillId="0" borderId="0" xfId="10" applyFont="1" applyAlignment="1">
      <alignment horizontal="right" vertical="center"/>
    </xf>
    <xf numFmtId="0" fontId="5" fillId="4" borderId="0" xfId="10" applyFont="1" applyFill="1">
      <alignment vertical="center"/>
    </xf>
    <xf numFmtId="0" fontId="3" fillId="0" borderId="0" xfId="10">
      <alignment vertical="center"/>
    </xf>
    <xf numFmtId="0" fontId="9" fillId="4" borderId="0" xfId="10" applyFont="1" applyFill="1">
      <alignment vertical="center"/>
    </xf>
    <xf numFmtId="0" fontId="9" fillId="4" borderId="0" xfId="10" applyFont="1" applyFill="1" applyAlignment="1">
      <alignment horizontal="center" vertical="center"/>
    </xf>
    <xf numFmtId="0" fontId="5" fillId="4" borderId="0" xfId="10" applyFont="1" applyFill="1" applyAlignment="1">
      <alignment horizontal="right" vertical="center"/>
    </xf>
    <xf numFmtId="0" fontId="5" fillId="4" borderId="30" xfId="10" applyFont="1" applyFill="1" applyBorder="1" applyAlignment="1">
      <alignment horizontal="center" vertical="center" wrapText="1"/>
    </xf>
    <xf numFmtId="0" fontId="5" fillId="4" borderId="6" xfId="10" applyFont="1" applyFill="1" applyBorder="1" applyAlignment="1">
      <alignment horizontal="right" vertical="center" wrapText="1"/>
    </xf>
    <xf numFmtId="38" fontId="5" fillId="4" borderId="0" xfId="4" applyFont="1" applyFill="1" applyBorder="1" applyAlignment="1" applyProtection="1">
      <alignment horizontal="center" vertical="center" wrapText="1"/>
      <protection locked="0"/>
    </xf>
    <xf numFmtId="0" fontId="5" fillId="4" borderId="0" xfId="10" applyFont="1" applyFill="1" applyAlignment="1">
      <alignment horizontal="left" vertical="center" wrapText="1"/>
    </xf>
    <xf numFmtId="0" fontId="5" fillId="4" borderId="31" xfId="10" applyFont="1" applyFill="1" applyBorder="1" applyAlignment="1">
      <alignment horizontal="right" vertical="center" wrapText="1"/>
    </xf>
    <xf numFmtId="0" fontId="5" fillId="4" borderId="32" xfId="10" applyFont="1" applyFill="1" applyBorder="1" applyAlignment="1">
      <alignment horizontal="left" vertical="center" wrapText="1"/>
    </xf>
    <xf numFmtId="56" fontId="5" fillId="4" borderId="0" xfId="10" applyNumberFormat="1" applyFont="1" applyFill="1" applyAlignment="1">
      <alignment horizontal="right" vertical="center" wrapText="1"/>
    </xf>
    <xf numFmtId="0" fontId="5" fillId="4" borderId="7" xfId="10" applyFont="1" applyFill="1" applyBorder="1" applyAlignment="1">
      <alignment horizontal="left" vertical="center" wrapText="1"/>
    </xf>
    <xf numFmtId="0" fontId="5" fillId="4" borderId="15" xfId="10" applyFont="1" applyFill="1" applyBorder="1" applyAlignment="1">
      <alignment horizontal="center" vertical="top" wrapText="1"/>
    </xf>
    <xf numFmtId="38" fontId="5" fillId="4" borderId="33" xfId="10" applyNumberFormat="1" applyFont="1" applyFill="1" applyBorder="1" applyAlignment="1">
      <alignment horizontal="center" vertical="center" wrapText="1"/>
    </xf>
    <xf numFmtId="0" fontId="5" fillId="4" borderId="33" xfId="10" applyFont="1" applyFill="1" applyBorder="1" applyAlignment="1">
      <alignment horizontal="center" vertical="top" wrapText="1"/>
    </xf>
    <xf numFmtId="0" fontId="5" fillId="4" borderId="34" xfId="10" applyFont="1" applyFill="1" applyBorder="1" applyAlignment="1">
      <alignment horizontal="center" vertical="top" wrapText="1"/>
    </xf>
    <xf numFmtId="0" fontId="5" fillId="4" borderId="35" xfId="10" applyFont="1" applyFill="1" applyBorder="1" applyAlignment="1">
      <alignment horizontal="center" vertical="top" wrapText="1"/>
    </xf>
    <xf numFmtId="56" fontId="5" fillId="4" borderId="33" xfId="10" applyNumberFormat="1" applyFont="1" applyFill="1" applyBorder="1" applyAlignment="1">
      <alignment horizontal="center" vertical="center" wrapText="1"/>
    </xf>
    <xf numFmtId="0" fontId="5" fillId="4" borderId="16" xfId="10" applyFont="1" applyFill="1" applyBorder="1" applyAlignment="1">
      <alignment horizontal="right" vertical="top" wrapText="1"/>
    </xf>
    <xf numFmtId="0" fontId="11" fillId="4" borderId="0" xfId="10" applyFont="1" applyFill="1" applyAlignment="1">
      <alignment horizontal="left" vertical="center"/>
    </xf>
    <xf numFmtId="0" fontId="5" fillId="4" borderId="0" xfId="10" applyFont="1" applyFill="1" applyAlignment="1">
      <alignment horizontal="center" vertical="top" wrapText="1"/>
    </xf>
    <xf numFmtId="0" fontId="5" fillId="4" borderId="0" xfId="10" applyFont="1" applyFill="1" applyAlignment="1">
      <alignment horizontal="right" vertical="top" wrapText="1"/>
    </xf>
    <xf numFmtId="0" fontId="11" fillId="4" borderId="0" xfId="10" applyFont="1" applyFill="1" applyAlignment="1">
      <alignment vertical="top" wrapText="1"/>
    </xf>
    <xf numFmtId="0" fontId="55" fillId="0" borderId="0" xfId="8">
      <alignment vertical="center"/>
    </xf>
    <xf numFmtId="0" fontId="57" fillId="0" borderId="0" xfId="8" applyFont="1" applyAlignment="1">
      <alignment horizontal="right" vertical="center"/>
    </xf>
    <xf numFmtId="0" fontId="57" fillId="0" borderId="1" xfId="8" applyFont="1" applyBorder="1" applyAlignment="1">
      <alignment horizontal="center" vertical="center" wrapText="1"/>
    </xf>
    <xf numFmtId="0" fontId="57" fillId="0" borderId="17" xfId="8" applyFont="1" applyBorder="1" applyAlignment="1">
      <alignment horizontal="right" vertical="center" wrapText="1"/>
    </xf>
    <xf numFmtId="38" fontId="57" fillId="0" borderId="18" xfId="8" applyNumberFormat="1" applyFont="1" applyBorder="1" applyAlignment="1">
      <alignment horizontal="center" vertical="center" wrapText="1"/>
    </xf>
    <xf numFmtId="0" fontId="57" fillId="0" borderId="19" xfId="8" applyFont="1" applyBorder="1" applyAlignment="1">
      <alignment horizontal="left" vertical="center" wrapText="1"/>
    </xf>
    <xf numFmtId="0" fontId="57" fillId="0" borderId="15" xfId="8" applyFont="1" applyBorder="1" applyAlignment="1">
      <alignment vertical="top" wrapText="1"/>
    </xf>
    <xf numFmtId="38" fontId="57" fillId="0" borderId="33" xfId="8" applyNumberFormat="1" applyFont="1" applyBorder="1" applyAlignment="1">
      <alignment horizontal="center" vertical="center" wrapText="1"/>
    </xf>
    <xf numFmtId="0" fontId="57" fillId="0" borderId="16" xfId="8" applyFont="1" applyBorder="1" applyAlignment="1">
      <alignment vertical="top" wrapText="1"/>
    </xf>
    <xf numFmtId="0" fontId="57" fillId="0" borderId="0" xfId="8" applyFont="1" applyAlignment="1">
      <alignment horizontal="center" vertical="center" wrapText="1"/>
    </xf>
    <xf numFmtId="0" fontId="57" fillId="0" borderId="0" xfId="8" applyFont="1" applyAlignment="1">
      <alignment horizontal="justify" vertical="center" wrapText="1"/>
    </xf>
    <xf numFmtId="0" fontId="57" fillId="0" borderId="0" xfId="8" applyFont="1" applyAlignment="1">
      <alignment horizontal="right" vertical="top" wrapText="1"/>
    </xf>
    <xf numFmtId="0" fontId="58" fillId="0" borderId="0" xfId="8" applyFont="1" applyAlignment="1">
      <alignment horizontal="justify" vertical="center"/>
    </xf>
    <xf numFmtId="0" fontId="58" fillId="0" borderId="0" xfId="8" applyFont="1">
      <alignment vertical="center"/>
    </xf>
    <xf numFmtId="0" fontId="59" fillId="0" borderId="0" xfId="8" applyFont="1">
      <alignment vertical="center"/>
    </xf>
    <xf numFmtId="0" fontId="61" fillId="0" borderId="0" xfId="8" applyFont="1" applyAlignment="1">
      <alignment horizontal="left" vertical="center"/>
    </xf>
    <xf numFmtId="0" fontId="61" fillId="0" borderId="0" xfId="8" applyFont="1">
      <alignment vertical="center"/>
    </xf>
    <xf numFmtId="0" fontId="62" fillId="0" borderId="0" xfId="8" applyFont="1">
      <alignment vertical="center"/>
    </xf>
    <xf numFmtId="0" fontId="61" fillId="0" borderId="0" xfId="8" applyFont="1" applyAlignment="1">
      <alignment vertical="center" wrapText="1"/>
    </xf>
    <xf numFmtId="0" fontId="59" fillId="0" borderId="0" xfId="8" applyFont="1" applyAlignment="1">
      <alignment horizontal="center" vertical="center" wrapText="1"/>
    </xf>
    <xf numFmtId="0" fontId="5" fillId="0" borderId="0" xfId="8" applyFont="1" applyAlignment="1">
      <alignment horizontal="left" vertical="center"/>
    </xf>
    <xf numFmtId="0" fontId="4" fillId="0" borderId="0" xfId="8" applyFont="1">
      <alignment vertical="center"/>
    </xf>
    <xf numFmtId="0" fontId="13" fillId="0" borderId="0" xfId="8" applyFont="1">
      <alignment vertical="center"/>
    </xf>
    <xf numFmtId="0" fontId="13" fillId="0" borderId="0" xfId="8" applyFont="1" applyAlignment="1">
      <alignment horizontal="left" vertical="center"/>
    </xf>
    <xf numFmtId="0" fontId="64" fillId="0" borderId="27" xfId="8" applyFont="1" applyBorder="1" applyAlignment="1">
      <alignment horizontal="center" vertical="center" wrapText="1"/>
    </xf>
    <xf numFmtId="0" fontId="65" fillId="0" borderId="27" xfId="8" applyFont="1" applyBorder="1" applyAlignment="1">
      <alignment horizontal="left" vertical="center" wrapText="1"/>
    </xf>
    <xf numFmtId="0" fontId="64" fillId="0" borderId="38" xfId="8" applyFont="1" applyBorder="1" applyAlignment="1">
      <alignment horizontal="center" vertical="center" wrapText="1"/>
    </xf>
    <xf numFmtId="0" fontId="65" fillId="0" borderId="38" xfId="8" applyFont="1" applyBorder="1" applyAlignment="1">
      <alignment horizontal="left" vertical="center" wrapText="1"/>
    </xf>
    <xf numFmtId="0" fontId="64" fillId="0" borderId="39" xfId="8" applyFont="1" applyBorder="1" applyAlignment="1">
      <alignment horizontal="center" vertical="center" wrapText="1"/>
    </xf>
    <xf numFmtId="0" fontId="65" fillId="0" borderId="39" xfId="8" applyFont="1" applyBorder="1" applyAlignment="1">
      <alignment horizontal="left" vertical="center" wrapText="1"/>
    </xf>
    <xf numFmtId="0" fontId="65" fillId="0" borderId="38" xfId="8" applyFont="1" applyBorder="1" applyAlignment="1">
      <alignment horizontal="left" vertical="center" shrinkToFit="1"/>
    </xf>
    <xf numFmtId="0" fontId="64" fillId="0" borderId="29" xfId="8" applyFont="1" applyBorder="1" applyAlignment="1">
      <alignment horizontal="center" vertical="center" wrapText="1"/>
    </xf>
    <xf numFmtId="0" fontId="64" fillId="0" borderId="1" xfId="8" applyFont="1" applyBorder="1" applyAlignment="1">
      <alignment horizontal="center" vertical="center" wrapText="1"/>
    </xf>
    <xf numFmtId="0" fontId="65" fillId="0" borderId="1" xfId="8" applyFont="1" applyBorder="1" applyAlignment="1">
      <alignment horizontal="left" vertical="center" wrapText="1"/>
    </xf>
    <xf numFmtId="0" fontId="65" fillId="0" borderId="28" xfId="8" applyFont="1" applyBorder="1" applyAlignment="1">
      <alignment vertical="center" wrapText="1"/>
    </xf>
    <xf numFmtId="0" fontId="65" fillId="0" borderId="28" xfId="8" applyFont="1" applyBorder="1" applyAlignment="1">
      <alignment horizontal="left" vertical="center" wrapText="1"/>
    </xf>
    <xf numFmtId="0" fontId="57" fillId="0" borderId="0" xfId="8" applyFont="1" applyAlignment="1">
      <alignment horizontal="justify" vertical="center"/>
    </xf>
    <xf numFmtId="0" fontId="57" fillId="0" borderId="0" xfId="8" applyFont="1" applyAlignment="1">
      <alignment horizontal="center" vertical="center"/>
    </xf>
    <xf numFmtId="0" fontId="58" fillId="0" borderId="0" xfId="8" applyFont="1" applyAlignment="1">
      <alignment vertical="center" wrapText="1"/>
    </xf>
    <xf numFmtId="176" fontId="5" fillId="0" borderId="0" xfId="11" applyNumberFormat="1" applyFont="1" applyAlignment="1">
      <alignment vertical="center" textRotation="255"/>
    </xf>
    <xf numFmtId="176" fontId="16" fillId="0" borderId="0" xfId="11" applyNumberFormat="1" applyFont="1" applyAlignment="1">
      <alignment vertical="center"/>
    </xf>
    <xf numFmtId="176" fontId="17" fillId="0" borderId="0" xfId="11" applyNumberFormat="1" applyFont="1" applyAlignment="1">
      <alignment horizontal="center" vertical="center"/>
    </xf>
    <xf numFmtId="176" fontId="17" fillId="0" borderId="0" xfId="11" applyNumberFormat="1" applyFont="1" applyAlignment="1">
      <alignment vertical="center"/>
    </xf>
    <xf numFmtId="176" fontId="17" fillId="0" borderId="0" xfId="11" applyNumberFormat="1" applyFont="1" applyAlignment="1">
      <alignment horizontal="right" vertical="center"/>
    </xf>
    <xf numFmtId="0" fontId="18" fillId="0" borderId="0" xfId="10" applyFont="1">
      <alignment vertical="center"/>
    </xf>
    <xf numFmtId="176" fontId="19" fillId="3" borderId="40" xfId="11" applyNumberFormat="1" applyFont="1" applyFill="1" applyBorder="1" applyAlignment="1">
      <alignment horizontal="center" vertical="center" wrapText="1"/>
    </xf>
    <xf numFmtId="176" fontId="19" fillId="3" borderId="42" xfId="11" applyNumberFormat="1" applyFont="1" applyFill="1" applyBorder="1" applyAlignment="1">
      <alignment horizontal="center" vertical="center"/>
    </xf>
    <xf numFmtId="176" fontId="20" fillId="3" borderId="39" xfId="11" applyNumberFormat="1" applyFont="1" applyFill="1" applyBorder="1" applyAlignment="1">
      <alignment horizontal="center" vertical="center" wrapText="1"/>
    </xf>
    <xf numFmtId="181" fontId="20" fillId="0" borderId="15" xfId="11" applyNumberFormat="1" applyFont="1" applyBorder="1" applyAlignment="1">
      <alignment horizontal="right" vertical="center"/>
    </xf>
    <xf numFmtId="181" fontId="20" fillId="0" borderId="16" xfId="11" applyNumberFormat="1" applyFont="1" applyBorder="1" applyAlignment="1">
      <alignment horizontal="left" vertical="center"/>
    </xf>
    <xf numFmtId="9" fontId="20" fillId="5" borderId="33" xfId="11" applyNumberFormat="1" applyFont="1" applyFill="1" applyBorder="1" applyAlignment="1">
      <alignment horizontal="right" vertical="center"/>
    </xf>
    <xf numFmtId="9" fontId="20" fillId="5" borderId="48" xfId="11" applyNumberFormat="1" applyFont="1" applyFill="1" applyBorder="1" applyAlignment="1">
      <alignment horizontal="left" vertical="center"/>
    </xf>
    <xf numFmtId="181" fontId="20" fillId="5" borderId="33" xfId="11" applyNumberFormat="1" applyFont="1" applyFill="1" applyBorder="1" applyAlignment="1">
      <alignment horizontal="right" vertical="center"/>
    </xf>
    <xf numFmtId="181" fontId="20" fillId="5" borderId="48" xfId="11" applyNumberFormat="1" applyFont="1" applyFill="1" applyBorder="1" applyAlignment="1">
      <alignment horizontal="left" vertical="center"/>
    </xf>
    <xf numFmtId="181" fontId="20" fillId="0" borderId="49" xfId="11" applyNumberFormat="1" applyFont="1" applyBorder="1" applyAlignment="1">
      <alignment horizontal="right" vertical="center"/>
    </xf>
    <xf numFmtId="181" fontId="20" fillId="0" borderId="51" xfId="11" applyNumberFormat="1" applyFont="1" applyBorder="1" applyAlignment="1">
      <alignment horizontal="left" vertical="center"/>
    </xf>
    <xf numFmtId="181" fontId="20" fillId="5" borderId="50" xfId="11" applyNumberFormat="1" applyFont="1" applyFill="1" applyBorder="1" applyAlignment="1">
      <alignment horizontal="right" vertical="center"/>
    </xf>
    <xf numFmtId="181" fontId="20" fillId="5" borderId="52" xfId="11" applyNumberFormat="1" applyFont="1" applyFill="1" applyBorder="1" applyAlignment="1">
      <alignment horizontal="left" vertical="center"/>
    </xf>
    <xf numFmtId="176" fontId="20" fillId="3" borderId="53" xfId="11" applyNumberFormat="1" applyFont="1" applyFill="1" applyBorder="1" applyAlignment="1">
      <alignment vertical="center" wrapText="1"/>
    </xf>
    <xf numFmtId="176" fontId="20" fillId="3" borderId="24" xfId="11" applyNumberFormat="1" applyFont="1" applyFill="1" applyBorder="1" applyAlignment="1">
      <alignment vertical="center" wrapText="1"/>
    </xf>
    <xf numFmtId="181" fontId="20" fillId="5" borderId="6" xfId="11" applyNumberFormat="1" applyFont="1" applyFill="1" applyBorder="1" applyAlignment="1">
      <alignment horizontal="right" vertical="center"/>
    </xf>
    <xf numFmtId="181" fontId="20" fillId="5" borderId="7" xfId="11" applyNumberFormat="1" applyFont="1" applyFill="1" applyBorder="1" applyAlignment="1">
      <alignment horizontal="left" vertical="center"/>
    </xf>
    <xf numFmtId="181" fontId="17" fillId="6" borderId="56" xfId="11" applyNumberFormat="1" applyFont="1" applyFill="1" applyBorder="1" applyAlignment="1">
      <alignment horizontal="center" vertical="center" wrapText="1"/>
    </xf>
    <xf numFmtId="9" fontId="20" fillId="3" borderId="56" xfId="11" applyNumberFormat="1" applyFont="1" applyFill="1" applyBorder="1" applyAlignment="1">
      <alignment horizontal="right" vertical="center"/>
    </xf>
    <xf numFmtId="0" fontId="17" fillId="0" borderId="0" xfId="11" applyFont="1" applyAlignment="1">
      <alignment horizontal="center" vertical="center"/>
    </xf>
    <xf numFmtId="0" fontId="17" fillId="2" borderId="0" xfId="13" applyFont="1" applyFill="1" applyAlignment="1">
      <alignment vertical="center"/>
    </xf>
    <xf numFmtId="0" fontId="17" fillId="3" borderId="58" xfId="13" applyFont="1" applyFill="1" applyBorder="1" applyAlignment="1">
      <alignment horizontal="center" vertical="center"/>
    </xf>
    <xf numFmtId="0" fontId="19" fillId="2" borderId="59" xfId="13" applyFont="1" applyFill="1" applyBorder="1" applyAlignment="1">
      <alignment vertical="center" shrinkToFit="1"/>
    </xf>
    <xf numFmtId="0" fontId="19" fillId="2" borderId="60" xfId="13" applyFont="1" applyFill="1" applyBorder="1" applyAlignment="1">
      <alignment vertical="center" shrinkToFit="1"/>
    </xf>
    <xf numFmtId="0" fontId="17" fillId="3" borderId="18" xfId="13" applyFont="1" applyFill="1" applyBorder="1" applyAlignment="1">
      <alignment horizontal="right" vertical="center"/>
    </xf>
    <xf numFmtId="0" fontId="17" fillId="2" borderId="18" xfId="13" applyFont="1" applyFill="1" applyBorder="1" applyAlignment="1">
      <alignment horizontal="right" vertical="center"/>
    </xf>
    <xf numFmtId="0" fontId="17" fillId="3" borderId="18" xfId="13" applyFont="1" applyFill="1" applyBorder="1" applyAlignment="1">
      <alignment horizontal="center" vertical="center"/>
    </xf>
    <xf numFmtId="0" fontId="17" fillId="3" borderId="0" xfId="13" applyFont="1" applyFill="1" applyAlignment="1">
      <alignment horizontal="center" vertical="center"/>
    </xf>
    <xf numFmtId="0" fontId="17" fillId="3" borderId="61" xfId="13" applyFont="1" applyFill="1" applyBorder="1" applyAlignment="1">
      <alignment horizontal="center" vertical="center"/>
    </xf>
    <xf numFmtId="0" fontId="17" fillId="2" borderId="60" xfId="13" applyFont="1" applyFill="1" applyBorder="1" applyAlignment="1">
      <alignment horizontal="right" vertical="center"/>
    </xf>
    <xf numFmtId="0" fontId="17" fillId="2" borderId="36" xfId="13" applyFont="1" applyFill="1" applyBorder="1" applyAlignment="1">
      <alignment vertical="center"/>
    </xf>
    <xf numFmtId="0" fontId="17" fillId="2" borderId="36" xfId="13" applyFont="1" applyFill="1" applyBorder="1" applyAlignment="1">
      <alignment horizontal="right" vertical="center"/>
    </xf>
    <xf numFmtId="0" fontId="17" fillId="2" borderId="36" xfId="13" applyFont="1" applyFill="1" applyBorder="1" applyAlignment="1">
      <alignment horizontal="left" vertical="center"/>
    </xf>
    <xf numFmtId="0" fontId="17" fillId="2" borderId="36" xfId="13" applyFont="1" applyFill="1" applyBorder="1" applyAlignment="1">
      <alignment horizontal="center" vertical="center"/>
    </xf>
    <xf numFmtId="0" fontId="17" fillId="2" borderId="62" xfId="13" applyFont="1" applyFill="1" applyBorder="1" applyAlignment="1">
      <alignment horizontal="center" vertical="center"/>
    </xf>
    <xf numFmtId="0" fontId="17" fillId="3" borderId="17" xfId="13" applyFont="1" applyFill="1" applyBorder="1" applyAlignment="1">
      <alignment horizontal="right" vertical="center"/>
    </xf>
    <xf numFmtId="0" fontId="17" fillId="3" borderId="6" xfId="13" applyFont="1" applyFill="1" applyBorder="1" applyAlignment="1">
      <alignment horizontal="right" vertical="center"/>
    </xf>
    <xf numFmtId="0" fontId="17" fillId="3" borderId="15" xfId="13" applyFont="1" applyFill="1" applyBorder="1" applyAlignment="1">
      <alignment horizontal="right" vertical="center"/>
    </xf>
    <xf numFmtId="0" fontId="17" fillId="2" borderId="17" xfId="13" applyFont="1" applyFill="1" applyBorder="1" applyAlignment="1">
      <alignment horizontal="right" vertical="center"/>
    </xf>
    <xf numFmtId="0" fontId="17" fillId="2" borderId="18" xfId="13" applyFont="1" applyFill="1" applyBorder="1" applyAlignment="1">
      <alignment vertical="center"/>
    </xf>
    <xf numFmtId="0" fontId="17" fillId="2" borderId="18" xfId="13" applyFont="1" applyFill="1" applyBorder="1" applyAlignment="1">
      <alignment horizontal="left" vertical="center"/>
    </xf>
    <xf numFmtId="0" fontId="17" fillId="2" borderId="61" xfId="13" applyFont="1" applyFill="1" applyBorder="1" applyAlignment="1">
      <alignment horizontal="center" vertical="center"/>
    </xf>
    <xf numFmtId="0" fontId="17" fillId="3" borderId="8" xfId="13" applyFont="1" applyFill="1" applyBorder="1" applyAlignment="1">
      <alignment horizontal="right" vertical="center"/>
    </xf>
    <xf numFmtId="0" fontId="17" fillId="3" borderId="49" xfId="13" applyFont="1" applyFill="1" applyBorder="1" applyAlignment="1">
      <alignment horizontal="right" vertical="center"/>
    </xf>
    <xf numFmtId="0" fontId="17" fillId="2" borderId="0" xfId="13" applyFont="1" applyFill="1" applyAlignment="1">
      <alignment horizontal="center" vertical="center"/>
    </xf>
    <xf numFmtId="0" fontId="17" fillId="2" borderId="0" xfId="13" applyFont="1" applyFill="1" applyAlignment="1">
      <alignment horizontal="right" vertical="center"/>
    </xf>
    <xf numFmtId="0" fontId="17" fillId="2" borderId="0" xfId="13" applyFont="1" applyFill="1" applyAlignment="1">
      <alignment horizontal="left" vertical="center"/>
    </xf>
    <xf numFmtId="0" fontId="24" fillId="2" borderId="0" xfId="13" applyFont="1" applyFill="1" applyAlignment="1">
      <alignment vertical="center"/>
    </xf>
    <xf numFmtId="0" fontId="4" fillId="0" borderId="0" xfId="8" applyFont="1" applyAlignment="1">
      <alignment horizontal="left" vertical="top"/>
    </xf>
    <xf numFmtId="0" fontId="5" fillId="0" borderId="0" xfId="8" applyFont="1">
      <alignment vertical="center"/>
    </xf>
    <xf numFmtId="0" fontId="59" fillId="0" borderId="0" xfId="8" applyFont="1" applyAlignment="1">
      <alignment horizontal="right" vertical="center"/>
    </xf>
    <xf numFmtId="0" fontId="60" fillId="0" borderId="0" xfId="8" applyFont="1">
      <alignment vertical="center"/>
    </xf>
    <xf numFmtId="0" fontId="60" fillId="0" borderId="0" xfId="8" applyFont="1" applyAlignment="1">
      <alignment horizontal="right" vertical="center"/>
    </xf>
    <xf numFmtId="0" fontId="60" fillId="0" borderId="0" xfId="8" applyFont="1" applyAlignment="1">
      <alignment horizontal="center" vertical="center" shrinkToFit="1"/>
    </xf>
    <xf numFmtId="0" fontId="60" fillId="0" borderId="0" xfId="8" quotePrefix="1" applyFont="1">
      <alignment vertical="center"/>
    </xf>
    <xf numFmtId="0" fontId="60" fillId="0" borderId="0" xfId="8" applyFont="1" applyAlignment="1">
      <alignment horizontal="center" vertical="center"/>
    </xf>
    <xf numFmtId="0" fontId="59" fillId="0" borderId="0" xfId="8" applyFont="1" applyAlignment="1">
      <alignment vertical="center" shrinkToFit="1"/>
    </xf>
    <xf numFmtId="0" fontId="62" fillId="0" borderId="0" xfId="14" applyFont="1">
      <alignment vertical="center"/>
    </xf>
    <xf numFmtId="0" fontId="60" fillId="0" borderId="0" xfId="14" applyFont="1">
      <alignment vertical="center"/>
    </xf>
    <xf numFmtId="0" fontId="60" fillId="0" borderId="0" xfId="14" applyFont="1" applyAlignment="1">
      <alignment horizontal="right" vertical="center"/>
    </xf>
    <xf numFmtId="0" fontId="60" fillId="0" borderId="0" xfId="14" applyFont="1" applyAlignment="1">
      <alignment horizontal="center" vertical="center"/>
    </xf>
    <xf numFmtId="0" fontId="64" fillId="7" borderId="1" xfId="8" applyFont="1" applyFill="1" applyBorder="1" applyAlignment="1">
      <alignment horizontal="center" vertical="center"/>
    </xf>
    <xf numFmtId="0" fontId="27" fillId="0" borderId="0" xfId="7" applyFont="1" applyBorder="1" applyAlignment="1">
      <alignment horizontal="left" vertical="center"/>
    </xf>
    <xf numFmtId="0" fontId="27" fillId="0" borderId="0" xfId="7" applyFont="1" applyBorder="1" applyAlignment="1">
      <alignment horizontal="right" vertical="center"/>
    </xf>
    <xf numFmtId="0" fontId="27" fillId="0" borderId="0" xfId="7" applyFont="1" applyBorder="1">
      <alignment vertical="center"/>
    </xf>
    <xf numFmtId="0" fontId="27" fillId="0" borderId="0" xfId="7" applyFont="1" applyBorder="1" applyAlignment="1">
      <alignment horizontal="center" vertical="center"/>
    </xf>
    <xf numFmtId="0" fontId="29" fillId="0" borderId="0" xfId="7" applyFont="1" applyBorder="1">
      <alignment vertical="center"/>
    </xf>
    <xf numFmtId="0" fontId="28" fillId="0" borderId="0" xfId="7" applyFont="1" applyBorder="1" applyAlignment="1">
      <alignment horizontal="right" vertical="center"/>
    </xf>
    <xf numFmtId="0" fontId="28" fillId="0" borderId="0" xfId="7" applyFont="1" applyBorder="1" applyAlignment="1">
      <alignment horizontal="left" vertical="center"/>
    </xf>
    <xf numFmtId="0" fontId="29" fillId="0" borderId="0" xfId="7" applyFont="1" applyBorder="1" applyAlignment="1">
      <alignment horizontal="center" vertical="center"/>
    </xf>
    <xf numFmtId="0" fontId="29" fillId="0" borderId="44" xfId="7" applyFont="1" applyBorder="1" applyAlignment="1">
      <alignment horizontal="center" vertical="center"/>
    </xf>
    <xf numFmtId="0" fontId="29" fillId="0" borderId="0" xfId="7" applyFont="1" applyBorder="1" applyAlignment="1">
      <alignment horizontal="left" vertical="center"/>
    </xf>
    <xf numFmtId="0" fontId="27" fillId="0" borderId="0" xfId="7" applyFont="1">
      <alignment vertical="center"/>
    </xf>
    <xf numFmtId="0" fontId="3" fillId="0" borderId="0" xfId="7">
      <alignment vertical="center"/>
    </xf>
    <xf numFmtId="0" fontId="3" fillId="0" borderId="0" xfId="7" applyBorder="1">
      <alignment vertical="center"/>
    </xf>
    <xf numFmtId="0" fontId="3" fillId="0" borderId="0" xfId="7" applyBorder="1" applyAlignment="1">
      <alignment horizontal="right" vertical="center"/>
    </xf>
    <xf numFmtId="0" fontId="3" fillId="0" borderId="0" xfId="7" applyBorder="1" applyAlignment="1">
      <alignment horizontal="center" vertical="center"/>
    </xf>
    <xf numFmtId="0" fontId="3" fillId="0" borderId="0" xfId="7" applyAlignment="1">
      <alignment vertical="center" wrapText="1"/>
    </xf>
    <xf numFmtId="0" fontId="28" fillId="0" borderId="0" xfId="7" applyFont="1" applyBorder="1" applyAlignment="1">
      <alignment horizontal="right" vertical="top"/>
    </xf>
    <xf numFmtId="0" fontId="28" fillId="0" borderId="0" xfId="7" applyFont="1">
      <alignment vertical="center"/>
    </xf>
    <xf numFmtId="38" fontId="3" fillId="0" borderId="0" xfId="4" applyFont="1" applyFill="1" applyBorder="1" applyAlignment="1">
      <alignment vertical="center"/>
    </xf>
    <xf numFmtId="0" fontId="32" fillId="0" borderId="0" xfId="7" applyFont="1" applyBorder="1">
      <alignment vertical="center"/>
    </xf>
    <xf numFmtId="0" fontId="28" fillId="0" borderId="0" xfId="7" applyFont="1" applyAlignment="1">
      <alignment horizontal="right" vertical="center"/>
    </xf>
    <xf numFmtId="0" fontId="28" fillId="0" borderId="0" xfId="7" applyFont="1" applyAlignment="1">
      <alignment horizontal="right" vertical="top"/>
    </xf>
    <xf numFmtId="0" fontId="28" fillId="0" borderId="0" xfId="7" applyFont="1" applyAlignment="1">
      <alignment vertical="center" wrapText="1"/>
    </xf>
    <xf numFmtId="0" fontId="3" fillId="0" borderId="72" xfId="7" applyBorder="1" applyAlignment="1">
      <alignment horizontal="center" vertical="center"/>
    </xf>
    <xf numFmtId="0" fontId="28" fillId="0" borderId="6" xfId="7" applyFont="1" applyBorder="1" applyAlignment="1">
      <alignment horizontal="left" vertical="center"/>
    </xf>
    <xf numFmtId="184" fontId="3" fillId="0" borderId="0" xfId="4" applyNumberFormat="1" applyFont="1" applyFill="1" applyBorder="1" applyAlignment="1">
      <alignment vertical="center"/>
    </xf>
    <xf numFmtId="184" fontId="3" fillId="0" borderId="0" xfId="7" applyNumberFormat="1" applyBorder="1">
      <alignment vertical="center"/>
    </xf>
    <xf numFmtId="184" fontId="3" fillId="0" borderId="0" xfId="7" applyNumberFormat="1" applyBorder="1" applyAlignment="1">
      <alignment horizontal="center" vertical="center"/>
    </xf>
    <xf numFmtId="0" fontId="32" fillId="0" borderId="0" xfId="7" applyFont="1" applyBorder="1" applyAlignment="1">
      <alignment horizontal="right" vertical="center"/>
    </xf>
    <xf numFmtId="0" fontId="3" fillId="0" borderId="0" xfId="7" applyBorder="1" applyAlignment="1">
      <alignment horizontal="left" vertical="center"/>
    </xf>
    <xf numFmtId="0" fontId="3" fillId="0" borderId="78" xfId="7" applyBorder="1" applyAlignment="1">
      <alignment horizontal="center" vertical="center"/>
    </xf>
    <xf numFmtId="0" fontId="3" fillId="0" borderId="79" xfId="7" applyBorder="1" applyAlignment="1">
      <alignment horizontal="center" vertical="center"/>
    </xf>
    <xf numFmtId="0" fontId="3" fillId="0" borderId="80" xfId="7" applyBorder="1" applyAlignment="1">
      <alignment horizontal="center" vertical="center"/>
    </xf>
    <xf numFmtId="0" fontId="3" fillId="0" borderId="81" xfId="7" applyBorder="1" applyAlignment="1">
      <alignment horizontal="center" vertical="center"/>
    </xf>
    <xf numFmtId="0" fontId="3" fillId="0" borderId="0" xfId="7" applyAlignment="1">
      <alignment horizontal="center" vertical="center"/>
    </xf>
    <xf numFmtId="0" fontId="3" fillId="0" borderId="0" xfId="7" applyAlignment="1">
      <alignment horizontal="right" vertical="center"/>
    </xf>
    <xf numFmtId="0" fontId="27" fillId="0" borderId="0" xfId="7" applyFont="1" applyBorder="1" applyProtection="1">
      <alignment vertical="center"/>
      <protection locked="0"/>
    </xf>
    <xf numFmtId="0" fontId="27" fillId="0" borderId="0" xfId="7" applyFont="1" applyBorder="1" applyAlignment="1" applyProtection="1">
      <alignment horizontal="left" vertical="center"/>
      <protection locked="0"/>
    </xf>
    <xf numFmtId="0" fontId="36" fillId="0" borderId="0" xfId="7" applyFont="1" applyBorder="1" applyAlignment="1" applyProtection="1">
      <alignment horizontal="right" vertical="center"/>
      <protection locked="0"/>
    </xf>
    <xf numFmtId="0" fontId="36" fillId="0" borderId="0" xfId="7" applyFont="1" applyBorder="1" applyAlignment="1" applyProtection="1">
      <alignment horizontal="left" vertical="center"/>
      <protection locked="0"/>
    </xf>
    <xf numFmtId="0" fontId="28" fillId="0" borderId="0" xfId="7" applyFont="1" applyBorder="1" applyProtection="1">
      <alignment vertical="center"/>
      <protection locked="0"/>
    </xf>
    <xf numFmtId="0" fontId="29" fillId="0" borderId="0" xfId="7" applyFont="1" applyBorder="1" applyProtection="1">
      <alignment vertical="center"/>
      <protection locked="0"/>
    </xf>
    <xf numFmtId="0" fontId="28" fillId="0" borderId="0" xfId="7" applyFont="1" applyBorder="1" applyAlignment="1" applyProtection="1">
      <alignment horizontal="left" vertical="center"/>
      <protection locked="0"/>
    </xf>
    <xf numFmtId="0" fontId="29" fillId="0" borderId="0" xfId="7" applyFont="1" applyBorder="1" applyAlignment="1" applyProtection="1">
      <alignment horizontal="center" vertical="center"/>
      <protection locked="0"/>
    </xf>
    <xf numFmtId="0" fontId="29" fillId="0" borderId="0" xfId="7" applyFont="1" applyBorder="1" applyAlignment="1" applyProtection="1">
      <alignment horizontal="left" vertical="center"/>
      <protection locked="0"/>
    </xf>
    <xf numFmtId="0" fontId="27" fillId="0" borderId="0" xfId="7" applyFont="1" applyProtection="1">
      <alignment vertical="center"/>
      <protection locked="0"/>
    </xf>
    <xf numFmtId="0" fontId="3" fillId="0" borderId="0" xfId="7" applyProtection="1">
      <alignment vertical="center"/>
      <protection locked="0"/>
    </xf>
    <xf numFmtId="0" fontId="3" fillId="0" borderId="0" xfId="7" applyAlignment="1" applyProtection="1">
      <alignment horizontal="right" vertical="center"/>
      <protection locked="0"/>
    </xf>
    <xf numFmtId="0" fontId="28" fillId="0" borderId="83" xfId="7" applyFont="1" applyBorder="1" applyAlignment="1" applyProtection="1">
      <alignment horizontal="center" vertical="center" wrapText="1"/>
      <protection locked="0"/>
    </xf>
    <xf numFmtId="0" fontId="28" fillId="0" borderId="84" xfId="7" applyFont="1" applyBorder="1" applyProtection="1">
      <alignment vertical="center"/>
      <protection locked="0"/>
    </xf>
    <xf numFmtId="0" fontId="28" fillId="0" borderId="85" xfId="7" applyFont="1" applyBorder="1" applyProtection="1">
      <alignment vertical="center"/>
      <protection locked="0"/>
    </xf>
    <xf numFmtId="0" fontId="28" fillId="0" borderId="7" xfId="7" applyFont="1" applyBorder="1" applyAlignment="1" applyProtection="1">
      <alignment horizontal="center" vertical="center"/>
      <protection locked="0"/>
    </xf>
    <xf numFmtId="186" fontId="28" fillId="0" borderId="6" xfId="4" applyNumberFormat="1" applyFont="1" applyFill="1" applyBorder="1" applyAlignment="1" applyProtection="1">
      <alignment vertical="center"/>
      <protection locked="0"/>
    </xf>
    <xf numFmtId="0" fontId="28" fillId="0" borderId="87" xfId="7" applyFont="1" applyBorder="1" applyAlignment="1" applyProtection="1">
      <alignment horizontal="center" vertical="center"/>
      <protection locked="0"/>
    </xf>
    <xf numFmtId="0" fontId="28" fillId="7" borderId="87" xfId="7" applyFont="1" applyFill="1" applyBorder="1" applyAlignment="1" applyProtection="1">
      <alignment horizontal="center" vertical="center"/>
      <protection hidden="1"/>
    </xf>
    <xf numFmtId="0" fontId="28" fillId="0" borderId="88" xfId="7" applyFont="1" applyBorder="1" applyProtection="1">
      <alignment vertical="center"/>
      <protection locked="0"/>
    </xf>
    <xf numFmtId="0" fontId="28" fillId="0" borderId="37" xfId="7" applyFont="1" applyBorder="1" applyProtection="1">
      <alignment vertical="center"/>
      <protection locked="0"/>
    </xf>
    <xf numFmtId="0" fontId="28" fillId="0" borderId="29" xfId="7" applyFont="1" applyBorder="1" applyAlignment="1" applyProtection="1">
      <alignment horizontal="center" vertical="center"/>
      <protection locked="0"/>
    </xf>
    <xf numFmtId="187" fontId="28" fillId="0" borderId="28" xfId="4" applyNumberFormat="1" applyFont="1" applyFill="1" applyBorder="1" applyAlignment="1" applyProtection="1">
      <alignment vertical="center"/>
      <protection locked="0"/>
    </xf>
    <xf numFmtId="0" fontId="28" fillId="0" borderId="89" xfId="7" applyFont="1" applyBorder="1" applyAlignment="1" applyProtection="1">
      <alignment horizontal="center" vertical="center"/>
      <protection locked="0"/>
    </xf>
    <xf numFmtId="0" fontId="28" fillId="7" borderId="89" xfId="7" applyFont="1" applyFill="1" applyBorder="1" applyAlignment="1" applyProtection="1">
      <alignment horizontal="center" vertical="center"/>
      <protection hidden="1"/>
    </xf>
    <xf numFmtId="40" fontId="28" fillId="0" borderId="28" xfId="4" applyNumberFormat="1" applyFont="1" applyFill="1" applyBorder="1" applyAlignment="1" applyProtection="1">
      <alignment vertical="center"/>
      <protection locked="0"/>
    </xf>
    <xf numFmtId="38" fontId="28" fillId="0" borderId="28" xfId="4" applyFont="1" applyFill="1" applyBorder="1" applyAlignment="1" applyProtection="1">
      <alignment vertical="center"/>
      <protection locked="0"/>
    </xf>
    <xf numFmtId="0" fontId="28" fillId="0" borderId="90" xfId="7" applyFont="1" applyBorder="1" applyProtection="1">
      <alignment vertical="center"/>
      <protection locked="0"/>
    </xf>
    <xf numFmtId="0" fontId="28" fillId="0" borderId="91" xfId="7" applyFont="1" applyBorder="1" applyProtection="1">
      <alignment vertical="center"/>
      <protection locked="0"/>
    </xf>
    <xf numFmtId="0" fontId="28" fillId="0" borderId="92" xfId="7" applyFont="1" applyBorder="1" applyAlignment="1" applyProtection="1">
      <alignment horizontal="center" vertical="center"/>
      <protection locked="0"/>
    </xf>
    <xf numFmtId="38" fontId="28" fillId="0" borderId="93" xfId="4" applyFont="1" applyFill="1" applyBorder="1" applyAlignment="1" applyProtection="1">
      <alignment vertical="center"/>
      <protection locked="0"/>
    </xf>
    <xf numFmtId="0" fontId="28" fillId="0" borderId="94" xfId="7" applyFont="1" applyBorder="1" applyAlignment="1" applyProtection="1">
      <alignment horizontal="center" vertical="center"/>
      <protection locked="0"/>
    </xf>
    <xf numFmtId="0" fontId="28" fillId="7" borderId="94" xfId="7" applyFont="1" applyFill="1" applyBorder="1" applyAlignment="1" applyProtection="1">
      <alignment horizontal="center" vertical="center"/>
      <protection hidden="1"/>
    </xf>
    <xf numFmtId="0" fontId="28" fillId="7" borderId="70" xfId="7" applyFont="1" applyFill="1" applyBorder="1" applyAlignment="1" applyProtection="1">
      <alignment horizontal="center" vertical="center"/>
      <protection hidden="1"/>
    </xf>
    <xf numFmtId="0" fontId="3" fillId="0" borderId="0" xfId="7" applyBorder="1" applyProtection="1">
      <alignment vertical="center"/>
      <protection locked="0"/>
    </xf>
    <xf numFmtId="0" fontId="29" fillId="0" borderId="0" xfId="7" applyFont="1" applyBorder="1" applyAlignment="1" applyProtection="1">
      <alignment vertical="top" wrapText="1"/>
      <protection locked="0"/>
    </xf>
    <xf numFmtId="0" fontId="3" fillId="0" borderId="0" xfId="7" applyBorder="1" applyAlignment="1" applyProtection="1">
      <alignment horizontal="left" vertical="center"/>
      <protection locked="0"/>
    </xf>
    <xf numFmtId="0" fontId="28" fillId="0" borderId="95" xfId="7" applyFont="1" applyBorder="1" applyAlignment="1" applyProtection="1">
      <alignment horizontal="center" vertical="center"/>
      <protection locked="0"/>
    </xf>
    <xf numFmtId="0" fontId="29" fillId="0" borderId="96" xfId="7" applyFont="1" applyBorder="1" applyAlignment="1" applyProtection="1">
      <alignment horizontal="center" vertical="center" wrapText="1"/>
      <protection locked="0"/>
    </xf>
    <xf numFmtId="0" fontId="29" fillId="0" borderId="97" xfId="7" applyFont="1" applyBorder="1" applyAlignment="1" applyProtection="1">
      <alignment horizontal="center" vertical="center" wrapText="1"/>
      <protection locked="0"/>
    </xf>
    <xf numFmtId="0" fontId="3" fillId="0" borderId="84" xfId="7" applyBorder="1" applyAlignment="1" applyProtection="1">
      <alignment horizontal="center" vertical="center"/>
      <protection locked="0"/>
    </xf>
    <xf numFmtId="0" fontId="28" fillId="0" borderId="7" xfId="7" applyFont="1" applyBorder="1" applyProtection="1">
      <alignment vertical="center"/>
      <protection locked="0"/>
    </xf>
    <xf numFmtId="188" fontId="28" fillId="7" borderId="1" xfId="7" applyNumberFormat="1" applyFont="1" applyFill="1" applyBorder="1" applyProtection="1">
      <alignment vertical="center"/>
      <protection hidden="1"/>
    </xf>
    <xf numFmtId="188" fontId="28" fillId="7" borderId="98" xfId="7" applyNumberFormat="1" applyFont="1" applyFill="1" applyBorder="1" applyProtection="1">
      <alignment vertical="center"/>
      <protection hidden="1"/>
    </xf>
    <xf numFmtId="0" fontId="3" fillId="0" borderId="88" xfId="7" applyBorder="1" applyAlignment="1" applyProtection="1">
      <alignment horizontal="center" vertical="center"/>
      <protection locked="0"/>
    </xf>
    <xf numFmtId="0" fontId="28" fillId="0" borderId="29" xfId="7" applyFont="1" applyBorder="1" applyProtection="1">
      <alignment vertical="center"/>
      <protection locked="0"/>
    </xf>
    <xf numFmtId="0" fontId="3" fillId="0" borderId="90" xfId="7" applyBorder="1" applyAlignment="1" applyProtection="1">
      <alignment horizontal="center" vertical="center"/>
      <protection locked="0"/>
    </xf>
    <xf numFmtId="0" fontId="28" fillId="0" borderId="92" xfId="7" applyFont="1" applyBorder="1" applyProtection="1">
      <alignment vertical="center"/>
      <protection locked="0"/>
    </xf>
    <xf numFmtId="188" fontId="28" fillId="0" borderId="100" xfId="7" applyNumberFormat="1" applyFont="1" applyBorder="1" applyProtection="1">
      <alignment vertical="center"/>
      <protection hidden="1"/>
    </xf>
    <xf numFmtId="188" fontId="28" fillId="0" borderId="98" xfId="7" applyNumberFormat="1" applyFont="1" applyBorder="1" applyProtection="1">
      <alignment vertical="center"/>
      <protection hidden="1"/>
    </xf>
    <xf numFmtId="0" fontId="28" fillId="0" borderId="0" xfId="7" applyFont="1" applyProtection="1">
      <alignment vertical="center"/>
      <protection locked="0"/>
    </xf>
    <xf numFmtId="0" fontId="28" fillId="7" borderId="58" xfId="7" applyFont="1" applyFill="1" applyBorder="1" applyAlignment="1" applyProtection="1">
      <alignment horizontal="center" vertical="center"/>
      <protection locked="0"/>
    </xf>
    <xf numFmtId="0" fontId="28" fillId="7" borderId="102" xfId="7" applyFont="1" applyFill="1" applyBorder="1" applyAlignment="1" applyProtection="1">
      <alignment horizontal="center" vertical="center"/>
      <protection locked="0"/>
    </xf>
    <xf numFmtId="0" fontId="28" fillId="0" borderId="88" xfId="7" applyFont="1" applyBorder="1" applyAlignment="1" applyProtection="1">
      <alignment horizontal="center" vertical="center"/>
      <protection locked="0"/>
    </xf>
    <xf numFmtId="0" fontId="28" fillId="7" borderId="104" xfId="7" applyFont="1" applyFill="1" applyBorder="1" applyAlignment="1" applyProtection="1">
      <alignment horizontal="center" vertical="center"/>
      <protection locked="0"/>
    </xf>
    <xf numFmtId="0" fontId="28" fillId="7" borderId="61" xfId="7" applyFont="1" applyFill="1" applyBorder="1" applyAlignment="1" applyProtection="1">
      <alignment horizontal="center" vertical="center"/>
      <protection locked="0"/>
    </xf>
    <xf numFmtId="0" fontId="28" fillId="0" borderId="90" xfId="7" applyFont="1" applyBorder="1" applyAlignment="1" applyProtection="1">
      <alignment horizontal="center" vertical="center"/>
      <protection locked="0"/>
    </xf>
    <xf numFmtId="0" fontId="28" fillId="7" borderId="94" xfId="7" applyFont="1" applyFill="1" applyBorder="1" applyAlignment="1" applyProtection="1">
      <alignment horizontal="center" vertical="center"/>
      <protection locked="0"/>
    </xf>
    <xf numFmtId="0" fontId="28" fillId="7" borderId="105" xfId="7" applyFont="1" applyFill="1" applyBorder="1" applyAlignment="1" applyProtection="1">
      <alignment horizontal="center" vertical="center"/>
      <protection locked="0"/>
    </xf>
    <xf numFmtId="0" fontId="28" fillId="7" borderId="52" xfId="7" applyFont="1" applyFill="1" applyBorder="1" applyAlignment="1" applyProtection="1">
      <alignment horizontal="center" vertical="center"/>
      <protection hidden="1"/>
    </xf>
    <xf numFmtId="0" fontId="3" fillId="0" borderId="107" xfId="7" applyBorder="1" applyAlignment="1" applyProtection="1">
      <alignment horizontal="center" vertical="center"/>
      <protection locked="0"/>
    </xf>
    <xf numFmtId="0" fontId="28" fillId="0" borderId="108" xfId="7" applyFont="1" applyBorder="1" applyAlignment="1" applyProtection="1">
      <alignment horizontal="center" vertical="center"/>
      <protection locked="0"/>
    </xf>
    <xf numFmtId="0" fontId="28" fillId="0" borderId="102" xfId="7" applyFont="1" applyBorder="1" applyAlignment="1" applyProtection="1">
      <alignment horizontal="center" vertical="center"/>
      <protection locked="0"/>
    </xf>
    <xf numFmtId="0" fontId="3" fillId="0" borderId="79" xfId="7" applyBorder="1" applyAlignment="1" applyProtection="1">
      <alignment horizontal="center" vertical="center"/>
      <protection locked="0"/>
    </xf>
    <xf numFmtId="0" fontId="28" fillId="0" borderId="109" xfId="7" applyFont="1" applyBorder="1" applyAlignment="1" applyProtection="1">
      <alignment horizontal="center" vertical="center"/>
      <protection locked="0"/>
    </xf>
    <xf numFmtId="0" fontId="28" fillId="0" borderId="111" xfId="7" applyFont="1" applyBorder="1" applyAlignment="1" applyProtection="1">
      <alignment horizontal="center" vertical="center"/>
      <protection locked="0"/>
    </xf>
    <xf numFmtId="0" fontId="3" fillId="0" borderId="80" xfId="7" applyBorder="1" applyAlignment="1" applyProtection="1">
      <alignment horizontal="center" vertical="center"/>
      <protection locked="0"/>
    </xf>
    <xf numFmtId="0" fontId="28" fillId="0" borderId="112"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3" fillId="0" borderId="114" xfId="7" applyBorder="1" applyAlignment="1" applyProtection="1">
      <alignment horizontal="center" vertical="center"/>
      <protection locked="0"/>
    </xf>
    <xf numFmtId="0" fontId="28" fillId="0" borderId="115" xfId="7" applyFont="1" applyBorder="1" applyAlignment="1" applyProtection="1">
      <alignment horizontal="center" vertical="center"/>
      <protection locked="0"/>
    </xf>
    <xf numFmtId="0" fontId="28" fillId="0" borderId="61" xfId="7" applyFont="1" applyBorder="1" applyAlignment="1" applyProtection="1">
      <alignment horizontal="center" vertical="center"/>
      <protection locked="0"/>
    </xf>
    <xf numFmtId="0" fontId="28" fillId="0" borderId="0" xfId="7" applyFont="1" applyBorder="1" applyAlignment="1" applyProtection="1">
      <alignment horizontal="center" vertical="center"/>
      <protection locked="0"/>
    </xf>
    <xf numFmtId="0" fontId="3" fillId="0" borderId="81" xfId="7" applyBorder="1" applyAlignment="1" applyProtection="1">
      <alignment horizontal="center" vertical="center"/>
      <protection locked="0"/>
    </xf>
    <xf numFmtId="0" fontId="28" fillId="0" borderId="117" xfId="7" applyFont="1" applyBorder="1" applyAlignment="1" applyProtection="1">
      <alignment horizontal="center" vertical="center"/>
      <protection locked="0"/>
    </xf>
    <xf numFmtId="0" fontId="29" fillId="0" borderId="0" xfId="7" applyFont="1" applyProtection="1">
      <alignment vertical="center"/>
      <protection locked="0"/>
    </xf>
    <xf numFmtId="0" fontId="3" fillId="0" borderId="0" xfId="7" applyAlignment="1" applyProtection="1">
      <alignment horizontal="center" vertical="center"/>
      <protection locked="0"/>
    </xf>
    <xf numFmtId="0" fontId="28" fillId="0" borderId="0" xfId="7" applyFont="1" applyBorder="1" applyAlignment="1" applyProtection="1">
      <alignment horizontal="right" vertical="center"/>
      <protection locked="0"/>
    </xf>
    <xf numFmtId="0" fontId="32" fillId="0" borderId="0" xfId="7" applyFont="1" applyBorder="1" applyAlignment="1" applyProtection="1">
      <alignment horizontal="left" vertical="center"/>
      <protection locked="0"/>
    </xf>
    <xf numFmtId="0" fontId="28" fillId="0" borderId="33" xfId="7" applyFont="1" applyBorder="1" applyProtection="1">
      <alignment vertical="center"/>
      <protection locked="0"/>
    </xf>
    <xf numFmtId="0" fontId="28" fillId="0" borderId="48" xfId="7" applyFont="1" applyBorder="1" applyProtection="1">
      <alignment vertical="center"/>
      <protection locked="0"/>
    </xf>
    <xf numFmtId="38" fontId="28" fillId="0" borderId="0" xfId="4" applyFont="1" applyFill="1" applyBorder="1" applyAlignment="1" applyProtection="1">
      <alignment vertical="center"/>
      <protection locked="0"/>
    </xf>
    <xf numFmtId="0" fontId="28" fillId="7" borderId="102" xfId="7" applyFont="1" applyFill="1" applyBorder="1" applyAlignment="1" applyProtection="1">
      <alignment horizontal="center" vertical="center"/>
      <protection hidden="1"/>
    </xf>
    <xf numFmtId="0" fontId="28" fillId="0" borderId="89" xfId="7" applyFont="1" applyBorder="1" applyProtection="1">
      <alignment vertical="center"/>
      <protection locked="0"/>
    </xf>
    <xf numFmtId="0" fontId="28" fillId="0" borderId="37" xfId="7" applyFont="1" applyBorder="1" applyAlignment="1" applyProtection="1">
      <alignment horizontal="center" vertical="center"/>
      <protection locked="0"/>
    </xf>
    <xf numFmtId="0" fontId="28" fillId="0" borderId="94" xfId="7" applyFont="1" applyBorder="1" applyProtection="1">
      <alignment vertical="center"/>
      <protection locked="0"/>
    </xf>
    <xf numFmtId="0" fontId="28" fillId="0" borderId="18" xfId="7" applyFont="1" applyBorder="1" applyAlignment="1" applyProtection="1">
      <alignment horizontal="center" vertical="center"/>
      <protection locked="0"/>
    </xf>
    <xf numFmtId="38" fontId="28" fillId="0" borderId="17" xfId="4" applyFont="1" applyFill="1" applyBorder="1" applyAlignment="1" applyProtection="1">
      <alignment vertical="center"/>
      <protection locked="0"/>
    </xf>
    <xf numFmtId="0" fontId="29" fillId="0" borderId="44" xfId="7" applyFont="1" applyBorder="1" applyAlignment="1" applyProtection="1">
      <alignment vertical="center" wrapText="1"/>
      <protection locked="0"/>
    </xf>
    <xf numFmtId="0" fontId="28" fillId="0" borderId="119" xfId="7" applyFont="1" applyBorder="1" applyAlignment="1" applyProtection="1">
      <alignment horizontal="center" vertical="center" wrapText="1"/>
      <protection locked="0"/>
    </xf>
    <xf numFmtId="0" fontId="28" fillId="0" borderId="101" xfId="7" applyFont="1" applyBorder="1" applyAlignment="1" applyProtection="1">
      <alignment horizontal="center" vertical="center" wrapText="1"/>
      <protection locked="0"/>
    </xf>
    <xf numFmtId="0" fontId="32" fillId="0" borderId="0" xfId="7" applyFont="1" applyProtection="1">
      <alignment vertical="center"/>
      <protection locked="0"/>
    </xf>
    <xf numFmtId="0" fontId="3" fillId="0" borderId="120" xfId="7" applyBorder="1" applyAlignment="1" applyProtection="1">
      <alignment horizontal="center" vertical="center"/>
      <protection locked="0"/>
    </xf>
    <xf numFmtId="0" fontId="3" fillId="0" borderId="95" xfId="7" applyBorder="1" applyAlignment="1" applyProtection="1">
      <alignment horizontal="center" vertical="center"/>
      <protection locked="0"/>
    </xf>
    <xf numFmtId="0" fontId="28" fillId="0" borderId="121" xfId="7" applyFont="1" applyBorder="1" applyProtection="1">
      <alignment vertical="center"/>
      <protection locked="0"/>
    </xf>
    <xf numFmtId="0" fontId="28" fillId="0" borderId="39" xfId="7" applyFont="1" applyBorder="1" applyAlignment="1" applyProtection="1">
      <alignment horizontal="center" vertical="center"/>
      <protection locked="0"/>
    </xf>
    <xf numFmtId="0" fontId="28" fillId="0" borderId="1" xfId="7" applyFont="1" applyBorder="1" applyAlignment="1" applyProtection="1">
      <alignment horizontal="center" vertical="center"/>
      <protection locked="0"/>
    </xf>
    <xf numFmtId="0" fontId="28" fillId="0" borderId="19" xfId="7" applyFont="1" applyBorder="1" applyProtection="1">
      <alignment vertical="center"/>
      <protection locked="0"/>
    </xf>
    <xf numFmtId="0" fontId="28" fillId="0" borderId="99" xfId="7" applyFont="1" applyBorder="1" applyAlignment="1" applyProtection="1">
      <alignment horizontal="center" vertical="center"/>
      <protection locked="0"/>
    </xf>
    <xf numFmtId="0" fontId="28" fillId="0" borderId="44" xfId="7" applyFont="1" applyBorder="1" applyProtection="1">
      <alignment vertical="center"/>
      <protection locked="0"/>
    </xf>
    <xf numFmtId="0" fontId="28" fillId="0" borderId="41" xfId="7" applyFont="1" applyBorder="1" applyProtection="1">
      <alignment vertical="center"/>
      <protection locked="0"/>
    </xf>
    <xf numFmtId="0" fontId="28" fillId="0" borderId="96" xfId="7" applyFont="1" applyBorder="1" applyAlignment="1" applyProtection="1">
      <alignment horizontal="center" vertical="center"/>
      <protection locked="0"/>
    </xf>
    <xf numFmtId="38" fontId="28" fillId="7" borderId="105" xfId="4" applyFont="1" applyFill="1" applyBorder="1" applyAlignment="1" applyProtection="1">
      <alignment horizontal="center" vertical="center"/>
      <protection locked="0"/>
    </xf>
    <xf numFmtId="0" fontId="32" fillId="0" borderId="86" xfId="7" applyFont="1" applyBorder="1" applyProtection="1">
      <alignment vertical="center"/>
      <protection locked="0"/>
    </xf>
    <xf numFmtId="0" fontId="28" fillId="0" borderId="87" xfId="7" applyFont="1" applyBorder="1" applyAlignment="1" applyProtection="1">
      <alignment vertical="center" wrapText="1"/>
      <protection locked="0"/>
    </xf>
    <xf numFmtId="0" fontId="3" fillId="0" borderId="86" xfId="7" applyBorder="1" applyAlignment="1" applyProtection="1">
      <alignment horizontal="center" vertical="center"/>
      <protection locked="0"/>
    </xf>
    <xf numFmtId="0" fontId="28" fillId="0" borderId="87" xfId="7" applyFont="1" applyBorder="1" applyProtection="1">
      <alignment vertical="center"/>
      <protection locked="0"/>
    </xf>
    <xf numFmtId="0" fontId="3" fillId="0" borderId="86" xfId="7" applyBorder="1" applyProtection="1">
      <alignment vertical="center"/>
      <protection locked="0"/>
    </xf>
    <xf numFmtId="0" fontId="32" fillId="0" borderId="106" xfId="7" applyFont="1" applyBorder="1" applyProtection="1">
      <alignment vertical="center"/>
      <protection locked="0"/>
    </xf>
    <xf numFmtId="0" fontId="28" fillId="0" borderId="52" xfId="7" applyFont="1" applyBorder="1" applyProtection="1">
      <alignment vertical="center"/>
      <protection locked="0"/>
    </xf>
    <xf numFmtId="0" fontId="28" fillId="0" borderId="0" xfId="7" applyFont="1" applyAlignment="1" applyProtection="1">
      <alignment horizontal="right" vertical="center"/>
      <protection locked="0"/>
    </xf>
    <xf numFmtId="189" fontId="3" fillId="0" borderId="82" xfId="4" applyNumberFormat="1" applyFont="1" applyFill="1" applyBorder="1" applyAlignment="1" applyProtection="1">
      <alignment vertical="center"/>
      <protection locked="0"/>
    </xf>
    <xf numFmtId="0" fontId="3" fillId="0" borderId="0" xfId="7" applyBorder="1" applyAlignment="1" applyProtection="1">
      <alignment horizontal="right" vertical="center"/>
      <protection locked="0"/>
    </xf>
    <xf numFmtId="189" fontId="3" fillId="0" borderId="0" xfId="4" applyNumberFormat="1" applyFont="1" applyFill="1" applyBorder="1" applyAlignment="1" applyProtection="1">
      <alignment vertical="center"/>
      <protection locked="0"/>
    </xf>
    <xf numFmtId="0" fontId="27" fillId="0" borderId="28" xfId="7" applyFont="1" applyBorder="1" applyProtection="1">
      <alignment vertical="center"/>
      <protection locked="0"/>
    </xf>
    <xf numFmtId="0" fontId="29" fillId="0" borderId="37" xfId="7" applyFont="1" applyBorder="1" applyProtection="1">
      <alignment vertical="center"/>
      <protection locked="0"/>
    </xf>
    <xf numFmtId="0" fontId="3" fillId="0" borderId="37" xfId="7" applyBorder="1" applyProtection="1">
      <alignment vertical="center"/>
      <protection locked="0"/>
    </xf>
    <xf numFmtId="0" fontId="3" fillId="0" borderId="37" xfId="7" applyBorder="1" applyAlignment="1" applyProtection="1">
      <alignment horizontal="right" vertical="center"/>
      <protection locked="0"/>
    </xf>
    <xf numFmtId="0" fontId="3" fillId="0" borderId="29" xfId="7" applyBorder="1" applyProtection="1">
      <alignment vertical="center"/>
      <protection locked="0"/>
    </xf>
    <xf numFmtId="0" fontId="3" fillId="0" borderId="63" xfId="7" applyBorder="1" applyProtection="1">
      <alignment vertical="center"/>
      <protection locked="0"/>
    </xf>
    <xf numFmtId="0" fontId="3" fillId="0" borderId="64" xfId="7" applyBorder="1" applyProtection="1">
      <alignment vertical="center"/>
      <protection locked="0"/>
    </xf>
    <xf numFmtId="0" fontId="3" fillId="0" borderId="65" xfId="7" applyBorder="1" applyProtection="1">
      <alignment vertical="center"/>
      <protection locked="0"/>
    </xf>
    <xf numFmtId="0" fontId="3" fillId="0" borderId="66" xfId="7" applyBorder="1" applyAlignment="1" applyProtection="1">
      <alignment horizontal="center" vertical="top"/>
      <protection locked="0"/>
    </xf>
    <xf numFmtId="0" fontId="32" fillId="0" borderId="68" xfId="7" applyFont="1" applyBorder="1" applyAlignment="1" applyProtection="1">
      <alignment horizontal="center" vertical="center"/>
      <protection locked="0"/>
    </xf>
    <xf numFmtId="0" fontId="32" fillId="0" borderId="12" xfId="7" applyFont="1" applyBorder="1" applyProtection="1">
      <alignment vertical="center"/>
      <protection locked="0"/>
    </xf>
    <xf numFmtId="0" fontId="32" fillId="0" borderId="69" xfId="7" applyFont="1" applyBorder="1" applyProtection="1">
      <alignment vertical="center"/>
      <protection locked="0"/>
    </xf>
    <xf numFmtId="0" fontId="3" fillId="0" borderId="0" xfId="7" applyBorder="1" applyAlignment="1" applyProtection="1">
      <alignment horizontal="centerContinuous" vertical="center"/>
      <protection locked="0"/>
    </xf>
    <xf numFmtId="0" fontId="3" fillId="0" borderId="0" xfId="7" applyBorder="1" applyAlignment="1" applyProtection="1">
      <alignment horizontal="center" vertical="center"/>
      <protection locked="0"/>
    </xf>
    <xf numFmtId="0" fontId="3" fillId="0" borderId="87" xfId="7" applyBorder="1" applyAlignment="1" applyProtection="1">
      <alignment horizontal="center" vertical="center"/>
      <protection locked="0"/>
    </xf>
    <xf numFmtId="0" fontId="3" fillId="0" borderId="89" xfId="7" applyBorder="1" applyAlignment="1" applyProtection="1">
      <alignment horizontal="center" vertical="center"/>
      <protection locked="0"/>
    </xf>
    <xf numFmtId="0" fontId="3" fillId="0" borderId="37" xfId="7" applyBorder="1" applyAlignment="1" applyProtection="1">
      <alignment horizontal="left" vertical="center"/>
      <protection locked="0"/>
    </xf>
    <xf numFmtId="0" fontId="3" fillId="0" borderId="37" xfId="7" applyBorder="1" applyAlignment="1" applyProtection="1">
      <alignment horizontal="center" vertical="center"/>
      <protection locked="0"/>
    </xf>
    <xf numFmtId="0" fontId="3" fillId="0" borderId="94" xfId="7" applyBorder="1" applyAlignment="1" applyProtection="1">
      <alignment horizontal="center" vertical="center"/>
      <protection locked="0"/>
    </xf>
    <xf numFmtId="0" fontId="3" fillId="0" borderId="91" xfId="7" applyBorder="1" applyAlignment="1" applyProtection="1">
      <alignment horizontal="left" vertical="center"/>
      <protection locked="0"/>
    </xf>
    <xf numFmtId="0" fontId="3" fillId="0" borderId="91" xfId="7" applyBorder="1" applyAlignment="1" applyProtection="1">
      <alignment horizontal="center" vertical="center"/>
      <protection locked="0"/>
    </xf>
    <xf numFmtId="0" fontId="3" fillId="0" borderId="0" xfId="7" applyAlignment="1" applyProtection="1">
      <alignment horizontal="left" vertical="center"/>
      <protection locked="0"/>
    </xf>
    <xf numFmtId="0" fontId="3" fillId="0" borderId="58" xfId="7" applyBorder="1" applyAlignment="1" applyProtection="1">
      <alignment horizontal="center" vertical="center"/>
      <protection locked="0"/>
    </xf>
    <xf numFmtId="0" fontId="3" fillId="0" borderId="119" xfId="7" applyBorder="1" applyAlignment="1" applyProtection="1">
      <alignment horizontal="center" vertical="center"/>
      <protection locked="0"/>
    </xf>
    <xf numFmtId="0" fontId="3" fillId="0" borderId="101" xfId="7" applyBorder="1" applyAlignment="1" applyProtection="1">
      <alignment horizontal="center" vertical="center"/>
      <protection locked="0"/>
    </xf>
    <xf numFmtId="0" fontId="3" fillId="0" borderId="78" xfId="7" applyBorder="1" applyAlignment="1" applyProtection="1">
      <alignment horizontal="center" vertical="center"/>
      <protection locked="0"/>
    </xf>
    <xf numFmtId="0" fontId="3" fillId="0" borderId="39" xfId="7" applyBorder="1" applyAlignment="1" applyProtection="1">
      <alignment horizontal="center" vertical="center"/>
      <protection locked="0"/>
    </xf>
    <xf numFmtId="0" fontId="3" fillId="0" borderId="140" xfId="7" applyBorder="1" applyAlignment="1" applyProtection="1">
      <alignment horizontal="center" vertical="center"/>
      <protection locked="0"/>
    </xf>
    <xf numFmtId="0" fontId="3" fillId="0" borderId="141" xfId="7" applyBorder="1" applyAlignment="1" applyProtection="1">
      <alignment horizontal="center" vertical="center"/>
      <protection locked="0"/>
    </xf>
    <xf numFmtId="0" fontId="3" fillId="0" borderId="130" xfId="7" applyBorder="1" applyAlignment="1" applyProtection="1">
      <alignment horizontal="center" vertical="center"/>
      <protection locked="0"/>
    </xf>
    <xf numFmtId="0" fontId="3" fillId="0" borderId="142" xfId="7" applyBorder="1" applyAlignment="1" applyProtection="1">
      <alignment horizontal="center" vertical="center"/>
      <protection locked="0"/>
    </xf>
    <xf numFmtId="0" fontId="3" fillId="0" borderId="143" xfId="7" applyBorder="1" applyAlignment="1" applyProtection="1">
      <alignment horizontal="center" vertical="center"/>
      <protection locked="0"/>
    </xf>
    <xf numFmtId="0" fontId="3" fillId="0" borderId="112" xfId="7" applyBorder="1" applyAlignment="1" applyProtection="1">
      <alignment horizontal="center" vertical="center"/>
      <protection locked="0"/>
    </xf>
    <xf numFmtId="0" fontId="3" fillId="0" borderId="76" xfId="7" applyBorder="1" applyAlignment="1" applyProtection="1">
      <alignment horizontal="center" vertical="center"/>
      <protection locked="0"/>
    </xf>
    <xf numFmtId="0" fontId="3" fillId="0" borderId="1" xfId="7" applyBorder="1" applyAlignment="1" applyProtection="1">
      <alignment horizontal="center" vertical="center"/>
      <protection locked="0"/>
    </xf>
    <xf numFmtId="0" fontId="3" fillId="0" borderId="98" xfId="7" applyBorder="1" applyAlignment="1" applyProtection="1">
      <alignment horizontal="center" vertical="center"/>
      <protection locked="0"/>
    </xf>
    <xf numFmtId="0" fontId="3" fillId="0" borderId="72" xfId="7" applyBorder="1" applyAlignment="1" applyProtection="1">
      <alignment horizontal="center" vertical="center"/>
      <protection locked="0"/>
    </xf>
    <xf numFmtId="0" fontId="3" fillId="0" borderId="27" xfId="7" applyBorder="1" applyAlignment="1" applyProtection="1">
      <alignment horizontal="center" vertical="center"/>
      <protection locked="0"/>
    </xf>
    <xf numFmtId="0" fontId="3" fillId="0" borderId="115" xfId="7" applyBorder="1" applyAlignment="1" applyProtection="1">
      <alignment horizontal="center" vertical="center"/>
      <protection locked="0"/>
    </xf>
    <xf numFmtId="0" fontId="36" fillId="0" borderId="0" xfId="7" applyFont="1" applyBorder="1" applyAlignment="1">
      <alignment horizontal="right" vertical="center"/>
    </xf>
    <xf numFmtId="0" fontId="27" fillId="0" borderId="44" xfId="7" applyFont="1" applyBorder="1" applyAlignment="1">
      <alignment horizontal="center" vertical="center"/>
    </xf>
    <xf numFmtId="0" fontId="28" fillId="0" borderId="0" xfId="7" applyFont="1" applyBorder="1">
      <alignment vertical="center"/>
    </xf>
    <xf numFmtId="0" fontId="3" fillId="0" borderId="0" xfId="7" applyBorder="1" applyAlignment="1">
      <alignment vertical="top"/>
    </xf>
    <xf numFmtId="0" fontId="32" fillId="0" borderId="0" xfId="7" applyFont="1" applyBorder="1" applyAlignment="1">
      <alignment vertical="top"/>
    </xf>
    <xf numFmtId="38" fontId="32" fillId="0" borderId="0" xfId="4" applyFont="1" applyFill="1" applyBorder="1" applyAlignment="1">
      <alignment horizontal="right" vertical="center"/>
    </xf>
    <xf numFmtId="0" fontId="28" fillId="0" borderId="7" xfId="7" applyFont="1" applyBorder="1">
      <alignment vertical="center"/>
    </xf>
    <xf numFmtId="0" fontId="38" fillId="0" borderId="18" xfId="7" applyFont="1" applyBorder="1">
      <alignment vertical="center"/>
    </xf>
    <xf numFmtId="0" fontId="28" fillId="0" borderId="18" xfId="7" applyFont="1" applyBorder="1">
      <alignment vertical="center"/>
    </xf>
    <xf numFmtId="0" fontId="28" fillId="0" borderId="19" xfId="7" applyFont="1" applyBorder="1">
      <alignment vertical="center"/>
    </xf>
    <xf numFmtId="0" fontId="28" fillId="0" borderId="60" xfId="7" applyFont="1" applyBorder="1" applyAlignment="1">
      <alignment horizontal="center" vertical="center"/>
    </xf>
    <xf numFmtId="0" fontId="28" fillId="0" borderId="144" xfId="7" applyFont="1" applyBorder="1" applyAlignment="1">
      <alignment horizontal="left" vertical="center"/>
    </xf>
    <xf numFmtId="0" fontId="28" fillId="0" borderId="145" xfId="7" applyFont="1" applyBorder="1" applyAlignment="1">
      <alignment horizontal="left" vertical="center"/>
    </xf>
    <xf numFmtId="0" fontId="38" fillId="0" borderId="37" xfId="7" applyFont="1" applyBorder="1">
      <alignment vertical="center"/>
    </xf>
    <xf numFmtId="0" fontId="28" fillId="0" borderId="37" xfId="7" applyFont="1" applyBorder="1">
      <alignment vertical="center"/>
    </xf>
    <xf numFmtId="0" fontId="28" fillId="0" borderId="29" xfId="7" applyFont="1" applyBorder="1">
      <alignment vertical="center"/>
    </xf>
    <xf numFmtId="0" fontId="28" fillId="0" borderId="29" xfId="7" applyFont="1" applyBorder="1" applyAlignment="1">
      <alignment horizontal="left" vertical="center"/>
    </xf>
    <xf numFmtId="0" fontId="38" fillId="0" borderId="0" xfId="7" applyFont="1" applyAlignment="1">
      <alignment vertical="top"/>
    </xf>
    <xf numFmtId="0" fontId="3" fillId="0" borderId="0" xfId="7" applyAlignment="1">
      <alignment vertical="top"/>
    </xf>
    <xf numFmtId="0" fontId="28" fillId="0" borderId="6" xfId="7" applyFont="1" applyBorder="1" applyAlignment="1">
      <alignment vertical="top"/>
    </xf>
    <xf numFmtId="0" fontId="32" fillId="0" borderId="18" xfId="7" applyFont="1" applyBorder="1">
      <alignment vertical="center"/>
    </xf>
    <xf numFmtId="0" fontId="32" fillId="0" borderId="19" xfId="7" applyFont="1" applyBorder="1">
      <alignment vertical="center"/>
    </xf>
    <xf numFmtId="0" fontId="28" fillId="0" borderId="15" xfId="7" applyFont="1" applyBorder="1" applyAlignment="1">
      <alignment vertical="top"/>
    </xf>
    <xf numFmtId="0" fontId="28" fillId="0" borderId="33" xfId="7" applyFont="1" applyBorder="1">
      <alignment vertical="center"/>
    </xf>
    <xf numFmtId="0" fontId="28" fillId="0" borderId="0" xfId="7" applyFont="1" applyBorder="1" applyAlignment="1">
      <alignment horizontal="center" vertical="center"/>
    </xf>
    <xf numFmtId="0" fontId="28" fillId="0" borderId="7" xfId="7" applyFont="1" applyBorder="1" applyAlignment="1">
      <alignment horizontal="left" vertical="center"/>
    </xf>
    <xf numFmtId="0" fontId="28" fillId="0" borderId="17" xfId="7" applyFont="1" applyBorder="1" applyAlignment="1">
      <alignment horizontal="left" vertical="center"/>
    </xf>
    <xf numFmtId="0" fontId="28" fillId="0" borderId="18" xfId="7" applyFont="1" applyBorder="1" applyAlignment="1">
      <alignment horizontal="center" vertical="center"/>
    </xf>
    <xf numFmtId="0" fontId="28" fillId="0" borderId="19" xfId="7" applyFont="1" applyBorder="1" applyAlignment="1">
      <alignment horizontal="center" vertical="center"/>
    </xf>
    <xf numFmtId="0" fontId="28" fillId="0" borderId="7" xfId="7" applyFont="1" applyBorder="1" applyAlignment="1">
      <alignment horizontal="center" vertical="center"/>
    </xf>
    <xf numFmtId="0" fontId="28" fillId="0" borderId="6" xfId="7" applyFont="1" applyBorder="1">
      <alignment vertical="center"/>
    </xf>
    <xf numFmtId="0" fontId="28" fillId="0" borderId="6" xfId="7" applyFont="1" applyBorder="1" applyAlignment="1">
      <alignment horizontal="center" vertical="center"/>
    </xf>
    <xf numFmtId="0" fontId="28" fillId="0" borderId="15" xfId="7" applyFont="1" applyBorder="1" applyAlignment="1">
      <alignment horizontal="center" vertical="center"/>
    </xf>
    <xf numFmtId="0" fontId="28" fillId="0" borderId="16" xfId="7" applyFont="1" applyBorder="1">
      <alignment vertical="center"/>
    </xf>
    <xf numFmtId="0" fontId="41" fillId="0" borderId="0" xfId="7" applyFont="1" applyBorder="1" applyAlignment="1" applyProtection="1">
      <alignment horizontal="left" vertical="center"/>
      <protection locked="0"/>
    </xf>
    <xf numFmtId="0" fontId="36" fillId="0" borderId="0" xfId="7" applyFont="1" applyBorder="1" applyProtection="1">
      <alignment vertical="center"/>
      <protection locked="0"/>
    </xf>
    <xf numFmtId="0" fontId="36" fillId="0" borderId="0" xfId="7" applyFont="1" applyBorder="1" applyAlignment="1" applyProtection="1">
      <alignment horizontal="center" vertical="center"/>
      <protection locked="0"/>
    </xf>
    <xf numFmtId="0" fontId="41" fillId="0" borderId="0" xfId="7" applyFont="1" applyBorder="1" applyAlignment="1" applyProtection="1">
      <alignment horizontal="right" vertical="center"/>
      <protection locked="0"/>
    </xf>
    <xf numFmtId="0" fontId="3" fillId="0" borderId="146" xfId="7" applyBorder="1" applyAlignment="1" applyProtection="1">
      <alignment vertical="center" wrapText="1"/>
      <protection locked="0"/>
    </xf>
    <xf numFmtId="38" fontId="3" fillId="7" borderId="122" xfId="4" applyFont="1" applyFill="1" applyBorder="1" applyProtection="1">
      <alignment vertical="center"/>
      <protection hidden="1"/>
    </xf>
    <xf numFmtId="0" fontId="3" fillId="0" borderId="78" xfId="7" applyBorder="1" applyAlignment="1" applyProtection="1">
      <alignment vertical="center" wrapText="1"/>
      <protection locked="0"/>
    </xf>
    <xf numFmtId="38" fontId="3" fillId="7" borderId="123" xfId="4" applyFont="1" applyFill="1" applyBorder="1" applyProtection="1">
      <alignment vertical="center"/>
      <protection hidden="1"/>
    </xf>
    <xf numFmtId="38" fontId="3" fillId="7" borderId="148" xfId="4" applyFont="1" applyFill="1" applyBorder="1" applyProtection="1">
      <alignment vertical="center"/>
      <protection hidden="1"/>
    </xf>
    <xf numFmtId="0" fontId="3" fillId="0" borderId="149" xfId="7" applyBorder="1" applyAlignment="1" applyProtection="1">
      <alignment vertical="center" wrapText="1"/>
      <protection locked="0"/>
    </xf>
    <xf numFmtId="0" fontId="3" fillId="0" borderId="150" xfId="7" applyBorder="1" applyAlignment="1" applyProtection="1">
      <alignment horizontal="center" vertical="center"/>
      <protection locked="0"/>
    </xf>
    <xf numFmtId="38" fontId="3" fillId="7" borderId="124" xfId="4" applyFont="1" applyFill="1" applyBorder="1" applyProtection="1">
      <alignment vertical="center"/>
      <protection hidden="1"/>
    </xf>
    <xf numFmtId="38" fontId="3" fillId="7" borderId="154" xfId="4" applyFont="1" applyFill="1" applyBorder="1" applyProtection="1">
      <alignment vertical="center"/>
      <protection hidden="1"/>
    </xf>
    <xf numFmtId="0" fontId="3" fillId="0" borderId="140" xfId="7" applyBorder="1" applyAlignment="1" applyProtection="1">
      <alignment vertical="center" wrapText="1"/>
      <protection locked="0"/>
    </xf>
    <xf numFmtId="38" fontId="3" fillId="7" borderId="158" xfId="4" applyFont="1" applyFill="1" applyBorder="1" applyProtection="1">
      <alignment vertical="center"/>
      <protection hidden="1"/>
    </xf>
    <xf numFmtId="38" fontId="3" fillId="7" borderId="161" xfId="4" applyFont="1" applyFill="1" applyBorder="1" applyProtection="1">
      <alignment vertical="center"/>
      <protection hidden="1"/>
    </xf>
    <xf numFmtId="0" fontId="3" fillId="0" borderId="78" xfId="7" applyBorder="1" applyProtection="1">
      <alignment vertical="center"/>
      <protection locked="0"/>
    </xf>
    <xf numFmtId="38" fontId="3" fillId="7" borderId="164" xfId="4" applyFont="1" applyFill="1" applyBorder="1" applyProtection="1">
      <alignment vertical="center"/>
      <protection hidden="1"/>
    </xf>
    <xf numFmtId="0" fontId="3" fillId="0" borderId="146" xfId="7" applyBorder="1" applyProtection="1">
      <alignment vertical="center"/>
      <protection locked="0"/>
    </xf>
    <xf numFmtId="38" fontId="3" fillId="7" borderId="168" xfId="4" applyFont="1" applyFill="1" applyBorder="1" applyProtection="1">
      <alignment vertical="center"/>
      <protection hidden="1"/>
    </xf>
    <xf numFmtId="0" fontId="3" fillId="0" borderId="170" xfId="7" applyBorder="1" applyAlignment="1" applyProtection="1">
      <alignment vertical="center" wrapText="1"/>
      <protection locked="0"/>
    </xf>
    <xf numFmtId="38" fontId="3" fillId="7" borderId="171" xfId="4" applyFont="1" applyFill="1" applyBorder="1" applyProtection="1">
      <alignment vertical="center"/>
      <protection hidden="1"/>
    </xf>
    <xf numFmtId="0" fontId="3" fillId="0" borderId="149" xfId="7" applyBorder="1" applyProtection="1">
      <alignment vertical="center"/>
      <protection locked="0"/>
    </xf>
    <xf numFmtId="0" fontId="3" fillId="0" borderId="175" xfId="7" applyBorder="1" applyProtection="1">
      <alignment vertical="center"/>
      <protection locked="0"/>
    </xf>
    <xf numFmtId="0" fontId="10" fillId="0" borderId="0" xfId="7" applyFont="1" applyProtection="1">
      <alignment vertical="center"/>
      <protection locked="0"/>
    </xf>
    <xf numFmtId="0" fontId="4" fillId="0" borderId="0" xfId="7" applyFont="1" applyProtection="1">
      <alignment vertical="center"/>
      <protection locked="0"/>
    </xf>
    <xf numFmtId="0" fontId="28" fillId="0" borderId="146" xfId="7" applyFont="1" applyBorder="1" applyAlignment="1" applyProtection="1">
      <alignment vertical="center" wrapText="1"/>
      <protection locked="0"/>
    </xf>
    <xf numFmtId="0" fontId="29" fillId="0" borderId="97" xfId="7" applyFont="1" applyBorder="1" applyAlignment="1" applyProtection="1">
      <alignment vertical="center" wrapText="1"/>
      <protection locked="0"/>
    </xf>
    <xf numFmtId="0" fontId="28" fillId="0" borderId="95" xfId="7" applyFont="1" applyBorder="1" applyProtection="1">
      <alignment vertical="center"/>
      <protection locked="0"/>
    </xf>
    <xf numFmtId="0" fontId="28" fillId="0" borderId="147" xfId="7" applyFont="1" applyBorder="1" applyProtection="1">
      <alignment vertical="center"/>
      <protection locked="0"/>
    </xf>
    <xf numFmtId="0" fontId="28" fillId="0" borderId="78" xfId="7" applyFont="1" applyBorder="1" applyAlignment="1" applyProtection="1">
      <alignment vertical="center" wrapText="1"/>
      <protection locked="0"/>
    </xf>
    <xf numFmtId="0" fontId="29" fillId="0" borderId="98" xfId="7" applyFont="1" applyBorder="1" applyAlignment="1" applyProtection="1">
      <alignment vertical="center" wrapText="1"/>
      <protection locked="0"/>
    </xf>
    <xf numFmtId="0" fontId="28" fillId="0" borderId="88" xfId="7" quotePrefix="1" applyFont="1" applyBorder="1" applyProtection="1">
      <alignment vertical="center"/>
      <protection locked="0"/>
    </xf>
    <xf numFmtId="0" fontId="28" fillId="0" borderId="149" xfId="7" applyFont="1" applyBorder="1" applyAlignment="1" applyProtection="1">
      <alignment vertical="center" wrapText="1"/>
      <protection locked="0"/>
    </xf>
    <xf numFmtId="0" fontId="29" fillId="0" borderId="150" xfId="7" applyFont="1" applyBorder="1" applyAlignment="1" applyProtection="1">
      <alignment horizontal="center" vertical="center"/>
      <protection locked="0"/>
    </xf>
    <xf numFmtId="0" fontId="28" fillId="0" borderId="106" xfId="7" applyFont="1" applyBorder="1" applyAlignment="1" applyProtection="1">
      <alignment horizontal="left" vertical="center"/>
      <protection locked="0"/>
    </xf>
    <xf numFmtId="0" fontId="28" fillId="0" borderId="50" xfId="7" applyFont="1" applyBorder="1" applyAlignment="1" applyProtection="1">
      <alignment vertical="center" wrapText="1"/>
      <protection locked="0"/>
    </xf>
    <xf numFmtId="0" fontId="28" fillId="0" borderId="52" xfId="7" applyFont="1" applyBorder="1" applyAlignment="1" applyProtection="1">
      <alignment vertical="center" wrapText="1"/>
      <protection locked="0"/>
    </xf>
    <xf numFmtId="38" fontId="3" fillId="7" borderId="105" xfId="4" applyFont="1" applyFill="1" applyBorder="1" applyProtection="1">
      <alignment vertical="center"/>
      <protection hidden="1"/>
    </xf>
    <xf numFmtId="0" fontId="28" fillId="0" borderId="153" xfId="7" applyFont="1" applyBorder="1" applyProtection="1">
      <alignment vertical="center"/>
      <protection locked="0"/>
    </xf>
    <xf numFmtId="0" fontId="28" fillId="0" borderId="157" xfId="7" applyFont="1" applyBorder="1" applyProtection="1">
      <alignment vertical="center"/>
      <protection locked="0"/>
    </xf>
    <xf numFmtId="0" fontId="28" fillId="0" borderId="159" xfId="7" applyFont="1" applyBorder="1" applyAlignment="1" applyProtection="1">
      <alignment vertical="center" wrapText="1"/>
      <protection locked="0"/>
    </xf>
    <xf numFmtId="0" fontId="28" fillId="0" borderId="160" xfId="7" applyFont="1" applyBorder="1" applyAlignment="1" applyProtection="1">
      <alignment vertical="center" wrapText="1"/>
      <protection locked="0"/>
    </xf>
    <xf numFmtId="0" fontId="28" fillId="0" borderId="78" xfId="7" applyFont="1" applyBorder="1" applyProtection="1">
      <alignment vertical="center"/>
      <protection locked="0"/>
    </xf>
    <xf numFmtId="0" fontId="28" fillId="0" borderId="162" xfId="7" applyFont="1" applyBorder="1" applyAlignment="1" applyProtection="1">
      <alignment vertical="center" wrapText="1"/>
      <protection locked="0"/>
    </xf>
    <xf numFmtId="0" fontId="28" fillId="0" borderId="163" xfId="7" applyFont="1" applyBorder="1" applyAlignment="1" applyProtection="1">
      <alignment vertical="center" wrapText="1"/>
      <protection locked="0"/>
    </xf>
    <xf numFmtId="0" fontId="28" fillId="0" borderId="89" xfId="7" applyFont="1" applyBorder="1" applyAlignment="1" applyProtection="1">
      <alignment vertical="center" wrapText="1"/>
      <protection locked="0"/>
    </xf>
    <xf numFmtId="0" fontId="29" fillId="0" borderId="125" xfId="7" applyFont="1" applyBorder="1" applyAlignment="1" applyProtection="1">
      <alignment vertical="center" wrapText="1"/>
      <protection locked="0"/>
    </xf>
    <xf numFmtId="0" fontId="28" fillId="0" borderId="91" xfId="7" applyFont="1" applyBorder="1" applyAlignment="1" applyProtection="1">
      <alignment vertical="center" wrapText="1"/>
      <protection locked="0"/>
    </xf>
    <xf numFmtId="0" fontId="28" fillId="0" borderId="94" xfId="7" applyFont="1" applyBorder="1" applyAlignment="1" applyProtection="1">
      <alignment vertical="center" wrapText="1"/>
      <protection locked="0"/>
    </xf>
    <xf numFmtId="0" fontId="28" fillId="0" borderId="146" xfId="7" applyFont="1" applyBorder="1" applyProtection="1">
      <alignment vertical="center"/>
      <protection locked="0"/>
    </xf>
    <xf numFmtId="0" fontId="28" fillId="0" borderId="166" xfId="7" applyFont="1" applyBorder="1" applyAlignment="1" applyProtection="1">
      <alignment vertical="center" wrapText="1"/>
      <protection locked="0"/>
    </xf>
    <xf numFmtId="0" fontId="28" fillId="0" borderId="86" xfId="7" applyFont="1" applyBorder="1" applyProtection="1">
      <alignment vertical="center"/>
      <protection locked="0"/>
    </xf>
    <xf numFmtId="0" fontId="28" fillId="0" borderId="169" xfId="7" applyFont="1" applyBorder="1" applyAlignment="1" applyProtection="1">
      <alignment vertical="center" wrapText="1"/>
      <protection locked="0"/>
    </xf>
    <xf numFmtId="0" fontId="28" fillId="0" borderId="149" xfId="7" applyFont="1" applyBorder="1" applyProtection="1">
      <alignment vertical="center"/>
      <protection locked="0"/>
    </xf>
    <xf numFmtId="0" fontId="29" fillId="0" borderId="169" xfId="7" applyFont="1" applyBorder="1" applyAlignment="1" applyProtection="1">
      <alignment vertical="center" wrapText="1"/>
      <protection locked="0"/>
    </xf>
    <xf numFmtId="0" fontId="29" fillId="0" borderId="89" xfId="7" applyFont="1" applyBorder="1" applyAlignment="1" applyProtection="1">
      <alignment vertical="center" wrapText="1"/>
      <protection locked="0"/>
    </xf>
    <xf numFmtId="0" fontId="3" fillId="0" borderId="123" xfId="7" applyBorder="1" applyProtection="1">
      <alignment vertical="center"/>
      <protection locked="0"/>
    </xf>
    <xf numFmtId="0" fontId="29" fillId="0" borderId="177" xfId="7" applyFont="1" applyBorder="1" applyAlignment="1" applyProtection="1">
      <alignment vertical="center" wrapText="1"/>
      <protection locked="0"/>
    </xf>
    <xf numFmtId="38" fontId="3" fillId="7" borderId="178" xfId="4" applyFont="1" applyFill="1" applyBorder="1" applyProtection="1">
      <alignment vertical="center"/>
      <protection hidden="1"/>
    </xf>
    <xf numFmtId="0" fontId="3" fillId="0" borderId="44" xfId="7" applyBorder="1" applyProtection="1">
      <alignment vertical="center"/>
      <protection locked="0"/>
    </xf>
    <xf numFmtId="0" fontId="28" fillId="0" borderId="0" xfId="7" applyFont="1" applyBorder="1" applyAlignment="1" applyProtection="1">
      <alignment horizontal="left" vertical="center" wrapText="1"/>
      <protection locked="0"/>
    </xf>
    <xf numFmtId="0" fontId="11" fillId="0" borderId="0" xfId="7" applyFont="1" applyProtection="1">
      <alignment vertical="center"/>
      <protection locked="0"/>
    </xf>
    <xf numFmtId="0" fontId="44" fillId="0" borderId="0" xfId="7" applyFont="1" applyProtection="1">
      <alignment vertical="center"/>
      <protection locked="0"/>
    </xf>
    <xf numFmtId="0" fontId="42" fillId="0" borderId="0" xfId="7" applyFont="1" applyBorder="1" applyAlignment="1" applyProtection="1">
      <alignment horizontal="center" vertical="center"/>
      <protection locked="0"/>
    </xf>
    <xf numFmtId="178" fontId="28" fillId="0" borderId="182" xfId="4" applyNumberFormat="1" applyFont="1" applyFill="1" applyBorder="1" applyAlignment="1" applyProtection="1">
      <alignment vertical="center"/>
      <protection locked="0"/>
    </xf>
    <xf numFmtId="0" fontId="28" fillId="0" borderId="183" xfId="7" applyFont="1" applyBorder="1" applyAlignment="1" applyProtection="1">
      <alignment vertical="center" shrinkToFit="1"/>
      <protection locked="0"/>
    </xf>
    <xf numFmtId="178" fontId="28" fillId="0" borderId="22" xfId="4" applyNumberFormat="1" applyFont="1" applyFill="1" applyBorder="1" applyAlignment="1" applyProtection="1">
      <alignment vertical="center"/>
      <protection hidden="1"/>
    </xf>
    <xf numFmtId="0" fontId="28" fillId="0" borderId="184" xfId="7" applyFont="1" applyBorder="1" applyAlignment="1" applyProtection="1">
      <alignment vertical="center" shrinkToFit="1"/>
      <protection locked="0"/>
    </xf>
    <xf numFmtId="0" fontId="28" fillId="0" borderId="186" xfId="7" applyFont="1" applyBorder="1" applyAlignment="1" applyProtection="1">
      <alignment vertical="center" shrinkToFit="1"/>
      <protection locked="0"/>
    </xf>
    <xf numFmtId="0" fontId="28" fillId="0" borderId="187" xfId="7" applyFont="1" applyBorder="1" applyProtection="1">
      <alignment vertical="center"/>
      <protection locked="0"/>
    </xf>
    <xf numFmtId="178" fontId="28" fillId="7" borderId="188" xfId="4" applyNumberFormat="1" applyFont="1" applyFill="1" applyBorder="1" applyAlignment="1" applyProtection="1">
      <alignment vertical="center"/>
      <protection hidden="1"/>
    </xf>
    <xf numFmtId="0" fontId="28" fillId="0" borderId="189" xfId="7" applyFont="1" applyBorder="1" applyProtection="1">
      <alignment vertical="center"/>
      <protection locked="0"/>
    </xf>
    <xf numFmtId="0" fontId="28" fillId="0" borderId="190" xfId="7" applyFont="1" applyBorder="1" applyProtection="1">
      <alignment vertical="center"/>
      <protection locked="0"/>
    </xf>
    <xf numFmtId="178" fontId="28" fillId="7" borderId="191" xfId="4" applyNumberFormat="1" applyFont="1" applyFill="1" applyBorder="1" applyAlignment="1" applyProtection="1">
      <alignment vertical="center"/>
      <protection hidden="1"/>
    </xf>
    <xf numFmtId="0" fontId="28" fillId="0" borderId="192" xfId="7" applyFont="1" applyBorder="1" applyProtection="1">
      <alignment vertical="center"/>
      <protection locked="0"/>
    </xf>
    <xf numFmtId="0" fontId="28" fillId="9" borderId="193" xfId="7" applyFont="1" applyFill="1" applyBorder="1" applyProtection="1">
      <alignment vertical="center"/>
      <protection locked="0"/>
    </xf>
    <xf numFmtId="0" fontId="28" fillId="9" borderId="194" xfId="7" applyFont="1" applyFill="1" applyBorder="1" applyProtection="1">
      <alignment vertical="center"/>
      <protection locked="0"/>
    </xf>
    <xf numFmtId="178" fontId="28" fillId="0" borderId="59" xfId="4" applyNumberFormat="1" applyFont="1" applyFill="1" applyBorder="1" applyAlignment="1" applyProtection="1">
      <alignment vertical="center"/>
      <protection locked="0"/>
    </xf>
    <xf numFmtId="0" fontId="28" fillId="0" borderId="195" xfId="7" applyFont="1" applyBorder="1" applyAlignment="1" applyProtection="1">
      <alignment vertical="center" shrinkToFit="1"/>
      <protection locked="0"/>
    </xf>
    <xf numFmtId="178" fontId="28" fillId="0" borderId="182" xfId="4" applyNumberFormat="1" applyFont="1" applyFill="1" applyBorder="1" applyAlignment="1" applyProtection="1">
      <alignment vertical="center"/>
      <protection hidden="1"/>
    </xf>
    <xf numFmtId="0" fontId="28" fillId="0" borderId="174" xfId="7" applyFont="1" applyBorder="1" applyProtection="1">
      <alignment vertical="center"/>
      <protection locked="0"/>
    </xf>
    <xf numFmtId="0" fontId="28" fillId="0" borderId="175" xfId="7" applyFont="1" applyBorder="1" applyProtection="1">
      <alignment vertical="center"/>
      <protection locked="0"/>
    </xf>
    <xf numFmtId="178" fontId="28" fillId="7" borderId="197" xfId="4" applyNumberFormat="1" applyFont="1" applyFill="1" applyBorder="1" applyAlignment="1" applyProtection="1">
      <alignment vertical="center"/>
      <protection hidden="1"/>
    </xf>
    <xf numFmtId="0" fontId="28" fillId="0" borderId="173" xfId="7" applyFont="1" applyBorder="1" applyProtection="1">
      <alignment vertical="center"/>
      <protection locked="0"/>
    </xf>
    <xf numFmtId="0" fontId="28" fillId="10" borderId="193" xfId="7" applyFont="1" applyFill="1" applyBorder="1" applyProtection="1">
      <alignment vertical="center"/>
      <protection locked="0"/>
    </xf>
    <xf numFmtId="0" fontId="28" fillId="10" borderId="194" xfId="7" applyFont="1" applyFill="1" applyBorder="1" applyProtection="1">
      <alignment vertical="center"/>
      <protection locked="0"/>
    </xf>
    <xf numFmtId="178" fontId="28" fillId="7" borderId="196" xfId="4" applyNumberFormat="1" applyFont="1" applyFill="1" applyBorder="1" applyAlignment="1" applyProtection="1">
      <alignment vertical="center"/>
      <protection hidden="1"/>
    </xf>
    <xf numFmtId="38" fontId="28" fillId="8" borderId="176" xfId="4" applyFont="1" applyFill="1" applyBorder="1" applyAlignment="1" applyProtection="1">
      <alignment vertical="center"/>
      <protection locked="0"/>
    </xf>
    <xf numFmtId="0" fontId="34" fillId="0" borderId="0" xfId="7" applyFont="1" applyBorder="1" applyAlignment="1" applyProtection="1">
      <alignment horizontal="right" vertical="center"/>
      <protection locked="0"/>
    </xf>
    <xf numFmtId="0" fontId="28" fillId="9" borderId="86" xfId="7" applyFont="1" applyFill="1" applyBorder="1" applyProtection="1">
      <alignment vertical="center"/>
      <protection locked="0"/>
    </xf>
    <xf numFmtId="0" fontId="28" fillId="9" borderId="0" xfId="7" applyFont="1" applyFill="1" applyBorder="1" applyProtection="1">
      <alignment vertical="center"/>
      <protection locked="0"/>
    </xf>
    <xf numFmtId="178" fontId="28" fillId="0" borderId="6" xfId="4" applyNumberFormat="1" applyFont="1" applyFill="1" applyBorder="1" applyAlignment="1" applyProtection="1">
      <alignment vertical="center"/>
      <protection locked="0"/>
    </xf>
    <xf numFmtId="0" fontId="28" fillId="0" borderId="140" xfId="7" applyFont="1" applyBorder="1" applyAlignment="1" applyProtection="1">
      <alignment vertical="center" shrinkToFit="1"/>
      <protection locked="0"/>
    </xf>
    <xf numFmtId="178" fontId="28" fillId="7" borderId="83" xfId="4" applyNumberFormat="1" applyFont="1" applyFill="1" applyBorder="1" applyAlignment="1" applyProtection="1">
      <alignment vertical="center"/>
      <protection hidden="1"/>
    </xf>
    <xf numFmtId="0" fontId="28" fillId="0" borderId="101" xfId="7" applyFont="1" applyBorder="1" applyProtection="1">
      <alignment vertical="center"/>
      <protection locked="0"/>
    </xf>
    <xf numFmtId="0" fontId="41" fillId="0" borderId="0" xfId="7" quotePrefix="1" applyFont="1" applyBorder="1" applyAlignment="1" applyProtection="1">
      <alignment horizontal="right" vertical="center"/>
      <protection locked="0"/>
    </xf>
    <xf numFmtId="0" fontId="41" fillId="0" borderId="0" xfId="15" applyFont="1" applyBorder="1" applyProtection="1">
      <alignment vertical="center"/>
      <protection locked="0"/>
    </xf>
    <xf numFmtId="0" fontId="41" fillId="0" borderId="0" xfId="7" applyFont="1" applyBorder="1" applyProtection="1">
      <alignment vertical="center"/>
      <protection locked="0"/>
    </xf>
    <xf numFmtId="0" fontId="41" fillId="0" borderId="0" xfId="7" quotePrefix="1" applyFont="1" applyBorder="1" applyProtection="1">
      <alignment vertical="center"/>
      <protection locked="0"/>
    </xf>
    <xf numFmtId="0" fontId="3" fillId="0" borderId="43" xfId="7" applyBorder="1" applyAlignment="1" applyProtection="1">
      <alignment horizontal="center" vertical="center" wrapText="1"/>
      <protection locked="0"/>
    </xf>
    <xf numFmtId="0" fontId="3" fillId="0" borderId="59" xfId="7" applyBorder="1" applyProtection="1">
      <alignment vertical="center"/>
      <protection locked="0"/>
    </xf>
    <xf numFmtId="0" fontId="28" fillId="0" borderId="199" xfId="7" applyFont="1" applyBorder="1" applyAlignment="1" applyProtection="1">
      <alignment horizontal="center" vertical="center"/>
      <protection locked="0"/>
    </xf>
    <xf numFmtId="178" fontId="3" fillId="0" borderId="59" xfId="4" applyNumberFormat="1" applyFont="1" applyFill="1" applyBorder="1" applyAlignment="1" applyProtection="1">
      <alignment vertical="center"/>
      <protection hidden="1"/>
    </xf>
    <xf numFmtId="0" fontId="3" fillId="0" borderId="195" xfId="7" applyBorder="1" applyAlignment="1" applyProtection="1">
      <alignment vertical="center" shrinkToFit="1"/>
      <protection locked="0"/>
    </xf>
    <xf numFmtId="0" fontId="3" fillId="0" borderId="45" xfId="7" applyBorder="1" applyAlignment="1" applyProtection="1">
      <alignment horizontal="center" vertical="center" wrapText="1"/>
      <protection locked="0"/>
    </xf>
    <xf numFmtId="0" fontId="3" fillId="0" borderId="22" xfId="7" applyBorder="1" applyProtection="1">
      <alignment vertical="center"/>
      <protection locked="0"/>
    </xf>
    <xf numFmtId="0" fontId="28" fillId="0" borderId="24" xfId="7" applyFont="1" applyBorder="1" applyAlignment="1" applyProtection="1">
      <alignment horizontal="center" vertical="center"/>
      <protection locked="0"/>
    </xf>
    <xf numFmtId="178" fontId="3" fillId="0" borderId="22" xfId="4" applyNumberFormat="1" applyFont="1" applyFill="1" applyBorder="1" applyAlignment="1" applyProtection="1">
      <alignment vertical="center"/>
      <protection hidden="1"/>
    </xf>
    <xf numFmtId="0" fontId="3" fillId="0" borderId="184" xfId="7" applyBorder="1" applyAlignment="1" applyProtection="1">
      <alignment vertical="center" shrinkToFit="1"/>
      <protection locked="0"/>
    </xf>
    <xf numFmtId="0" fontId="28" fillId="0" borderId="200" xfId="7" applyFont="1" applyBorder="1" applyAlignment="1" applyProtection="1">
      <alignment vertical="center" wrapText="1"/>
      <protection locked="0"/>
    </xf>
    <xf numFmtId="0" fontId="28" fillId="0" borderId="201" xfId="7" applyFont="1" applyBorder="1" applyAlignment="1" applyProtection="1">
      <alignment vertical="center" wrapText="1"/>
      <protection locked="0"/>
    </xf>
    <xf numFmtId="0" fontId="28" fillId="0" borderId="202" xfId="7" applyFont="1" applyBorder="1" applyAlignment="1" applyProtection="1">
      <alignment vertical="center" wrapText="1"/>
      <protection locked="0"/>
    </xf>
    <xf numFmtId="0" fontId="3" fillId="0" borderId="185" xfId="7" applyBorder="1" applyAlignment="1" applyProtection="1">
      <alignment horizontal="center" vertical="center" wrapText="1"/>
      <protection locked="0"/>
    </xf>
    <xf numFmtId="0" fontId="28" fillId="0" borderId="203" xfId="7" applyFont="1" applyBorder="1" applyProtection="1">
      <alignment vertical="center"/>
      <protection locked="0"/>
    </xf>
    <xf numFmtId="0" fontId="3" fillId="7" borderId="197" xfId="7" applyFill="1" applyBorder="1" applyProtection="1">
      <alignment vertical="center"/>
      <protection hidden="1"/>
    </xf>
    <xf numFmtId="0" fontId="3" fillId="0" borderId="203" xfId="7" applyBorder="1" applyAlignment="1" applyProtection="1">
      <alignment horizontal="center" vertical="center"/>
      <protection locked="0"/>
    </xf>
    <xf numFmtId="178" fontId="3" fillId="7" borderId="197" xfId="4" applyNumberFormat="1" applyFont="1" applyFill="1" applyBorder="1" applyAlignment="1" applyProtection="1">
      <alignment vertical="center"/>
      <protection hidden="1"/>
    </xf>
    <xf numFmtId="0" fontId="3" fillId="0" borderId="173" xfId="7" applyBorder="1" applyAlignment="1" applyProtection="1">
      <alignment horizontal="center" vertical="center"/>
      <protection locked="0"/>
    </xf>
    <xf numFmtId="0" fontId="36" fillId="0" borderId="139" xfId="7" applyFont="1" applyBorder="1" applyAlignment="1" applyProtection="1">
      <alignment horizontal="center" vertical="center"/>
      <protection locked="0"/>
    </xf>
    <xf numFmtId="0" fontId="42" fillId="0" borderId="0" xfId="7" applyFont="1" applyBorder="1" applyAlignment="1" applyProtection="1">
      <alignment horizontal="left" vertical="center"/>
      <protection locked="0"/>
    </xf>
    <xf numFmtId="0" fontId="18" fillId="0" borderId="0" xfId="7" applyFont="1" applyBorder="1" applyAlignment="1" applyProtection="1">
      <alignment horizontal="left" vertical="center"/>
      <protection locked="0"/>
    </xf>
    <xf numFmtId="0" fontId="3" fillId="0" borderId="204" xfId="7" applyBorder="1" applyProtection="1">
      <alignment vertical="center"/>
      <protection locked="0"/>
    </xf>
    <xf numFmtId="0" fontId="3" fillId="0" borderId="205" xfId="7" applyBorder="1" applyProtection="1">
      <alignment vertical="center"/>
      <protection locked="0"/>
    </xf>
    <xf numFmtId="0" fontId="3" fillId="0" borderId="206" xfId="7" applyBorder="1" applyProtection="1">
      <alignment vertical="center"/>
      <protection locked="0"/>
    </xf>
    <xf numFmtId="0" fontId="3" fillId="0" borderId="207" xfId="7" applyBorder="1" applyProtection="1">
      <alignment vertical="center"/>
      <protection locked="0"/>
    </xf>
    <xf numFmtId="0" fontId="3" fillId="0" borderId="208" xfId="7" applyBorder="1" applyProtection="1">
      <alignment vertical="center"/>
      <protection locked="0"/>
    </xf>
    <xf numFmtId="38" fontId="27" fillId="0" borderId="126" xfId="4" applyFont="1" applyFill="1" applyBorder="1" applyProtection="1">
      <alignment vertical="center"/>
      <protection locked="0"/>
    </xf>
    <xf numFmtId="0" fontId="3" fillId="0" borderId="209" xfId="7" applyBorder="1" applyProtection="1">
      <alignment vertical="center"/>
      <protection locked="0"/>
    </xf>
    <xf numFmtId="0" fontId="3" fillId="0" borderId="210" xfId="7" applyBorder="1" applyProtection="1">
      <alignment vertical="center"/>
      <protection locked="0"/>
    </xf>
    <xf numFmtId="0" fontId="3" fillId="0" borderId="211" xfId="7" applyBorder="1" applyProtection="1">
      <alignment vertical="center"/>
      <protection locked="0"/>
    </xf>
    <xf numFmtId="0" fontId="3" fillId="0" borderId="212" xfId="7" applyBorder="1" applyProtection="1">
      <alignment vertical="center"/>
      <protection locked="0"/>
    </xf>
    <xf numFmtId="0" fontId="3" fillId="0" borderId="109" xfId="7" applyBorder="1" applyProtection="1">
      <alignment vertical="center"/>
      <protection locked="0"/>
    </xf>
    <xf numFmtId="38" fontId="27" fillId="0" borderId="129" xfId="4" applyFont="1" applyFill="1" applyBorder="1" applyProtection="1">
      <alignment vertical="center"/>
      <protection locked="0"/>
    </xf>
    <xf numFmtId="38" fontId="27" fillId="0" borderId="131" xfId="4" applyFont="1" applyFill="1" applyBorder="1" applyProtection="1">
      <alignment vertical="center"/>
      <protection locked="0"/>
    </xf>
    <xf numFmtId="0" fontId="3" fillId="0" borderId="170" xfId="7" applyBorder="1" applyProtection="1">
      <alignment vertical="center"/>
      <protection locked="0"/>
    </xf>
    <xf numFmtId="0" fontId="3" fillId="0" borderId="214" xfId="7" applyBorder="1" applyProtection="1">
      <alignment vertical="center"/>
      <protection locked="0"/>
    </xf>
    <xf numFmtId="0" fontId="3" fillId="0" borderId="215" xfId="7" applyBorder="1" applyProtection="1">
      <alignment vertical="center"/>
      <protection locked="0"/>
    </xf>
    <xf numFmtId="0" fontId="3" fillId="0" borderId="216" xfId="7" applyBorder="1" applyProtection="1">
      <alignment vertical="center"/>
      <protection locked="0"/>
    </xf>
    <xf numFmtId="0" fontId="3" fillId="0" borderId="217" xfId="7" applyBorder="1" applyProtection="1">
      <alignment vertical="center"/>
      <protection locked="0"/>
    </xf>
    <xf numFmtId="0" fontId="3" fillId="0" borderId="218" xfId="7" applyBorder="1" applyProtection="1">
      <alignment vertical="center"/>
      <protection locked="0"/>
    </xf>
    <xf numFmtId="38" fontId="27" fillId="0" borderId="132" xfId="4" applyFont="1" applyFill="1" applyBorder="1" applyProtection="1">
      <alignment vertical="center"/>
      <protection locked="0"/>
    </xf>
    <xf numFmtId="38" fontId="27" fillId="0" borderId="148" xfId="4" applyFont="1" applyFill="1" applyBorder="1" applyProtection="1">
      <alignment vertical="center"/>
      <protection locked="0"/>
    </xf>
    <xf numFmtId="0" fontId="3" fillId="0" borderId="219" xfId="7" applyBorder="1" applyProtection="1">
      <alignment vertical="center"/>
      <protection locked="0"/>
    </xf>
    <xf numFmtId="0" fontId="3" fillId="0" borderId="220" xfId="7" applyBorder="1" applyProtection="1">
      <alignment vertical="center"/>
      <protection locked="0"/>
    </xf>
    <xf numFmtId="0" fontId="3" fillId="0" borderId="140" xfId="7" applyBorder="1" applyProtection="1">
      <alignment vertical="center"/>
      <protection locked="0"/>
    </xf>
    <xf numFmtId="0" fontId="3" fillId="0" borderId="221" xfId="7" applyBorder="1" applyAlignment="1" applyProtection="1">
      <alignment horizontal="right" vertical="center"/>
      <protection locked="0"/>
    </xf>
    <xf numFmtId="0" fontId="3" fillId="0" borderId="72" xfId="7" applyBorder="1" applyProtection="1">
      <alignment vertical="center"/>
      <protection locked="0"/>
    </xf>
    <xf numFmtId="0" fontId="3" fillId="0" borderId="222" xfId="7" applyBorder="1" applyProtection="1">
      <alignment vertical="center"/>
      <protection locked="0"/>
    </xf>
    <xf numFmtId="0" fontId="27" fillId="0" borderId="78" xfId="7" applyFont="1" applyBorder="1" applyAlignment="1" applyProtection="1">
      <alignment vertical="center" wrapText="1"/>
      <protection locked="0"/>
    </xf>
    <xf numFmtId="9" fontId="54" fillId="0" borderId="86" xfId="2" applyFont="1" applyFill="1" applyBorder="1" applyProtection="1">
      <alignment vertical="center"/>
      <protection locked="0"/>
    </xf>
    <xf numFmtId="0" fontId="3" fillId="0" borderId="103" xfId="7" applyBorder="1" applyProtection="1">
      <alignment vertical="center"/>
      <protection locked="0"/>
    </xf>
    <xf numFmtId="0" fontId="3" fillId="0" borderId="39" xfId="7" applyBorder="1" applyProtection="1">
      <alignment vertical="center"/>
      <protection locked="0"/>
    </xf>
    <xf numFmtId="0" fontId="3" fillId="0" borderId="224" xfId="7" applyBorder="1" applyProtection="1">
      <alignment vertical="center"/>
      <protection locked="0"/>
    </xf>
    <xf numFmtId="0" fontId="3" fillId="0" borderId="27" xfId="7" applyBorder="1" applyProtection="1">
      <alignment vertical="center"/>
      <protection locked="0"/>
    </xf>
    <xf numFmtId="0" fontId="3" fillId="0" borderId="19" xfId="7" applyBorder="1" applyProtection="1">
      <alignment vertical="center"/>
      <protection locked="0"/>
    </xf>
    <xf numFmtId="0" fontId="3" fillId="0" borderId="150" xfId="7" applyBorder="1" applyAlignment="1" applyProtection="1">
      <alignment vertical="center" wrapText="1"/>
      <protection locked="0"/>
    </xf>
    <xf numFmtId="0" fontId="27" fillId="0" borderId="44" xfId="7" applyFont="1" applyBorder="1" applyProtection="1">
      <alignment vertical="center"/>
      <protection locked="0"/>
    </xf>
    <xf numFmtId="0" fontId="27" fillId="0" borderId="0" xfId="7" applyFont="1" applyBorder="1" applyAlignment="1" applyProtection="1">
      <alignment horizontal="right" vertical="center"/>
      <protection locked="0"/>
    </xf>
    <xf numFmtId="38" fontId="27" fillId="0" borderId="0" xfId="4" applyFont="1" applyFill="1" applyBorder="1" applyProtection="1">
      <alignment vertical="center"/>
      <protection locked="0"/>
    </xf>
    <xf numFmtId="0" fontId="18" fillId="0" borderId="0" xfId="7" applyFont="1" applyBorder="1" applyProtection="1">
      <alignment vertical="center"/>
      <protection locked="0"/>
    </xf>
    <xf numFmtId="0" fontId="18" fillId="0" borderId="0" xfId="7" applyFont="1" applyProtection="1">
      <alignment vertical="center"/>
      <protection locked="0"/>
    </xf>
    <xf numFmtId="0" fontId="3" fillId="0" borderId="120" xfId="7" applyBorder="1" applyProtection="1">
      <alignment vertical="center"/>
      <protection locked="0"/>
    </xf>
    <xf numFmtId="0" fontId="3" fillId="0" borderId="121" xfId="7" applyBorder="1" applyProtection="1">
      <alignment vertical="center"/>
      <protection locked="0"/>
    </xf>
    <xf numFmtId="0" fontId="3" fillId="0" borderId="225" xfId="7" applyBorder="1" applyProtection="1">
      <alignment vertical="center"/>
      <protection locked="0"/>
    </xf>
    <xf numFmtId="0" fontId="3" fillId="0" borderId="84" xfId="7" applyBorder="1" applyProtection="1">
      <alignment vertical="center"/>
      <protection locked="0"/>
    </xf>
    <xf numFmtId="0" fontId="3" fillId="0" borderId="16" xfId="7" applyBorder="1" applyProtection="1">
      <alignment vertical="center"/>
      <protection locked="0"/>
    </xf>
    <xf numFmtId="0" fontId="3" fillId="0" borderId="38" xfId="7" applyBorder="1" applyProtection="1">
      <alignment vertical="center"/>
      <protection locked="0"/>
    </xf>
    <xf numFmtId="0" fontId="3" fillId="0" borderId="48" xfId="7" applyBorder="1" applyProtection="1">
      <alignment vertical="center"/>
      <protection locked="0"/>
    </xf>
    <xf numFmtId="38" fontId="27" fillId="0" borderId="171" xfId="4" applyFont="1" applyFill="1" applyBorder="1" applyProtection="1">
      <alignment vertical="center"/>
      <protection locked="0"/>
    </xf>
    <xf numFmtId="0" fontId="3" fillId="0" borderId="133" xfId="7" applyBorder="1" applyProtection="1">
      <alignment vertical="center"/>
      <protection locked="0"/>
    </xf>
    <xf numFmtId="0" fontId="3" fillId="0" borderId="223" xfId="7" applyBorder="1" applyAlignment="1" applyProtection="1">
      <alignment horizontal="centerContinuous" vertical="center"/>
      <protection locked="0"/>
    </xf>
    <xf numFmtId="0" fontId="3" fillId="0" borderId="110" xfId="7" applyBorder="1" applyAlignment="1" applyProtection="1">
      <alignment horizontal="centerContinuous" vertical="center"/>
      <protection locked="0"/>
    </xf>
    <xf numFmtId="0" fontId="3" fillId="0" borderId="50" xfId="7" applyBorder="1" applyProtection="1">
      <alignment vertical="center"/>
      <protection locked="0"/>
    </xf>
    <xf numFmtId="0" fontId="37" fillId="0" borderId="0" xfId="7" applyFont="1" applyBorder="1" applyProtection="1">
      <alignment vertical="center"/>
      <protection locked="0"/>
    </xf>
    <xf numFmtId="0" fontId="36" fillId="0" borderId="118" xfId="7" applyFont="1" applyBorder="1" applyAlignment="1" applyProtection="1">
      <alignment horizontal="center" vertical="center"/>
      <protection locked="0"/>
    </xf>
    <xf numFmtId="0" fontId="36" fillId="0" borderId="139" xfId="7" applyFont="1" applyBorder="1" applyAlignment="1" applyProtection="1">
      <alignment horizontal="center" vertical="center" shrinkToFit="1"/>
      <protection locked="0"/>
    </xf>
    <xf numFmtId="0" fontId="3" fillId="0" borderId="230" xfId="7" applyBorder="1" applyProtection="1">
      <alignment vertical="center"/>
      <protection locked="0"/>
    </xf>
    <xf numFmtId="0" fontId="3" fillId="0" borderId="231" xfId="7" applyBorder="1" applyProtection="1">
      <alignment vertical="center"/>
      <protection locked="0"/>
    </xf>
    <xf numFmtId="0" fontId="3" fillId="0" borderId="232" xfId="7" applyBorder="1" applyProtection="1">
      <alignment vertical="center"/>
      <protection locked="0"/>
    </xf>
    <xf numFmtId="0" fontId="3" fillId="0" borderId="233" xfId="7" applyBorder="1" applyProtection="1">
      <alignment vertical="center"/>
      <protection locked="0"/>
    </xf>
    <xf numFmtId="0" fontId="3" fillId="0" borderId="74" xfId="7" applyBorder="1" applyProtection="1">
      <alignment vertical="center"/>
      <protection locked="0"/>
    </xf>
    <xf numFmtId="0" fontId="3" fillId="0" borderId="218" xfId="7" quotePrefix="1" applyBorder="1" applyProtection="1">
      <alignment vertical="center"/>
      <protection locked="0"/>
    </xf>
    <xf numFmtId="0" fontId="3" fillId="0" borderId="112" xfId="7" applyBorder="1" applyProtection="1">
      <alignment vertical="center"/>
      <protection locked="0"/>
    </xf>
    <xf numFmtId="0" fontId="3" fillId="0" borderId="134" xfId="7" applyBorder="1" applyProtection="1">
      <alignment vertical="center"/>
      <protection locked="0"/>
    </xf>
    <xf numFmtId="0" fontId="3" fillId="0" borderId="235" xfId="7" applyBorder="1" applyProtection="1">
      <alignment vertical="center"/>
      <protection locked="0"/>
    </xf>
    <xf numFmtId="0" fontId="3" fillId="0" borderId="128" xfId="7" applyBorder="1" applyProtection="1">
      <alignment vertical="center"/>
      <protection locked="0"/>
    </xf>
    <xf numFmtId="0" fontId="3" fillId="0" borderId="236" xfId="7" applyBorder="1" applyProtection="1">
      <alignment vertical="center"/>
      <protection locked="0"/>
    </xf>
    <xf numFmtId="0" fontId="3" fillId="0" borderId="237" xfId="7" applyBorder="1" applyProtection="1">
      <alignment vertical="center"/>
      <protection locked="0"/>
    </xf>
    <xf numFmtId="0" fontId="3" fillId="0" borderId="150" xfId="7" applyBorder="1" applyProtection="1">
      <alignment vertical="center"/>
      <protection locked="0"/>
    </xf>
    <xf numFmtId="0" fontId="3" fillId="0" borderId="7" xfId="7" applyBorder="1" applyProtection="1">
      <alignment vertical="center"/>
      <protection locked="0"/>
    </xf>
    <xf numFmtId="0" fontId="3" fillId="0" borderId="238" xfId="7" applyBorder="1" applyAlignment="1" applyProtection="1">
      <alignment horizontal="left" vertical="center"/>
      <protection locked="0"/>
    </xf>
    <xf numFmtId="0" fontId="3" fillId="0" borderId="209" xfId="7" applyBorder="1" applyAlignment="1" applyProtection="1">
      <alignment horizontal="left" vertical="center"/>
      <protection locked="0"/>
    </xf>
    <xf numFmtId="0" fontId="3" fillId="0" borderId="213" xfId="7" applyBorder="1" applyAlignment="1" applyProtection="1">
      <alignment horizontal="left" vertical="center"/>
      <protection locked="0"/>
    </xf>
    <xf numFmtId="0" fontId="3" fillId="0" borderId="113" xfId="7" applyBorder="1" applyAlignment="1" applyProtection="1">
      <alignment horizontal="centerContinuous" vertical="center"/>
      <protection locked="0"/>
    </xf>
    <xf numFmtId="0" fontId="3" fillId="0" borderId="0" xfId="7" applyBorder="1" applyAlignment="1" applyProtection="1">
      <alignment horizontal="center" vertical="center" wrapText="1"/>
      <protection locked="0"/>
    </xf>
    <xf numFmtId="38" fontId="28" fillId="7" borderId="122" xfId="4" applyFont="1" applyFill="1" applyBorder="1" applyProtection="1">
      <alignment vertical="center"/>
      <protection hidden="1"/>
    </xf>
    <xf numFmtId="0" fontId="29" fillId="0" borderId="86" xfId="7" applyFont="1" applyBorder="1" applyProtection="1">
      <alignment vertical="center"/>
      <protection locked="0"/>
    </xf>
    <xf numFmtId="38" fontId="28" fillId="7" borderId="123" xfId="4" applyFont="1" applyFill="1" applyBorder="1" applyProtection="1">
      <alignment vertical="center"/>
      <protection hidden="1"/>
    </xf>
    <xf numFmtId="38" fontId="28" fillId="7" borderId="105" xfId="4" applyFont="1" applyFill="1" applyBorder="1" applyProtection="1">
      <alignment vertical="center"/>
      <protection hidden="1"/>
    </xf>
    <xf numFmtId="38" fontId="28" fillId="7" borderId="154" xfId="4" applyFont="1" applyFill="1" applyBorder="1" applyProtection="1">
      <alignment vertical="center"/>
      <protection hidden="1"/>
    </xf>
    <xf numFmtId="38" fontId="28" fillId="7" borderId="158" xfId="4" applyFont="1" applyFill="1" applyBorder="1" applyProtection="1">
      <alignment vertical="center"/>
      <protection hidden="1"/>
    </xf>
    <xf numFmtId="38" fontId="28" fillId="7" borderId="148" xfId="4" applyFont="1" applyFill="1" applyBorder="1" applyProtection="1">
      <alignment vertical="center"/>
      <protection hidden="1"/>
    </xf>
    <xf numFmtId="38" fontId="28" fillId="7" borderId="161" xfId="4" applyFont="1" applyFill="1" applyBorder="1" applyProtection="1">
      <alignment vertical="center"/>
      <protection hidden="1"/>
    </xf>
    <xf numFmtId="38" fontId="28" fillId="7" borderId="164" xfId="4" applyFont="1" applyFill="1" applyBorder="1" applyProtection="1">
      <alignment vertical="center"/>
      <protection hidden="1"/>
    </xf>
    <xf numFmtId="38" fontId="28" fillId="7" borderId="124" xfId="4" applyFont="1" applyFill="1" applyBorder="1" applyProtection="1">
      <alignment vertical="center"/>
      <protection hidden="1"/>
    </xf>
    <xf numFmtId="38" fontId="28" fillId="7" borderId="168" xfId="4" applyFont="1" applyFill="1" applyBorder="1" applyProtection="1">
      <alignment vertical="center"/>
      <protection hidden="1"/>
    </xf>
    <xf numFmtId="38" fontId="28" fillId="7" borderId="171" xfId="4" applyFont="1" applyFill="1" applyBorder="1" applyProtection="1">
      <alignment vertical="center"/>
      <protection hidden="1"/>
    </xf>
    <xf numFmtId="38" fontId="28" fillId="0" borderId="123" xfId="4" applyFont="1" applyFill="1" applyBorder="1" applyProtection="1">
      <alignment vertical="center"/>
      <protection locked="0"/>
    </xf>
    <xf numFmtId="38" fontId="28" fillId="7" borderId="178" xfId="4" applyFont="1" applyFill="1" applyBorder="1" applyProtection="1">
      <alignment vertical="center"/>
      <protection hidden="1"/>
    </xf>
    <xf numFmtId="0" fontId="28" fillId="0" borderId="82" xfId="7" applyFont="1" applyBorder="1" applyProtection="1">
      <alignment vertical="center"/>
      <protection locked="0"/>
    </xf>
    <xf numFmtId="0" fontId="41" fillId="0" borderId="0" xfId="7" applyFont="1" applyBorder="1" applyAlignment="1" applyProtection="1">
      <alignment horizontal="center" vertical="center"/>
      <protection locked="0"/>
    </xf>
    <xf numFmtId="0" fontId="46" fillId="0" borderId="0" xfId="7" applyFont="1" applyBorder="1" applyAlignment="1" applyProtection="1">
      <alignment horizontal="right" vertical="center"/>
      <protection locked="0"/>
    </xf>
    <xf numFmtId="0" fontId="46" fillId="0" borderId="0" xfId="7" applyFont="1" applyBorder="1" applyProtection="1">
      <alignment vertical="center"/>
      <protection locked="0"/>
    </xf>
    <xf numFmtId="181" fontId="54" fillId="0" borderId="59" xfId="4" applyNumberFormat="1" applyFont="1" applyFill="1" applyBorder="1" applyAlignment="1" applyProtection="1">
      <alignment vertical="center"/>
      <protection locked="0"/>
    </xf>
    <xf numFmtId="181" fontId="54" fillId="0" borderId="22" xfId="4" applyNumberFormat="1" applyFont="1" applyFill="1" applyBorder="1" applyAlignment="1" applyProtection="1">
      <alignment vertical="center"/>
      <protection locked="0"/>
    </xf>
    <xf numFmtId="181" fontId="3" fillId="7" borderId="197" xfId="4" applyNumberFormat="1" applyFont="1" applyFill="1" applyBorder="1" applyAlignment="1" applyProtection="1">
      <alignment vertical="center"/>
      <protection hidden="1"/>
    </xf>
    <xf numFmtId="0" fontId="60" fillId="0" borderId="0" xfId="8" applyFont="1" applyAlignment="1">
      <alignment horizontal="justify" vertical="center"/>
    </xf>
    <xf numFmtId="0" fontId="68" fillId="0" borderId="0" xfId="8" applyFont="1" applyAlignment="1">
      <alignment horizontal="center" vertical="center"/>
    </xf>
    <xf numFmtId="0" fontId="59" fillId="0" borderId="240" xfId="8" applyFont="1" applyBorder="1" applyAlignment="1">
      <alignment horizontal="center" vertical="center" wrapText="1"/>
    </xf>
    <xf numFmtId="0" fontId="59" fillId="0" borderId="241" xfId="8" applyFont="1" applyBorder="1" applyAlignment="1">
      <alignment horizontal="center" vertical="center" wrapText="1"/>
    </xf>
    <xf numFmtId="0" fontId="59" fillId="0" borderId="242" xfId="8" applyFont="1" applyBorder="1" applyAlignment="1">
      <alignment horizontal="center" vertical="center" wrapText="1"/>
    </xf>
    <xf numFmtId="0" fontId="59" fillId="0" borderId="243" xfId="8" applyFont="1" applyBorder="1" applyAlignment="1">
      <alignment horizontal="center" vertical="center" wrapText="1"/>
    </xf>
    <xf numFmtId="0" fontId="59" fillId="0" borderId="244" xfId="8" applyFont="1" applyBorder="1" applyAlignment="1">
      <alignment horizontal="center" vertical="center" wrapText="1"/>
    </xf>
    <xf numFmtId="178" fontId="59" fillId="0" borderId="242" xfId="8" applyNumberFormat="1" applyFont="1" applyBorder="1" applyAlignment="1">
      <alignment horizontal="right" vertical="center" wrapText="1"/>
    </xf>
    <xf numFmtId="0" fontId="59" fillId="0" borderId="245" xfId="8" applyFont="1" applyBorder="1" applyAlignment="1">
      <alignment horizontal="right" vertical="center" wrapText="1"/>
    </xf>
    <xf numFmtId="0" fontId="59" fillId="0" borderId="1" xfId="8" applyFont="1" applyBorder="1" applyAlignment="1">
      <alignment horizontal="center" vertical="center" wrapText="1"/>
    </xf>
    <xf numFmtId="0" fontId="59" fillId="0" borderId="28" xfId="8" applyFont="1" applyBorder="1" applyAlignment="1">
      <alignment horizontal="center" vertical="center" wrapText="1"/>
    </xf>
    <xf numFmtId="0" fontId="59" fillId="0" borderId="37" xfId="8" applyFont="1" applyBorder="1" applyAlignment="1">
      <alignment horizontal="center" vertical="center" wrapText="1"/>
    </xf>
    <xf numFmtId="178" fontId="59" fillId="0" borderId="1" xfId="8" applyNumberFormat="1" applyFont="1" applyBorder="1" applyAlignment="1">
      <alignment horizontal="right" vertical="center" wrapText="1"/>
    </xf>
    <xf numFmtId="0" fontId="59" fillId="0" borderId="29" xfId="8" applyFont="1" applyBorder="1" applyAlignment="1">
      <alignment horizontal="right" vertical="center" wrapText="1"/>
    </xf>
    <xf numFmtId="0" fontId="59" fillId="0" borderId="119" xfId="8" applyFont="1" applyBorder="1" applyAlignment="1">
      <alignment horizontal="center" vertical="center" wrapText="1"/>
    </xf>
    <xf numFmtId="178" fontId="59" fillId="0" borderId="119" xfId="8" applyNumberFormat="1" applyFont="1" applyBorder="1" applyAlignment="1">
      <alignment horizontal="right" vertical="center" wrapText="1"/>
    </xf>
    <xf numFmtId="0" fontId="59" fillId="0" borderId="119" xfId="8" applyFont="1" applyBorder="1" applyAlignment="1">
      <alignment horizontal="right" vertical="center" wrapText="1"/>
    </xf>
    <xf numFmtId="0" fontId="3" fillId="0" borderId="0" xfId="9">
      <alignment vertical="center"/>
    </xf>
    <xf numFmtId="0" fontId="5" fillId="0" borderId="0" xfId="9" applyFont="1" applyAlignment="1">
      <alignment horizontal="right" vertical="center"/>
    </xf>
    <xf numFmtId="0" fontId="5" fillId="4" borderId="7" xfId="9" applyFont="1" applyFill="1" applyBorder="1" applyAlignment="1">
      <alignment horizontal="left" vertical="center" wrapText="1"/>
    </xf>
    <xf numFmtId="56" fontId="5" fillId="4" borderId="0" xfId="9" applyNumberFormat="1" applyFont="1" applyFill="1" applyAlignment="1">
      <alignment horizontal="center" vertical="center" wrapText="1"/>
    </xf>
    <xf numFmtId="0" fontId="9" fillId="4" borderId="0" xfId="9" applyFont="1" applyFill="1">
      <alignment vertical="center"/>
    </xf>
    <xf numFmtId="0" fontId="9" fillId="4" borderId="0" xfId="9" applyFont="1" applyFill="1" applyAlignment="1">
      <alignment horizontal="center" vertical="center"/>
    </xf>
    <xf numFmtId="0" fontId="5" fillId="4" borderId="0" xfId="9" applyFont="1" applyFill="1">
      <alignment vertical="center"/>
    </xf>
    <xf numFmtId="0" fontId="5" fillId="4" borderId="30" xfId="9" applyFont="1" applyFill="1" applyBorder="1" applyAlignment="1">
      <alignment horizontal="center" vertical="center" wrapText="1"/>
    </xf>
    <xf numFmtId="0" fontId="5" fillId="4" borderId="6" xfId="9" applyFont="1" applyFill="1" applyBorder="1" applyAlignment="1">
      <alignment horizontal="right" vertical="center" wrapText="1"/>
    </xf>
    <xf numFmtId="178" fontId="5" fillId="4" borderId="0" xfId="9" applyNumberFormat="1" applyFont="1" applyFill="1" applyAlignment="1">
      <alignment horizontal="center" vertical="center" wrapText="1"/>
    </xf>
    <xf numFmtId="0" fontId="5" fillId="4" borderId="0" xfId="9" applyFont="1" applyFill="1" applyAlignment="1">
      <alignment horizontal="left" vertical="center" wrapText="1"/>
    </xf>
    <xf numFmtId="0" fontId="5" fillId="4" borderId="31" xfId="9" applyFont="1" applyFill="1" applyBorder="1" applyAlignment="1">
      <alignment horizontal="right" vertical="center" wrapText="1"/>
    </xf>
    <xf numFmtId="0" fontId="5" fillId="4" borderId="32" xfId="9" applyFont="1" applyFill="1" applyBorder="1" applyAlignment="1">
      <alignment horizontal="left" vertical="center" wrapText="1"/>
    </xf>
    <xf numFmtId="56" fontId="5" fillId="4" borderId="0" xfId="9" applyNumberFormat="1" applyFont="1" applyFill="1" applyAlignment="1">
      <alignment horizontal="right" vertical="center" wrapText="1"/>
    </xf>
    <xf numFmtId="178" fontId="5" fillId="4" borderId="0" xfId="9" quotePrefix="1" applyNumberFormat="1" applyFont="1" applyFill="1" applyAlignment="1">
      <alignment horizontal="center" vertical="center" wrapText="1"/>
    </xf>
    <xf numFmtId="0" fontId="5" fillId="4" borderId="15" xfId="9" applyFont="1" applyFill="1" applyBorder="1" applyAlignment="1">
      <alignment horizontal="center" vertical="top" wrapText="1"/>
    </xf>
    <xf numFmtId="178" fontId="5" fillId="4" borderId="33" xfId="9" applyNumberFormat="1" applyFont="1" applyFill="1" applyBorder="1" applyAlignment="1">
      <alignment horizontal="center" vertical="center" wrapText="1"/>
    </xf>
    <xf numFmtId="0" fontId="5" fillId="4" borderId="33" xfId="9" applyFont="1" applyFill="1" applyBorder="1" applyAlignment="1">
      <alignment horizontal="center" vertical="top" wrapText="1"/>
    </xf>
    <xf numFmtId="0" fontId="5" fillId="4" borderId="34" xfId="9" applyFont="1" applyFill="1" applyBorder="1" applyAlignment="1">
      <alignment horizontal="center" vertical="top" wrapText="1"/>
    </xf>
    <xf numFmtId="0" fontId="5" fillId="4" borderId="35" xfId="9" applyFont="1" applyFill="1" applyBorder="1" applyAlignment="1">
      <alignment horizontal="center" vertical="top" wrapText="1"/>
    </xf>
    <xf numFmtId="56" fontId="5" fillId="4" borderId="33" xfId="9" applyNumberFormat="1" applyFont="1" applyFill="1" applyBorder="1" applyAlignment="1">
      <alignment horizontal="center" vertical="center" wrapText="1"/>
    </xf>
    <xf numFmtId="0" fontId="5" fillId="4" borderId="16" xfId="9" applyFont="1" applyFill="1" applyBorder="1" applyAlignment="1">
      <alignment horizontal="right" vertical="top" wrapText="1"/>
    </xf>
    <xf numFmtId="0" fontId="5" fillId="4" borderId="0" xfId="9" applyFont="1" applyFill="1" applyAlignment="1">
      <alignment horizontal="center" vertical="top" wrapText="1"/>
    </xf>
    <xf numFmtId="0" fontId="5" fillId="4" borderId="0" xfId="9" applyFont="1" applyFill="1" applyAlignment="1">
      <alignment horizontal="right" vertical="top" wrapText="1"/>
    </xf>
    <xf numFmtId="0" fontId="5" fillId="4" borderId="0" xfId="9" applyFont="1" applyFill="1" applyAlignment="1">
      <alignment horizontal="right" vertical="center"/>
    </xf>
    <xf numFmtId="0" fontId="11" fillId="4" borderId="0" xfId="9" applyFont="1" applyFill="1" applyAlignment="1">
      <alignment vertical="top" wrapText="1"/>
    </xf>
    <xf numFmtId="0" fontId="11" fillId="4" borderId="0" xfId="9" applyFont="1" applyFill="1">
      <alignment vertical="center"/>
    </xf>
    <xf numFmtId="0" fontId="11" fillId="4" borderId="0" xfId="9" applyFont="1" applyFill="1" applyAlignment="1">
      <alignment horizontal="left" vertical="center"/>
    </xf>
    <xf numFmtId="0" fontId="57" fillId="0" borderId="27" xfId="8" applyFont="1" applyBorder="1" applyAlignment="1">
      <alignment horizontal="center" vertical="center" wrapText="1"/>
    </xf>
    <xf numFmtId="0" fontId="57" fillId="0" borderId="18" xfId="8" applyFont="1" applyBorder="1" applyAlignment="1">
      <alignment horizontal="left" vertical="center" wrapText="1"/>
    </xf>
    <xf numFmtId="0" fontId="57" fillId="0" borderId="33" xfId="8" applyFont="1" applyBorder="1" applyAlignment="1">
      <alignment vertical="top" wrapText="1"/>
    </xf>
    <xf numFmtId="0" fontId="59" fillId="0" borderId="0" xfId="8" applyFont="1" applyAlignment="1">
      <alignment horizontal="justify" vertical="center"/>
    </xf>
    <xf numFmtId="0" fontId="60" fillId="0" borderId="0" xfId="8" applyFont="1" applyAlignment="1">
      <alignment horizontal="left" vertical="center" indent="1"/>
    </xf>
    <xf numFmtId="0" fontId="62" fillId="0" borderId="139" xfId="8" applyFont="1" applyBorder="1" applyAlignment="1">
      <alignment horizontal="center" vertical="center" wrapText="1"/>
    </xf>
    <xf numFmtId="0" fontId="62" fillId="0" borderId="122" xfId="8" applyFont="1" applyBorder="1" applyAlignment="1">
      <alignment horizontal="center" vertical="center" wrapText="1"/>
    </xf>
    <xf numFmtId="0" fontId="62" fillId="0" borderId="248" xfId="8" applyFont="1" applyBorder="1" applyAlignment="1">
      <alignment horizontal="center" vertical="center" wrapText="1"/>
    </xf>
    <xf numFmtId="0" fontId="62" fillId="0" borderId="147" xfId="8" applyFont="1" applyBorder="1" applyAlignment="1">
      <alignment horizontal="center" vertical="center" wrapText="1"/>
    </xf>
    <xf numFmtId="0" fontId="62" fillId="0" borderId="249" xfId="8" applyFont="1" applyBorder="1" applyAlignment="1">
      <alignment horizontal="center" vertical="center" wrapText="1"/>
    </xf>
    <xf numFmtId="0" fontId="62" fillId="0" borderId="250" xfId="8" applyFont="1" applyBorder="1" applyAlignment="1">
      <alignment horizontal="center" vertical="center" wrapText="1"/>
    </xf>
    <xf numFmtId="0" fontId="62" fillId="0" borderId="105" xfId="8" applyFont="1" applyBorder="1" applyAlignment="1">
      <alignment horizontal="center" vertical="center" wrapText="1"/>
    </xf>
    <xf numFmtId="0" fontId="62" fillId="0" borderId="251" xfId="8" applyFont="1" applyBorder="1" applyAlignment="1">
      <alignment horizontal="center" vertical="center" wrapText="1"/>
    </xf>
    <xf numFmtId="0" fontId="62" fillId="0" borderId="52" xfId="8" applyFont="1" applyBorder="1" applyAlignment="1">
      <alignment horizontal="center" vertical="center" wrapText="1"/>
    </xf>
    <xf numFmtId="0" fontId="62" fillId="0" borderId="252" xfId="8" applyFont="1" applyBorder="1" applyAlignment="1">
      <alignment horizontal="center" vertical="center" wrapText="1"/>
    </xf>
    <xf numFmtId="0" fontId="62" fillId="0" borderId="253" xfId="8" applyFont="1" applyBorder="1" applyAlignment="1">
      <alignment horizontal="center" vertical="center" wrapText="1"/>
    </xf>
    <xf numFmtId="0" fontId="62" fillId="0" borderId="0" xfId="8" applyFont="1" applyAlignment="1">
      <alignment horizontal="justify" vertical="center"/>
    </xf>
    <xf numFmtId="0" fontId="62" fillId="0" borderId="254" xfId="8" applyFont="1" applyBorder="1" applyAlignment="1">
      <alignment horizontal="center" vertical="center" wrapText="1"/>
    </xf>
    <xf numFmtId="0" fontId="62" fillId="0" borderId="70" xfId="8" applyFont="1" applyBorder="1" applyAlignment="1">
      <alignment horizontal="center" vertical="center" wrapText="1"/>
    </xf>
    <xf numFmtId="0" fontId="3" fillId="0" borderId="0" xfId="8" applyFont="1">
      <alignment vertical="center"/>
    </xf>
    <xf numFmtId="38" fontId="3" fillId="0" borderId="0" xfId="5" applyFont="1">
      <alignment vertical="center"/>
    </xf>
    <xf numFmtId="0" fontId="3" fillId="0" borderId="0" xfId="8" applyFont="1" applyAlignment="1">
      <alignment horizontal="right" vertical="center"/>
    </xf>
    <xf numFmtId="0" fontId="3" fillId="0" borderId="1" xfId="8" applyFont="1" applyBorder="1" applyAlignment="1">
      <alignment horizontal="center" vertical="center"/>
    </xf>
    <xf numFmtId="0" fontId="3" fillId="0" borderId="29" xfId="8" applyFont="1" applyBorder="1" applyAlignment="1">
      <alignment horizontal="center" vertical="center"/>
    </xf>
    <xf numFmtId="38" fontId="3" fillId="0" borderId="1" xfId="5" applyFont="1" applyBorder="1" applyAlignment="1">
      <alignment horizontal="center" vertical="center"/>
    </xf>
    <xf numFmtId="0" fontId="3" fillId="0" borderId="1" xfId="8" applyFont="1" applyBorder="1">
      <alignment vertical="center"/>
    </xf>
    <xf numFmtId="0" fontId="3" fillId="0" borderId="1" xfId="8" applyFont="1" applyBorder="1" applyAlignment="1">
      <alignment vertical="center" wrapText="1"/>
    </xf>
    <xf numFmtId="38" fontId="3" fillId="0" borderId="1" xfId="5" applyFont="1" applyBorder="1">
      <alignment vertical="center"/>
    </xf>
    <xf numFmtId="0" fontId="3" fillId="0" borderId="29" xfId="8" applyFont="1" applyBorder="1">
      <alignment vertical="center"/>
    </xf>
    <xf numFmtId="0" fontId="3" fillId="0" borderId="27" xfId="8" applyFont="1" applyBorder="1">
      <alignment vertical="center"/>
    </xf>
    <xf numFmtId="0" fontId="3" fillId="0" borderId="27" xfId="8" applyFont="1" applyBorder="1" applyAlignment="1">
      <alignment horizontal="center" vertical="center"/>
    </xf>
    <xf numFmtId="0" fontId="3" fillId="0" borderId="27" xfId="8" applyFont="1" applyBorder="1" applyAlignment="1">
      <alignment vertical="center" wrapText="1"/>
    </xf>
    <xf numFmtId="38" fontId="3" fillId="0" borderId="27" xfId="5" applyFont="1" applyBorder="1">
      <alignment vertical="center"/>
    </xf>
    <xf numFmtId="0" fontId="3" fillId="0" borderId="19" xfId="8" applyFont="1" applyBorder="1">
      <alignment vertical="center"/>
    </xf>
    <xf numFmtId="38" fontId="3" fillId="0" borderId="242" xfId="5" applyFont="1" applyBorder="1">
      <alignment vertical="center"/>
    </xf>
    <xf numFmtId="0" fontId="3" fillId="0" borderId="0" xfId="8" applyFont="1" applyAlignment="1">
      <alignment horizontal="center" vertical="center"/>
    </xf>
    <xf numFmtId="38" fontId="3" fillId="0" borderId="0" xfId="5" applyFont="1" applyBorder="1">
      <alignment vertical="center"/>
    </xf>
    <xf numFmtId="38" fontId="3" fillId="0" borderId="0" xfId="5" applyFont="1" applyBorder="1" applyAlignment="1">
      <alignment horizontal="center" vertical="center" wrapText="1"/>
    </xf>
    <xf numFmtId="0" fontId="3" fillId="0" borderId="0" xfId="8" applyFont="1" applyAlignment="1">
      <alignment vertical="center" wrapText="1"/>
    </xf>
    <xf numFmtId="0" fontId="3" fillId="0" borderId="33" xfId="8" applyFont="1" applyBorder="1">
      <alignment vertical="center"/>
    </xf>
    <xf numFmtId="0" fontId="3" fillId="0" borderId="33" xfId="8" applyFont="1" applyBorder="1" applyAlignment="1">
      <alignment horizontal="center" vertical="center"/>
    </xf>
    <xf numFmtId="0" fontId="3" fillId="0" borderId="33" xfId="8" applyFont="1" applyBorder="1" applyAlignment="1">
      <alignment vertical="center" wrapText="1"/>
    </xf>
    <xf numFmtId="38" fontId="3" fillId="0" borderId="33" xfId="5" applyFont="1" applyBorder="1">
      <alignment vertical="center"/>
    </xf>
    <xf numFmtId="38" fontId="3" fillId="0" borderId="33" xfId="5" applyFont="1" applyBorder="1" applyAlignment="1">
      <alignment vertical="center" wrapText="1"/>
    </xf>
    <xf numFmtId="0" fontId="27" fillId="0" borderId="1" xfId="8" applyFont="1" applyBorder="1">
      <alignment vertical="center"/>
    </xf>
    <xf numFmtId="38" fontId="27" fillId="0" borderId="1" xfId="5" applyFont="1" applyBorder="1" applyAlignment="1">
      <alignment vertical="center"/>
    </xf>
    <xf numFmtId="0" fontId="3" fillId="0" borderId="18" xfId="8" applyFont="1" applyBorder="1" applyAlignment="1">
      <alignment horizontal="center" vertical="center"/>
    </xf>
    <xf numFmtId="38" fontId="3" fillId="0" borderId="18" xfId="5" applyFont="1" applyBorder="1">
      <alignment vertical="center"/>
    </xf>
    <xf numFmtId="38" fontId="3" fillId="0" borderId="18" xfId="5" applyFont="1" applyBorder="1" applyAlignment="1">
      <alignment horizontal="center" vertical="center" wrapText="1"/>
    </xf>
    <xf numFmtId="0" fontId="3" fillId="0" borderId="18" xfId="8" applyFont="1" applyBorder="1" applyAlignment="1">
      <alignment vertical="center" wrapText="1"/>
    </xf>
    <xf numFmtId="38" fontId="3" fillId="0" borderId="27" xfId="5" applyFont="1" applyBorder="1" applyAlignment="1">
      <alignment vertical="center" shrinkToFit="1"/>
    </xf>
    <xf numFmtId="0" fontId="3" fillId="0" borderId="19" xfId="8" applyFont="1" applyBorder="1" applyAlignment="1">
      <alignment vertical="center" shrinkToFit="1"/>
    </xf>
    <xf numFmtId="38" fontId="3" fillId="0" borderId="27" xfId="5" applyFont="1" applyBorder="1" applyAlignment="1">
      <alignment horizontal="center" vertical="center"/>
    </xf>
    <xf numFmtId="38" fontId="3" fillId="0" borderId="0" xfId="5" applyFont="1" applyBorder="1" applyAlignment="1">
      <alignment vertical="center" shrinkToFit="1"/>
    </xf>
    <xf numFmtId="38" fontId="3" fillId="0" borderId="0" xfId="5" applyFont="1" applyBorder="1" applyAlignment="1">
      <alignment vertical="center" wrapText="1" shrinkToFit="1"/>
    </xf>
    <xf numFmtId="0" fontId="3" fillId="0" borderId="0" xfId="8" applyFont="1" applyAlignment="1">
      <alignment vertical="center" shrinkToFit="1"/>
    </xf>
    <xf numFmtId="38" fontId="3" fillId="0" borderId="0" xfId="5" applyFont="1" applyBorder="1" applyAlignment="1">
      <alignment horizontal="center" vertical="center"/>
    </xf>
    <xf numFmtId="0" fontId="5" fillId="0" borderId="0" xfId="12" applyFont="1">
      <alignment vertical="center"/>
    </xf>
    <xf numFmtId="0" fontId="4" fillId="0" borderId="0" xfId="12" applyFont="1">
      <alignment vertical="center"/>
    </xf>
    <xf numFmtId="0" fontId="48" fillId="0" borderId="0" xfId="12" applyFont="1" applyAlignment="1">
      <alignment horizontal="center" vertical="center"/>
    </xf>
    <xf numFmtId="0" fontId="6" fillId="0" borderId="0" xfId="12" applyFont="1" applyAlignment="1">
      <alignment horizontal="right" vertical="center"/>
    </xf>
    <xf numFmtId="0" fontId="6" fillId="0" borderId="0" xfId="12" applyFont="1">
      <alignment vertical="center"/>
    </xf>
    <xf numFmtId="0" fontId="5" fillId="0" borderId="0" xfId="12" applyFont="1" applyAlignment="1">
      <alignment horizontal="right" vertical="center"/>
    </xf>
    <xf numFmtId="0" fontId="69" fillId="0" borderId="0" xfId="8" applyFont="1">
      <alignment vertical="center"/>
    </xf>
    <xf numFmtId="0" fontId="56" fillId="0" borderId="0" xfId="8" applyFont="1">
      <alignment vertical="center"/>
    </xf>
    <xf numFmtId="0" fontId="56" fillId="0" borderId="0" xfId="8" applyFont="1" applyAlignment="1">
      <alignment vertical="center" wrapText="1"/>
    </xf>
    <xf numFmtId="0" fontId="70" fillId="0" borderId="0" xfId="8" applyFont="1">
      <alignment vertical="center"/>
    </xf>
    <xf numFmtId="0" fontId="71" fillId="0" borderId="0" xfId="8" applyFont="1">
      <alignment vertical="center"/>
    </xf>
    <xf numFmtId="0" fontId="60" fillId="0" borderId="0" xfId="8" applyFont="1" applyAlignment="1">
      <alignment vertical="top"/>
    </xf>
    <xf numFmtId="0" fontId="5" fillId="0" borderId="342" xfId="12" applyFont="1" applyBorder="1" applyAlignment="1">
      <alignment horizontal="center" vertical="center"/>
    </xf>
    <xf numFmtId="0" fontId="60" fillId="0" borderId="0" xfId="8" quotePrefix="1" applyFont="1" applyAlignment="1">
      <alignment vertical="top"/>
    </xf>
    <xf numFmtId="0" fontId="3" fillId="0" borderId="0" xfId="8" applyFont="1" applyProtection="1">
      <alignment vertical="center"/>
      <protection locked="0"/>
    </xf>
    <xf numFmtId="0" fontId="3" fillId="0" borderId="70" xfId="8" applyFont="1" applyBorder="1" applyAlignment="1" applyProtection="1">
      <alignment horizontal="right" vertical="center"/>
      <protection locked="0"/>
    </xf>
    <xf numFmtId="0" fontId="29" fillId="0" borderId="0" xfId="8" applyFont="1" applyProtection="1">
      <alignment vertical="center"/>
      <protection locked="0"/>
    </xf>
    <xf numFmtId="0" fontId="29" fillId="0" borderId="76" xfId="8" applyFont="1" applyBorder="1" applyAlignment="1" applyProtection="1">
      <alignment horizontal="center" vertical="center"/>
      <protection locked="0"/>
    </xf>
    <xf numFmtId="0" fontId="29" fillId="0" borderId="1" xfId="8" applyFont="1" applyBorder="1" applyAlignment="1" applyProtection="1">
      <alignment horizontal="center" vertical="center"/>
      <protection locked="0"/>
    </xf>
    <xf numFmtId="0" fontId="29" fillId="0" borderId="98" xfId="8" applyFont="1" applyBorder="1" applyAlignment="1" applyProtection="1">
      <alignment horizontal="center" vertical="center"/>
      <protection locked="0"/>
    </xf>
    <xf numFmtId="0" fontId="29" fillId="0" borderId="77" xfId="8" applyFont="1" applyBorder="1" applyAlignment="1" applyProtection="1">
      <alignment horizontal="center" vertical="center"/>
      <protection locked="0"/>
    </xf>
    <xf numFmtId="0" fontId="29" fillId="0" borderId="100" xfId="8" applyFont="1" applyBorder="1" applyAlignment="1" applyProtection="1">
      <alignment horizontal="center" vertical="center"/>
      <protection locked="0"/>
    </xf>
    <xf numFmtId="0" fontId="29" fillId="11" borderId="100" xfId="8" applyFont="1" applyFill="1" applyBorder="1" applyAlignment="1" applyProtection="1">
      <alignment horizontal="center" vertical="center"/>
      <protection locked="0"/>
    </xf>
    <xf numFmtId="0" fontId="29" fillId="11" borderId="35" xfId="8" applyFont="1" applyFill="1" applyBorder="1" applyAlignment="1" applyProtection="1">
      <alignment horizontal="center" vertical="center"/>
      <protection locked="0"/>
    </xf>
    <xf numFmtId="0" fontId="29" fillId="11" borderId="255" xfId="8" applyFont="1" applyFill="1" applyBorder="1" applyAlignment="1" applyProtection="1">
      <alignment vertical="center" shrinkToFit="1"/>
      <protection locked="0"/>
    </xf>
    <xf numFmtId="4" fontId="29" fillId="11" borderId="221" xfId="8" applyNumberFormat="1" applyFont="1" applyFill="1" applyBorder="1" applyAlignment="1" applyProtection="1">
      <alignment horizontal="right" vertical="center"/>
      <protection locked="0"/>
    </xf>
    <xf numFmtId="4" fontId="29" fillId="11" borderId="38" xfId="8" applyNumberFormat="1" applyFont="1" applyFill="1" applyBorder="1" applyAlignment="1" applyProtection="1">
      <alignment horizontal="right" vertical="center"/>
      <protection locked="0"/>
    </xf>
    <xf numFmtId="4" fontId="29" fillId="11" borderId="170" xfId="8" applyNumberFormat="1" applyFont="1" applyFill="1" applyBorder="1" applyAlignment="1" applyProtection="1">
      <alignment horizontal="right" vertical="center"/>
      <protection locked="0"/>
    </xf>
    <xf numFmtId="0" fontId="29" fillId="11" borderId="33" xfId="8" applyFont="1" applyFill="1" applyBorder="1" applyAlignment="1" applyProtection="1">
      <alignment horizontal="right" vertical="center"/>
      <protection locked="0"/>
    </xf>
    <xf numFmtId="0" fontId="29" fillId="11" borderId="256" xfId="8" applyFont="1" applyFill="1" applyBorder="1" applyAlignment="1" applyProtection="1">
      <alignment horizontal="center" vertical="center"/>
      <protection locked="0"/>
    </xf>
    <xf numFmtId="0" fontId="29" fillId="11" borderId="257" xfId="8" applyFont="1" applyFill="1" applyBorder="1" applyAlignment="1" applyProtection="1">
      <alignment vertical="center" shrinkToFit="1"/>
      <protection locked="0"/>
    </xf>
    <xf numFmtId="4" fontId="29" fillId="11" borderId="76" xfId="8" applyNumberFormat="1" applyFont="1" applyFill="1" applyBorder="1" applyAlignment="1" applyProtection="1">
      <alignment horizontal="right" vertical="center"/>
      <protection locked="0"/>
    </xf>
    <xf numFmtId="4" fontId="29" fillId="11" borderId="1" xfId="8" applyNumberFormat="1" applyFont="1" applyFill="1" applyBorder="1" applyAlignment="1" applyProtection="1">
      <alignment horizontal="right" vertical="center"/>
      <protection locked="0"/>
    </xf>
    <xf numFmtId="4" fontId="29" fillId="11" borderId="98" xfId="8" applyNumberFormat="1" applyFont="1" applyFill="1" applyBorder="1" applyAlignment="1" applyProtection="1">
      <alignment horizontal="right" vertical="center"/>
      <protection locked="0"/>
    </xf>
    <xf numFmtId="0" fontId="29" fillId="11" borderId="76" xfId="8" applyFont="1" applyFill="1" applyBorder="1" applyAlignment="1" applyProtection="1">
      <alignment horizontal="right" vertical="center"/>
      <protection locked="0"/>
    </xf>
    <xf numFmtId="0" fontId="29" fillId="11" borderId="37" xfId="8" applyFont="1" applyFill="1" applyBorder="1" applyAlignment="1" applyProtection="1">
      <alignment horizontal="right" vertical="center"/>
      <protection locked="0"/>
    </xf>
    <xf numFmtId="0" fontId="29" fillId="11" borderId="123" xfId="8" applyFont="1" applyFill="1" applyBorder="1" applyProtection="1">
      <alignment vertical="center"/>
      <protection locked="0"/>
    </xf>
    <xf numFmtId="0" fontId="29" fillId="11" borderId="18" xfId="8" applyFont="1" applyFill="1" applyBorder="1" applyAlignment="1" applyProtection="1">
      <alignment horizontal="right" vertical="center"/>
      <protection locked="0"/>
    </xf>
    <xf numFmtId="0" fontId="29" fillId="0" borderId="263" xfId="8" applyFont="1" applyBorder="1" applyProtection="1">
      <alignment vertical="center"/>
      <protection locked="0"/>
    </xf>
    <xf numFmtId="0" fontId="29" fillId="11" borderId="264" xfId="8" applyFont="1" applyFill="1" applyBorder="1" applyAlignment="1" applyProtection="1">
      <alignment horizontal="center" vertical="center"/>
      <protection locked="0"/>
    </xf>
    <xf numFmtId="0" fontId="29" fillId="11" borderId="265" xfId="8" applyFont="1" applyFill="1" applyBorder="1" applyAlignment="1" applyProtection="1">
      <alignment vertical="center" shrinkToFit="1"/>
      <protection locked="0"/>
    </xf>
    <xf numFmtId="0" fontId="29" fillId="11" borderId="267" xfId="8" applyFont="1" applyFill="1" applyBorder="1" applyProtection="1">
      <alignment vertical="center"/>
      <protection locked="0"/>
    </xf>
    <xf numFmtId="0" fontId="29" fillId="11" borderId="98" xfId="8" applyFont="1" applyFill="1" applyBorder="1" applyProtection="1">
      <alignment vertical="center"/>
      <protection locked="0"/>
    </xf>
    <xf numFmtId="0" fontId="29" fillId="0" borderId="139" xfId="8" applyFont="1" applyBorder="1" applyProtection="1">
      <alignment vertical="center"/>
      <protection locked="0"/>
    </xf>
    <xf numFmtId="0" fontId="29" fillId="0" borderId="270" xfId="8" applyFont="1" applyBorder="1" applyProtection="1">
      <alignment vertical="center"/>
      <protection locked="0"/>
    </xf>
    <xf numFmtId="0" fontId="29" fillId="0" borderId="84" xfId="8" applyFont="1" applyBorder="1" applyAlignment="1" applyProtection="1">
      <alignment vertical="top"/>
      <protection locked="0"/>
    </xf>
    <xf numFmtId="4" fontId="29" fillId="7" borderId="16" xfId="5" applyNumberFormat="1" applyFont="1" applyFill="1" applyBorder="1" applyAlignment="1" applyProtection="1">
      <alignment vertical="top"/>
      <protection hidden="1"/>
    </xf>
    <xf numFmtId="0" fontId="29" fillId="0" borderId="171" xfId="8" applyFont="1" applyBorder="1" applyProtection="1">
      <alignment vertical="center"/>
      <protection locked="0"/>
    </xf>
    <xf numFmtId="0" fontId="29" fillId="0" borderId="28" xfId="8" applyFont="1" applyBorder="1" applyAlignment="1" applyProtection="1">
      <alignment horizontal="left" vertical="top"/>
      <protection locked="0"/>
    </xf>
    <xf numFmtId="0" fontId="29" fillId="0" borderId="123" xfId="8" applyFont="1" applyBorder="1" applyProtection="1">
      <alignment vertical="center"/>
      <protection locked="0"/>
    </xf>
    <xf numFmtId="0" fontId="29" fillId="0" borderId="93" xfId="8" applyFont="1" applyBorder="1" applyAlignment="1" applyProtection="1">
      <alignment horizontal="left"/>
      <protection locked="0"/>
    </xf>
    <xf numFmtId="0" fontId="29" fillId="0" borderId="124" xfId="8" applyFont="1" applyBorder="1" applyProtection="1">
      <alignment vertical="center"/>
      <protection locked="0"/>
    </xf>
    <xf numFmtId="0" fontId="29" fillId="0" borderId="40" xfId="8" applyFont="1" applyBorder="1" applyProtection="1">
      <alignment vertical="center"/>
      <protection locked="0"/>
    </xf>
    <xf numFmtId="38" fontId="29" fillId="0" borderId="0" xfId="5"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29" fillId="11" borderId="221" xfId="8" applyFont="1" applyFill="1" applyBorder="1" applyAlignment="1" applyProtection="1">
      <alignment horizontal="right" vertical="center"/>
      <protection locked="0"/>
    </xf>
    <xf numFmtId="0" fontId="29" fillId="11" borderId="170" xfId="8" applyFont="1" applyFill="1" applyBorder="1" applyProtection="1">
      <alignment vertical="center"/>
      <protection locked="0"/>
    </xf>
    <xf numFmtId="0" fontId="29" fillId="0" borderId="89" xfId="8" applyFont="1" applyBorder="1" applyProtection="1">
      <alignment vertical="center"/>
      <protection locked="0"/>
    </xf>
    <xf numFmtId="0" fontId="29" fillId="0" borderId="125" xfId="8" applyFont="1" applyBorder="1" applyProtection="1">
      <alignment vertical="center"/>
      <protection locked="0"/>
    </xf>
    <xf numFmtId="0" fontId="29" fillId="0" borderId="148" xfId="8" applyFont="1" applyBorder="1" applyProtection="1">
      <alignment vertical="center"/>
      <protection locked="0"/>
    </xf>
    <xf numFmtId="0" fontId="29" fillId="0" borderId="70" xfId="8" applyFont="1" applyBorder="1" applyProtection="1">
      <alignment vertical="center"/>
      <protection locked="0"/>
    </xf>
    <xf numFmtId="0" fontId="3" fillId="0" borderId="52" xfId="8" applyFont="1" applyBorder="1" applyProtection="1">
      <alignment vertical="center"/>
      <protection locked="0"/>
    </xf>
    <xf numFmtId="0" fontId="3" fillId="7" borderId="118" xfId="8" applyFont="1" applyFill="1" applyBorder="1" applyProtection="1">
      <alignment vertical="center"/>
      <protection locked="0"/>
    </xf>
    <xf numFmtId="0" fontId="29" fillId="0" borderId="76" xfId="8" applyFont="1" applyBorder="1" applyAlignment="1" applyProtection="1">
      <alignment horizontal="center" vertical="center" wrapText="1"/>
      <protection locked="0"/>
    </xf>
    <xf numFmtId="0" fontId="29" fillId="0" borderId="115" xfId="8" applyFont="1" applyBorder="1" applyAlignment="1" applyProtection="1">
      <alignment horizontal="center" vertical="center" wrapText="1"/>
      <protection locked="0"/>
    </xf>
    <xf numFmtId="0" fontId="29" fillId="0" borderId="125" xfId="8" applyFont="1" applyBorder="1" applyAlignment="1" applyProtection="1">
      <alignment horizontal="center" vertical="center"/>
      <protection locked="0"/>
    </xf>
    <xf numFmtId="0" fontId="29" fillId="0" borderId="124" xfId="8" applyFont="1" applyBorder="1" applyAlignment="1" applyProtection="1">
      <alignment horizontal="center" vertical="center"/>
      <protection locked="0"/>
    </xf>
    <xf numFmtId="0" fontId="29" fillId="11" borderId="35" xfId="8" applyFont="1" applyFill="1" applyBorder="1" applyAlignment="1" applyProtection="1">
      <alignment horizontal="center" vertical="center" shrinkToFit="1"/>
      <protection locked="0"/>
    </xf>
    <xf numFmtId="40" fontId="29" fillId="11" borderId="71" xfId="5" applyNumberFormat="1" applyFont="1" applyFill="1" applyBorder="1" applyAlignment="1" applyProtection="1">
      <alignment horizontal="right" vertical="center"/>
      <protection locked="0"/>
    </xf>
    <xf numFmtId="40" fontId="29" fillId="11" borderId="170" xfId="5" applyNumberFormat="1" applyFont="1" applyFill="1" applyBorder="1" applyAlignment="1" applyProtection="1">
      <alignment horizontal="right" vertical="center"/>
      <protection locked="0"/>
    </xf>
    <xf numFmtId="0" fontId="29" fillId="11" borderId="171" xfId="5" applyNumberFormat="1" applyFont="1" applyFill="1" applyBorder="1" applyAlignment="1" applyProtection="1">
      <alignment vertical="center"/>
      <protection locked="0"/>
    </xf>
    <xf numFmtId="40" fontId="29" fillId="11" borderId="221" xfId="5" applyNumberFormat="1" applyFont="1" applyFill="1" applyBorder="1" applyAlignment="1" applyProtection="1">
      <alignment horizontal="right" vertical="center"/>
      <protection locked="0"/>
    </xf>
    <xf numFmtId="0" fontId="29" fillId="11" borderId="256" xfId="8" applyFont="1" applyFill="1" applyBorder="1" applyAlignment="1" applyProtection="1">
      <alignment horizontal="center" vertical="center" shrinkToFit="1"/>
      <protection locked="0"/>
    </xf>
    <xf numFmtId="40" fontId="29" fillId="11" borderId="76" xfId="5" applyNumberFormat="1" applyFont="1" applyFill="1" applyBorder="1" applyAlignment="1" applyProtection="1">
      <alignment horizontal="right" vertical="center"/>
      <protection locked="0"/>
    </xf>
    <xf numFmtId="40" fontId="29" fillId="11" borderId="98" xfId="5" applyNumberFormat="1" applyFont="1" applyFill="1" applyBorder="1" applyAlignment="1" applyProtection="1">
      <alignment horizontal="right" vertical="center"/>
      <protection locked="0"/>
    </xf>
    <xf numFmtId="0" fontId="29" fillId="11" borderId="123" xfId="5" applyNumberFormat="1" applyFont="1" applyFill="1" applyBorder="1" applyAlignment="1" applyProtection="1">
      <alignment vertical="center"/>
      <protection locked="0"/>
    </xf>
    <xf numFmtId="0" fontId="29" fillId="11" borderId="271" xfId="8" applyFont="1" applyFill="1" applyBorder="1" applyAlignment="1" applyProtection="1">
      <alignment horizontal="center" vertical="center" shrinkToFit="1"/>
      <protection locked="0"/>
    </xf>
    <xf numFmtId="0" fontId="29" fillId="11" borderId="272" xfId="8" applyFont="1" applyFill="1" applyBorder="1" applyAlignment="1" applyProtection="1">
      <alignment vertical="center" shrinkToFit="1"/>
      <protection locked="0"/>
    </xf>
    <xf numFmtId="40" fontId="29" fillId="11" borderId="77" xfId="5" applyNumberFormat="1" applyFont="1" applyFill="1" applyBorder="1" applyAlignment="1" applyProtection="1">
      <alignment horizontal="right" vertical="center"/>
      <protection locked="0"/>
    </xf>
    <xf numFmtId="40" fontId="29" fillId="11" borderId="125" xfId="5" applyNumberFormat="1" applyFont="1" applyFill="1" applyBorder="1" applyAlignment="1" applyProtection="1">
      <alignment horizontal="right" vertical="center"/>
      <protection locked="0"/>
    </xf>
    <xf numFmtId="0" fontId="29" fillId="11" borderId="264" xfId="8" applyFont="1" applyFill="1" applyBorder="1" applyAlignment="1" applyProtection="1">
      <alignment horizontal="center" vertical="center" shrinkToFit="1"/>
      <protection locked="0"/>
    </xf>
    <xf numFmtId="40" fontId="29" fillId="11" borderId="266" xfId="5" applyNumberFormat="1" applyFont="1" applyFill="1" applyBorder="1" applyAlignment="1" applyProtection="1">
      <alignment horizontal="right" vertical="center"/>
      <protection locked="0"/>
    </xf>
    <xf numFmtId="40" fontId="29" fillId="11" borderId="267" xfId="5" applyNumberFormat="1" applyFont="1" applyFill="1" applyBorder="1" applyAlignment="1" applyProtection="1">
      <alignment horizontal="right" vertical="center"/>
      <protection locked="0"/>
    </xf>
    <xf numFmtId="0" fontId="29" fillId="11" borderId="178" xfId="5" applyNumberFormat="1" applyFont="1" applyFill="1" applyBorder="1" applyAlignment="1" applyProtection="1">
      <alignment vertical="center"/>
      <protection locked="0"/>
    </xf>
    <xf numFmtId="40" fontId="29" fillId="11" borderId="72" xfId="5" applyNumberFormat="1" applyFont="1" applyFill="1" applyBorder="1" applyAlignment="1" applyProtection="1">
      <alignment horizontal="right" vertical="center"/>
      <protection locked="0"/>
    </xf>
    <xf numFmtId="40" fontId="29" fillId="11" borderId="115" xfId="5" applyNumberFormat="1" applyFont="1" applyFill="1" applyBorder="1" applyAlignment="1" applyProtection="1">
      <alignment horizontal="right" vertical="center"/>
      <protection locked="0"/>
    </xf>
    <xf numFmtId="0" fontId="29" fillId="0" borderId="106" xfId="8" applyFont="1" applyBorder="1" applyAlignment="1" applyProtection="1">
      <alignment vertical="top"/>
      <protection locked="0"/>
    </xf>
    <xf numFmtId="40" fontId="29" fillId="7" borderId="51" xfId="5" applyNumberFormat="1" applyFont="1" applyFill="1" applyBorder="1" applyAlignment="1" applyProtection="1">
      <alignment vertical="top"/>
      <protection hidden="1"/>
    </xf>
    <xf numFmtId="0" fontId="29" fillId="0" borderId="50" xfId="8" applyFont="1" applyBorder="1" applyAlignment="1" applyProtection="1">
      <alignment vertical="top"/>
      <protection locked="0"/>
    </xf>
    <xf numFmtId="40" fontId="29" fillId="7" borderId="50" xfId="5" applyNumberFormat="1" applyFont="1" applyFill="1" applyBorder="1" applyAlignment="1" applyProtection="1">
      <alignment vertical="top"/>
      <protection hidden="1"/>
    </xf>
    <xf numFmtId="0" fontId="29" fillId="11" borderId="273" xfId="8" applyFont="1" applyFill="1" applyBorder="1" applyAlignment="1" applyProtection="1">
      <alignment horizontal="center" vertical="center" shrinkToFit="1"/>
      <protection locked="0"/>
    </xf>
    <xf numFmtId="0" fontId="29" fillId="11" borderId="274" xfId="8" applyFont="1" applyFill="1" applyBorder="1" applyAlignment="1" applyProtection="1">
      <alignment vertical="center" shrinkToFit="1"/>
      <protection locked="0"/>
    </xf>
    <xf numFmtId="191" fontId="29" fillId="11" borderId="71" xfId="8" applyNumberFormat="1" applyFont="1" applyFill="1" applyBorder="1" applyAlignment="1" applyProtection="1">
      <alignment horizontal="right" vertical="center"/>
      <protection locked="0"/>
    </xf>
    <xf numFmtId="191" fontId="29" fillId="11" borderId="97" xfId="5" applyNumberFormat="1" applyFont="1" applyFill="1" applyBorder="1" applyAlignment="1" applyProtection="1">
      <alignment horizontal="right" vertical="center"/>
      <protection locked="0"/>
    </xf>
    <xf numFmtId="191" fontId="29" fillId="11" borderId="76" xfId="8" applyNumberFormat="1" applyFont="1" applyFill="1" applyBorder="1" applyAlignment="1" applyProtection="1">
      <alignment horizontal="right" vertical="center"/>
      <protection locked="0"/>
    </xf>
    <xf numFmtId="191" fontId="29" fillId="11" borderId="98" xfId="8" applyNumberFormat="1" applyFont="1" applyFill="1" applyBorder="1" applyAlignment="1" applyProtection="1">
      <alignment horizontal="right" vertical="center"/>
      <protection locked="0"/>
    </xf>
    <xf numFmtId="191" fontId="29" fillId="11" borderId="77" xfId="8" applyNumberFormat="1" applyFont="1" applyFill="1" applyBorder="1" applyAlignment="1" applyProtection="1">
      <alignment horizontal="right" vertical="center"/>
      <protection locked="0"/>
    </xf>
    <xf numFmtId="191" fontId="29" fillId="11" borderId="125" xfId="8" applyNumberFormat="1" applyFont="1" applyFill="1" applyBorder="1" applyAlignment="1" applyProtection="1">
      <alignment horizontal="right" vertical="center"/>
      <protection locked="0"/>
    </xf>
    <xf numFmtId="0" fontId="3" fillId="0" borderId="118" xfId="8" applyFont="1" applyBorder="1" applyProtection="1">
      <alignment vertical="center"/>
      <protection locked="0"/>
    </xf>
    <xf numFmtId="0" fontId="3" fillId="0" borderId="82" xfId="8" applyFont="1" applyBorder="1" applyProtection="1">
      <alignment vertical="center"/>
      <protection locked="0"/>
    </xf>
    <xf numFmtId="0" fontId="3" fillId="0" borderId="70" xfId="8" applyFont="1" applyBorder="1" applyProtection="1">
      <alignment vertical="center"/>
      <protection locked="0"/>
    </xf>
    <xf numFmtId="38" fontId="29" fillId="11" borderId="171" xfId="5" applyFont="1" applyFill="1" applyBorder="1" applyAlignment="1" applyProtection="1">
      <alignment vertical="center"/>
      <protection locked="0"/>
    </xf>
    <xf numFmtId="0" fontId="29" fillId="11" borderId="171" xfId="8" applyFont="1" applyFill="1" applyBorder="1" applyAlignment="1" applyProtection="1">
      <alignment vertical="center" shrinkToFit="1"/>
      <protection locked="0"/>
    </xf>
    <xf numFmtId="38" fontId="29" fillId="11" borderId="123" xfId="5" applyFont="1" applyFill="1" applyBorder="1" applyAlignment="1" applyProtection="1">
      <alignment vertical="center"/>
      <protection locked="0"/>
    </xf>
    <xf numFmtId="0" fontId="29" fillId="11" borderId="123" xfId="8" applyFont="1" applyFill="1" applyBorder="1" applyAlignment="1" applyProtection="1">
      <alignment vertical="center" shrinkToFit="1"/>
      <protection locked="0"/>
    </xf>
    <xf numFmtId="38" fontId="29" fillId="11" borderId="124" xfId="5" applyFont="1" applyFill="1" applyBorder="1" applyAlignment="1" applyProtection="1">
      <alignment vertical="center"/>
      <protection locked="0"/>
    </xf>
    <xf numFmtId="0" fontId="29" fillId="11" borderId="124" xfId="8" applyFont="1" applyFill="1" applyBorder="1" applyAlignment="1" applyProtection="1">
      <alignment vertical="center" shrinkToFit="1"/>
      <protection locked="0"/>
    </xf>
    <xf numFmtId="181" fontId="29" fillId="11" borderId="178" xfId="5" applyNumberFormat="1" applyFont="1" applyFill="1" applyBorder="1" applyAlignment="1" applyProtection="1">
      <alignment vertical="center"/>
      <protection locked="0"/>
    </xf>
    <xf numFmtId="0" fontId="29" fillId="11" borderId="178" xfId="8" applyFont="1" applyFill="1" applyBorder="1" applyAlignment="1" applyProtection="1">
      <alignment vertical="center" shrinkToFit="1"/>
      <protection locked="0"/>
    </xf>
    <xf numFmtId="0" fontId="29" fillId="0" borderId="122" xfId="8" applyFont="1" applyBorder="1" applyProtection="1">
      <alignment vertical="center"/>
      <protection locked="0"/>
    </xf>
    <xf numFmtId="0" fontId="29" fillId="0" borderId="139" xfId="8" quotePrefix="1" applyFont="1" applyBorder="1" applyProtection="1">
      <alignment vertical="center"/>
      <protection locked="0"/>
    </xf>
    <xf numFmtId="0" fontId="29" fillId="0" borderId="148" xfId="8" applyFont="1" applyBorder="1" applyAlignment="1" applyProtection="1">
      <alignment horizontal="center" vertical="center"/>
      <protection locked="0"/>
    </xf>
    <xf numFmtId="0" fontId="29" fillId="11" borderId="275" xfId="8" applyFont="1" applyFill="1" applyBorder="1" applyAlignment="1" applyProtection="1">
      <alignment horizontal="center" vertical="center" shrinkToFit="1"/>
      <protection locked="0"/>
    </xf>
    <xf numFmtId="38" fontId="29" fillId="11" borderId="122" xfId="5" applyFont="1" applyFill="1" applyBorder="1" applyAlignment="1" applyProtection="1">
      <alignment vertical="center"/>
      <protection locked="0"/>
    </xf>
    <xf numFmtId="0" fontId="29" fillId="11" borderId="122" xfId="8" applyFont="1" applyFill="1" applyBorder="1" applyAlignment="1" applyProtection="1">
      <alignment vertical="center" shrinkToFit="1"/>
      <protection locked="0"/>
    </xf>
    <xf numFmtId="0" fontId="3" fillId="0" borderId="0" xfId="8" applyFont="1" applyProtection="1">
      <alignment vertical="center"/>
      <protection hidden="1"/>
    </xf>
    <xf numFmtId="0" fontId="3" fillId="7" borderId="106" xfId="8" applyFont="1" applyFill="1" applyBorder="1" applyProtection="1">
      <alignment vertical="center"/>
      <protection locked="0"/>
    </xf>
    <xf numFmtId="0" fontId="29" fillId="11" borderId="100" xfId="8" applyFont="1" applyFill="1" applyBorder="1" applyAlignment="1" applyProtection="1">
      <alignment horizontal="center" vertical="center" shrinkToFit="1"/>
      <protection locked="0"/>
    </xf>
    <xf numFmtId="4" fontId="29" fillId="11" borderId="71" xfId="8" applyNumberFormat="1" applyFont="1" applyFill="1" applyBorder="1" applyAlignment="1" applyProtection="1">
      <alignment horizontal="right" vertical="center"/>
      <protection locked="0"/>
    </xf>
    <xf numFmtId="4" fontId="29" fillId="11" borderId="96" xfId="8" applyNumberFormat="1" applyFont="1" applyFill="1" applyBorder="1" applyAlignment="1" applyProtection="1">
      <alignment horizontal="right" vertical="center"/>
      <protection locked="0"/>
    </xf>
    <xf numFmtId="0" fontId="29" fillId="11" borderId="122" xfId="8" applyFont="1" applyFill="1" applyBorder="1" applyAlignment="1" applyProtection="1">
      <alignment horizontal="right" vertical="center"/>
      <protection locked="0"/>
    </xf>
    <xf numFmtId="0" fontId="29" fillId="11" borderId="171" xfId="8" applyFont="1" applyFill="1" applyBorder="1" applyProtection="1">
      <alignment vertical="center"/>
      <protection locked="0"/>
    </xf>
    <xf numFmtId="0" fontId="29" fillId="11" borderId="123" xfId="8" applyFont="1" applyFill="1" applyBorder="1" applyAlignment="1" applyProtection="1">
      <alignment horizontal="right" vertical="center"/>
      <protection locked="0"/>
    </xf>
    <xf numFmtId="4" fontId="29" fillId="11" borderId="72" xfId="8" applyNumberFormat="1" applyFont="1" applyFill="1" applyBorder="1" applyAlignment="1" applyProtection="1">
      <alignment horizontal="right" vertical="center"/>
      <protection locked="0"/>
    </xf>
    <xf numFmtId="4" fontId="29" fillId="11" borderId="27" xfId="8" applyNumberFormat="1" applyFont="1" applyFill="1" applyBorder="1" applyAlignment="1" applyProtection="1">
      <alignment horizontal="right" vertical="center"/>
      <protection locked="0"/>
    </xf>
    <xf numFmtId="0" fontId="29" fillId="11" borderId="148" xfId="8" applyFont="1" applyFill="1" applyBorder="1" applyAlignment="1" applyProtection="1">
      <alignment horizontal="right" vertical="center"/>
      <protection locked="0"/>
    </xf>
    <xf numFmtId="4" fontId="29" fillId="11" borderId="77" xfId="8" applyNumberFormat="1" applyFont="1" applyFill="1" applyBorder="1" applyAlignment="1" applyProtection="1">
      <alignment horizontal="right" vertical="center"/>
      <protection locked="0"/>
    </xf>
    <xf numFmtId="4" fontId="29" fillId="11" borderId="100" xfId="8" applyNumberFormat="1" applyFont="1" applyFill="1" applyBorder="1" applyAlignment="1" applyProtection="1">
      <alignment horizontal="right" vertical="center"/>
      <protection locked="0"/>
    </xf>
    <xf numFmtId="0" fontId="29" fillId="11" borderId="124" xfId="8" applyFont="1" applyFill="1" applyBorder="1" applyAlignment="1" applyProtection="1">
      <alignment horizontal="right" vertical="center"/>
      <protection locked="0"/>
    </xf>
    <xf numFmtId="40" fontId="29" fillId="7" borderId="52" xfId="5" applyNumberFormat="1" applyFont="1" applyFill="1" applyBorder="1" applyAlignment="1" applyProtection="1">
      <alignment vertical="top"/>
      <protection hidden="1"/>
    </xf>
    <xf numFmtId="40" fontId="29" fillId="0" borderId="83" xfId="5" applyNumberFormat="1" applyFont="1" applyFill="1" applyBorder="1" applyAlignment="1" applyProtection="1">
      <alignment vertical="center"/>
      <protection hidden="1"/>
    </xf>
    <xf numFmtId="40" fontId="29" fillId="0" borderId="82" xfId="5" applyNumberFormat="1" applyFont="1" applyFill="1" applyBorder="1" applyAlignment="1" applyProtection="1">
      <alignment vertical="center"/>
      <protection hidden="1"/>
    </xf>
    <xf numFmtId="192" fontId="29" fillId="7" borderId="51" xfId="5" applyNumberFormat="1" applyFont="1" applyFill="1" applyBorder="1" applyAlignment="1" applyProtection="1">
      <alignment vertical="top"/>
      <protection hidden="1"/>
    </xf>
    <xf numFmtId="192" fontId="29" fillId="7" borderId="52" xfId="5" applyNumberFormat="1" applyFont="1" applyFill="1" applyBorder="1" applyAlignment="1" applyProtection="1">
      <alignment vertical="top"/>
      <protection hidden="1"/>
    </xf>
    <xf numFmtId="0" fontId="29" fillId="11" borderId="16" xfId="8" applyFont="1" applyFill="1" applyBorder="1" applyAlignment="1" applyProtection="1">
      <alignment horizontal="center" vertical="center"/>
      <protection locked="0"/>
    </xf>
    <xf numFmtId="0" fontId="29" fillId="11" borderId="38" xfId="8" applyFont="1" applyFill="1" applyBorder="1" applyAlignment="1" applyProtection="1">
      <alignment horizontal="center" vertical="center"/>
      <protection locked="0"/>
    </xf>
    <xf numFmtId="0" fontId="29" fillId="11" borderId="38" xfId="8" applyFont="1" applyFill="1" applyBorder="1" applyAlignment="1" applyProtection="1">
      <alignment horizontal="right" vertical="center"/>
      <protection locked="0"/>
    </xf>
    <xf numFmtId="0" fontId="29" fillId="11" borderId="29" xfId="8" applyFont="1" applyFill="1" applyBorder="1" applyAlignment="1" applyProtection="1">
      <alignment horizontal="center" vertical="center"/>
      <protection locked="0"/>
    </xf>
    <xf numFmtId="0" fontId="29" fillId="11" borderId="1" xfId="8" applyFont="1" applyFill="1" applyBorder="1" applyAlignment="1" applyProtection="1">
      <alignment horizontal="center" vertical="center"/>
      <protection locked="0"/>
    </xf>
    <xf numFmtId="0" fontId="29" fillId="11" borderId="1" xfId="8" applyFont="1" applyFill="1" applyBorder="1" applyAlignment="1" applyProtection="1">
      <alignment horizontal="right" vertical="center"/>
      <protection locked="0"/>
    </xf>
    <xf numFmtId="0" fontId="29" fillId="11" borderId="19" xfId="8" applyFont="1" applyFill="1" applyBorder="1" applyAlignment="1" applyProtection="1">
      <alignment horizontal="center" vertical="center"/>
      <protection locked="0"/>
    </xf>
    <xf numFmtId="0" fontId="29" fillId="11" borderId="27" xfId="8" applyFont="1" applyFill="1" applyBorder="1" applyAlignment="1" applyProtection="1">
      <alignment horizontal="center" vertical="center"/>
      <protection locked="0"/>
    </xf>
    <xf numFmtId="0" fontId="29" fillId="11" borderId="27" xfId="8" applyFont="1" applyFill="1" applyBorder="1" applyAlignment="1" applyProtection="1">
      <alignment horizontal="right" vertical="center"/>
      <protection locked="0"/>
    </xf>
    <xf numFmtId="0" fontId="29" fillId="11" borderId="71" xfId="8" applyFont="1" applyFill="1" applyBorder="1" applyAlignment="1" applyProtection="1">
      <alignment horizontal="center" vertical="center" shrinkToFit="1"/>
      <protection locked="0"/>
    </xf>
    <xf numFmtId="0" fontId="29" fillId="11" borderId="16" xfId="8" applyFont="1" applyFill="1" applyBorder="1" applyAlignment="1" applyProtection="1">
      <alignment horizontal="center" vertical="center" shrinkToFit="1"/>
      <protection locked="0"/>
    </xf>
    <xf numFmtId="0" fontId="29" fillId="11" borderId="38" xfId="8" applyFont="1" applyFill="1" applyBorder="1" applyAlignment="1" applyProtection="1">
      <alignment vertical="center" shrinkToFit="1"/>
      <protection locked="0"/>
    </xf>
    <xf numFmtId="0" fontId="29" fillId="11" borderId="38" xfId="8" applyFont="1" applyFill="1" applyBorder="1" applyAlignment="1" applyProtection="1">
      <alignment horizontal="center" vertical="center" shrinkToFit="1"/>
      <protection locked="0"/>
    </xf>
    <xf numFmtId="0" fontId="29" fillId="11" borderId="76" xfId="8" applyFont="1" applyFill="1" applyBorder="1" applyAlignment="1" applyProtection="1">
      <alignment horizontal="center" vertical="center" shrinkToFit="1"/>
      <protection locked="0"/>
    </xf>
    <xf numFmtId="0" fontId="29" fillId="11" borderId="29" xfId="8" applyFont="1" applyFill="1" applyBorder="1" applyAlignment="1" applyProtection="1">
      <alignment horizontal="center" vertical="center" shrinkToFit="1"/>
      <protection locked="0"/>
    </xf>
    <xf numFmtId="0" fontId="29" fillId="11" borderId="1" xfId="8" applyFont="1" applyFill="1" applyBorder="1" applyAlignment="1" applyProtection="1">
      <alignment vertical="center" shrinkToFit="1"/>
      <protection locked="0"/>
    </xf>
    <xf numFmtId="192" fontId="29" fillId="11" borderId="1" xfId="8" applyNumberFormat="1" applyFont="1" applyFill="1" applyBorder="1" applyAlignment="1" applyProtection="1">
      <alignment horizontal="right" vertical="center"/>
      <protection locked="0"/>
    </xf>
    <xf numFmtId="0" fontId="29" fillId="11" borderId="1" xfId="8" applyFont="1" applyFill="1" applyBorder="1" applyAlignment="1" applyProtection="1">
      <alignment horizontal="center" vertical="center" shrinkToFit="1"/>
      <protection locked="0"/>
    </xf>
    <xf numFmtId="0" fontId="29" fillId="11" borderId="72" xfId="8" applyFont="1" applyFill="1" applyBorder="1" applyAlignment="1" applyProtection="1">
      <alignment horizontal="center" vertical="center" shrinkToFit="1"/>
      <protection locked="0"/>
    </xf>
    <xf numFmtId="0" fontId="29" fillId="11" borderId="19" xfId="8" applyFont="1" applyFill="1" applyBorder="1" applyAlignment="1" applyProtection="1">
      <alignment horizontal="center" vertical="center" shrinkToFit="1"/>
      <protection locked="0"/>
    </xf>
    <xf numFmtId="0" fontId="29" fillId="11" borderId="27" xfId="8" applyFont="1" applyFill="1" applyBorder="1" applyAlignment="1" applyProtection="1">
      <alignment vertical="center" shrinkToFit="1"/>
      <protection locked="0"/>
    </xf>
    <xf numFmtId="192" fontId="29" fillId="11" borderId="27" xfId="8" applyNumberFormat="1" applyFont="1" applyFill="1" applyBorder="1" applyAlignment="1" applyProtection="1">
      <alignment horizontal="right" vertical="center"/>
      <protection locked="0"/>
    </xf>
    <xf numFmtId="0" fontId="29" fillId="11" borderId="27" xfId="8" applyFont="1" applyFill="1" applyBorder="1" applyAlignment="1" applyProtection="1">
      <alignment horizontal="center" vertical="center" shrinkToFit="1"/>
      <protection locked="0"/>
    </xf>
    <xf numFmtId="0" fontId="29" fillId="11" borderId="148" xfId="8" applyFont="1" applyFill="1" applyBorder="1" applyAlignment="1" applyProtection="1">
      <alignment vertical="center" shrinkToFit="1"/>
      <protection locked="0"/>
    </xf>
    <xf numFmtId="0" fontId="28" fillId="0" borderId="17" xfId="7" applyFont="1" applyBorder="1" applyAlignment="1">
      <alignment horizontal="center" vertical="center"/>
    </xf>
    <xf numFmtId="0" fontId="18" fillId="0" borderId="0" xfId="8" applyFont="1">
      <alignment vertical="center"/>
    </xf>
    <xf numFmtId="0" fontId="20" fillId="0" borderId="0" xfId="11" applyFont="1" applyAlignment="1">
      <alignment vertical="center" textRotation="255"/>
    </xf>
    <xf numFmtId="0" fontId="17" fillId="0" borderId="0" xfId="11" applyFont="1" applyAlignment="1">
      <alignment horizontal="center" vertical="center" wrapText="1"/>
    </xf>
    <xf numFmtId="0" fontId="20" fillId="0" borderId="0" xfId="11" applyFont="1" applyAlignment="1">
      <alignment horizontal="right" vertical="center"/>
    </xf>
    <xf numFmtId="0" fontId="20" fillId="0" borderId="0" xfId="11" applyFont="1" applyAlignment="1">
      <alignment horizontal="left" vertical="center"/>
    </xf>
    <xf numFmtId="0" fontId="22" fillId="0" borderId="0" xfId="11" applyFont="1" applyAlignment="1">
      <alignment vertical="center"/>
    </xf>
    <xf numFmtId="0" fontId="17" fillId="0" borderId="0" xfId="11" applyFont="1" applyAlignment="1">
      <alignment vertical="center"/>
    </xf>
    <xf numFmtId="0" fontId="17" fillId="0" borderId="0" xfId="11" applyFont="1" applyAlignment="1">
      <alignment horizontal="right" vertical="center"/>
    </xf>
    <xf numFmtId="0" fontId="20" fillId="0" borderId="0" xfId="11" applyFont="1" applyAlignment="1">
      <alignment vertical="center"/>
    </xf>
    <xf numFmtId="0" fontId="22" fillId="0" borderId="0" xfId="11" applyFont="1" applyAlignment="1">
      <alignment horizontal="right" vertical="center"/>
    </xf>
    <xf numFmtId="0" fontId="23" fillId="0" borderId="0" xfId="11" applyFont="1" applyAlignment="1">
      <alignment vertical="center"/>
    </xf>
    <xf numFmtId="0" fontId="22" fillId="0" borderId="0" xfId="11" applyFont="1" applyAlignment="1">
      <alignment horizontal="center" vertical="center"/>
    </xf>
    <xf numFmtId="0" fontId="23" fillId="0" borderId="0" xfId="11" applyFont="1" applyAlignment="1">
      <alignment horizontal="center" vertical="center"/>
    </xf>
    <xf numFmtId="0" fontId="17" fillId="0" borderId="0" xfId="11" applyFont="1" applyAlignment="1">
      <alignment vertical="center" wrapText="1"/>
    </xf>
    <xf numFmtId="0" fontId="21" fillId="0" borderId="0" xfId="11" applyFont="1" applyAlignment="1">
      <alignment horizontal="right" vertical="center"/>
    </xf>
    <xf numFmtId="0" fontId="5" fillId="2" borderId="0" xfId="13" applyFont="1" applyFill="1" applyAlignment="1">
      <alignment horizontal="right" vertical="center"/>
    </xf>
    <xf numFmtId="0" fontId="5" fillId="0" borderId="0" xfId="8" applyFont="1" applyAlignment="1">
      <alignment horizontal="right" vertical="center"/>
    </xf>
    <xf numFmtId="0" fontId="18" fillId="0" borderId="0" xfId="8" applyFont="1" applyAlignment="1">
      <alignment horizontal="right" vertical="center"/>
    </xf>
    <xf numFmtId="0" fontId="13" fillId="0" borderId="0" xfId="8" applyFont="1" applyAlignment="1">
      <alignment vertical="top"/>
    </xf>
    <xf numFmtId="181" fontId="20" fillId="5" borderId="20" xfId="11" applyNumberFormat="1" applyFont="1" applyFill="1" applyBorder="1" applyAlignment="1">
      <alignment horizontal="right" vertical="center"/>
    </xf>
    <xf numFmtId="181" fontId="20" fillId="5" borderId="278" xfId="11" applyNumberFormat="1" applyFont="1" applyFill="1" applyBorder="1" applyAlignment="1">
      <alignment horizontal="left" vertical="center"/>
    </xf>
    <xf numFmtId="0" fontId="57" fillId="0" borderId="0" xfId="8" applyFont="1" applyAlignment="1">
      <alignment vertical="center" wrapText="1"/>
    </xf>
    <xf numFmtId="0" fontId="5" fillId="2" borderId="0" xfId="13" applyFont="1" applyFill="1" applyAlignment="1">
      <alignment vertical="center"/>
    </xf>
    <xf numFmtId="0" fontId="50" fillId="0" borderId="96" xfId="7" applyFont="1" applyBorder="1" applyAlignment="1" applyProtection="1">
      <alignment horizontal="center" vertical="center" wrapText="1"/>
      <protection locked="0"/>
    </xf>
    <xf numFmtId="189" fontId="28" fillId="0" borderId="0" xfId="4" applyNumberFormat="1" applyFont="1" applyFill="1" applyBorder="1" applyAlignment="1" applyProtection="1">
      <alignment vertical="center"/>
      <protection hidden="1"/>
    </xf>
    <xf numFmtId="38" fontId="28" fillId="0" borderId="83" xfId="5" applyFont="1" applyFill="1" applyBorder="1" applyAlignment="1">
      <alignment horizontal="center" vertical="center" shrinkToFit="1"/>
    </xf>
    <xf numFmtId="0" fontId="28" fillId="0" borderId="279" xfId="7" applyFont="1" applyBorder="1" applyAlignment="1">
      <alignment horizontal="center" vertical="center"/>
    </xf>
    <xf numFmtId="0" fontId="28" fillId="0" borderId="268" xfId="7" applyFont="1" applyBorder="1">
      <alignment vertical="center"/>
    </xf>
    <xf numFmtId="0" fontId="28" fillId="0" borderId="108" xfId="7" applyFont="1" applyBorder="1" applyAlignment="1">
      <alignment horizontal="center" vertical="center"/>
    </xf>
    <xf numFmtId="0" fontId="28" fillId="0" borderId="109" xfId="7" applyFont="1" applyBorder="1" applyAlignment="1">
      <alignment horizontal="center" vertical="center"/>
    </xf>
    <xf numFmtId="0" fontId="28" fillId="0" borderId="16" xfId="7" applyFont="1" applyBorder="1" applyAlignment="1">
      <alignment horizontal="center" vertical="center"/>
    </xf>
    <xf numFmtId="0" fontId="28" fillId="0" borderId="27" xfId="7" applyFont="1" applyBorder="1" applyAlignment="1">
      <alignment horizontal="center" vertical="center" wrapText="1"/>
    </xf>
    <xf numFmtId="0" fontId="28" fillId="0" borderId="115" xfId="7" applyFont="1" applyBorder="1" applyAlignment="1">
      <alignment horizontal="center" vertical="center"/>
    </xf>
    <xf numFmtId="0" fontId="28" fillId="0" borderId="218" xfId="7" applyFont="1" applyBorder="1" applyAlignment="1">
      <alignment horizontal="center" vertical="center"/>
    </xf>
    <xf numFmtId="0" fontId="28" fillId="0" borderId="50" xfId="7" applyFont="1" applyBorder="1" applyAlignment="1">
      <alignment horizontal="center" vertical="center"/>
    </xf>
    <xf numFmtId="0" fontId="28" fillId="0" borderId="280" xfId="7" applyFont="1" applyBorder="1" applyAlignment="1">
      <alignment horizontal="center" vertical="center"/>
    </xf>
    <xf numFmtId="0" fontId="28" fillId="0" borderId="50" xfId="7" applyFont="1" applyBorder="1" applyAlignment="1">
      <alignment horizontal="right" vertical="center"/>
    </xf>
    <xf numFmtId="0" fontId="28" fillId="0" borderId="50" xfId="7" applyFont="1" applyBorder="1">
      <alignment vertical="center"/>
    </xf>
    <xf numFmtId="188" fontId="28" fillId="0" borderId="0" xfId="7" applyNumberFormat="1" applyFont="1" applyBorder="1" applyProtection="1">
      <alignment vertical="center"/>
      <protection hidden="1"/>
    </xf>
    <xf numFmtId="0" fontId="45" fillId="0" borderId="70" xfId="7" applyFont="1" applyBorder="1" applyAlignment="1" applyProtection="1">
      <alignment horizontal="center" vertical="center" wrapText="1"/>
      <protection locked="0"/>
    </xf>
    <xf numFmtId="0" fontId="45" fillId="0" borderId="139" xfId="7" applyFont="1" applyBorder="1" applyAlignment="1" applyProtection="1">
      <alignment horizontal="center" vertical="center" wrapText="1"/>
      <protection locked="0"/>
    </xf>
    <xf numFmtId="0" fontId="3" fillId="0" borderId="33" xfId="7" applyBorder="1" applyAlignment="1" applyProtection="1">
      <alignment horizontal="center" vertical="center"/>
      <protection locked="0"/>
    </xf>
    <xf numFmtId="193" fontId="4" fillId="0" borderId="29" xfId="1" applyNumberFormat="1" applyFont="1" applyBorder="1" applyAlignment="1">
      <alignment horizontal="left" vertical="center" wrapText="1"/>
    </xf>
    <xf numFmtId="0" fontId="57" fillId="0" borderId="0" xfId="8" applyFont="1" applyAlignment="1">
      <alignment horizontal="right" vertical="center" wrapText="1"/>
    </xf>
    <xf numFmtId="0" fontId="60" fillId="0" borderId="0" xfId="8" applyFont="1" applyAlignment="1">
      <alignment horizontal="left" vertical="center"/>
    </xf>
    <xf numFmtId="0" fontId="66" fillId="0" borderId="0" xfId="8" applyFont="1">
      <alignment vertical="center"/>
    </xf>
    <xf numFmtId="0" fontId="74" fillId="0" borderId="0" xfId="8" applyFont="1" applyAlignment="1">
      <alignment horizontal="center" vertical="center" wrapText="1"/>
    </xf>
    <xf numFmtId="0" fontId="60" fillId="0" borderId="0" xfId="8" applyFont="1" applyAlignment="1">
      <alignment horizontal="right" vertical="center" wrapText="1"/>
    </xf>
    <xf numFmtId="0" fontId="75" fillId="0" borderId="139" xfId="8" applyFont="1" applyBorder="1" applyAlignment="1">
      <alignment horizontal="center" vertical="center" wrapText="1"/>
    </xf>
    <xf numFmtId="0" fontId="65" fillId="0" borderId="0" xfId="8" applyFont="1" applyAlignment="1">
      <alignment horizontal="left" vertical="center"/>
    </xf>
    <xf numFmtId="0" fontId="65" fillId="0" borderId="0" xfId="8" applyFont="1" applyAlignment="1">
      <alignment horizontal="left" vertical="center" indent="2"/>
    </xf>
    <xf numFmtId="0" fontId="54" fillId="0" borderId="0" xfId="8" applyFont="1">
      <alignment vertical="center"/>
    </xf>
    <xf numFmtId="0" fontId="56" fillId="13" borderId="1" xfId="0" applyFont="1" applyFill="1" applyBorder="1" applyAlignment="1">
      <alignment horizontal="center" vertical="center" wrapText="1"/>
    </xf>
    <xf numFmtId="0" fontId="56" fillId="13" borderId="1" xfId="0" applyFont="1" applyFill="1" applyBorder="1" applyAlignment="1">
      <alignment vertical="center" shrinkToFit="1"/>
    </xf>
    <xf numFmtId="0" fontId="56" fillId="13" borderId="17" xfId="0" applyFont="1" applyFill="1" applyBorder="1">
      <alignment vertical="center"/>
    </xf>
    <xf numFmtId="0" fontId="56" fillId="13" borderId="33" xfId="0" applyFont="1" applyFill="1" applyBorder="1">
      <alignment vertical="center"/>
    </xf>
    <xf numFmtId="0" fontId="56" fillId="13" borderId="16" xfId="0" applyFont="1" applyFill="1" applyBorder="1">
      <alignment vertical="center"/>
    </xf>
    <xf numFmtId="0" fontId="29" fillId="0" borderId="119" xfId="7" applyFont="1" applyBorder="1" applyAlignment="1" applyProtection="1">
      <alignment horizontal="center" vertical="center" wrapText="1"/>
      <protection locked="0"/>
    </xf>
    <xf numFmtId="0" fontId="38" fillId="0" borderId="0" xfId="7" applyFont="1" applyBorder="1">
      <alignment vertical="center"/>
    </xf>
    <xf numFmtId="0" fontId="38" fillId="0" borderId="0" xfId="7" applyFont="1" applyBorder="1" applyAlignment="1">
      <alignment vertical="top"/>
    </xf>
    <xf numFmtId="0" fontId="28" fillId="0" borderId="0" xfId="7" applyFont="1" applyBorder="1" applyAlignment="1">
      <alignment vertical="top"/>
    </xf>
    <xf numFmtId="0" fontId="32" fillId="0" borderId="7" xfId="7" applyFont="1" applyBorder="1">
      <alignment vertical="center"/>
    </xf>
    <xf numFmtId="0" fontId="27" fillId="0" borderId="17" xfId="7" applyFont="1" applyBorder="1">
      <alignment vertical="center"/>
    </xf>
    <xf numFmtId="0" fontId="27" fillId="0" borderId="18" xfId="7" applyFont="1" applyBorder="1">
      <alignment vertical="center"/>
    </xf>
    <xf numFmtId="0" fontId="27" fillId="0" borderId="18" xfId="7" applyFont="1" applyBorder="1" applyAlignment="1">
      <alignment horizontal="left" vertical="center"/>
    </xf>
    <xf numFmtId="0" fontId="36" fillId="0" borderId="19" xfId="7" applyFont="1" applyBorder="1" applyAlignment="1">
      <alignment horizontal="right" vertical="center"/>
    </xf>
    <xf numFmtId="0" fontId="29" fillId="0" borderId="7" xfId="7" applyFont="1" applyBorder="1" applyAlignment="1">
      <alignment horizontal="center" vertical="center"/>
    </xf>
    <xf numFmtId="0" fontId="29" fillId="0" borderId="6" xfId="7" applyFont="1" applyBorder="1" applyAlignment="1">
      <alignment horizontal="left" vertical="center"/>
    </xf>
    <xf numFmtId="0" fontId="27" fillId="0" borderId="6" xfId="7" applyFont="1" applyBorder="1">
      <alignment vertical="center"/>
    </xf>
    <xf numFmtId="0" fontId="28" fillId="0" borderId="33" xfId="7" applyFont="1" applyBorder="1" applyAlignment="1">
      <alignment horizontal="center" vertical="center"/>
    </xf>
    <xf numFmtId="0" fontId="27" fillId="0" borderId="15" xfId="7" applyFont="1" applyBorder="1">
      <alignment vertical="center"/>
    </xf>
    <xf numFmtId="0" fontId="3" fillId="0" borderId="33" xfId="7" applyBorder="1" applyAlignment="1">
      <alignment vertical="top"/>
    </xf>
    <xf numFmtId="0" fontId="32" fillId="0" borderId="33" xfId="7" applyFont="1" applyBorder="1" applyAlignment="1">
      <alignment vertical="top"/>
    </xf>
    <xf numFmtId="0" fontId="32" fillId="0" borderId="33" xfId="7" applyFont="1" applyBorder="1">
      <alignment vertical="center"/>
    </xf>
    <xf numFmtId="38" fontId="32" fillId="0" borderId="33" xfId="4" applyFont="1" applyFill="1" applyBorder="1" applyAlignment="1">
      <alignment horizontal="right" vertical="center"/>
    </xf>
    <xf numFmtId="38" fontId="32" fillId="0" borderId="16" xfId="4" applyFont="1" applyFill="1" applyBorder="1" applyAlignment="1">
      <alignment horizontal="right" vertical="center"/>
    </xf>
    <xf numFmtId="0" fontId="83" fillId="0" borderId="50" xfId="8" applyFont="1" applyBorder="1" applyAlignment="1" applyProtection="1">
      <alignment horizontal="center" vertical="center"/>
      <protection locked="0"/>
    </xf>
    <xf numFmtId="0" fontId="82" fillId="0" borderId="50" xfId="8" applyFont="1" applyBorder="1" applyAlignment="1" applyProtection="1">
      <alignment horizontal="left" vertical="center"/>
      <protection locked="0"/>
    </xf>
    <xf numFmtId="0" fontId="82" fillId="0" borderId="50" xfId="8" applyFont="1" applyBorder="1" applyProtection="1">
      <alignment vertical="center"/>
      <protection locked="0"/>
    </xf>
    <xf numFmtId="0" fontId="64" fillId="7" borderId="38" xfId="8" applyFont="1" applyFill="1" applyBorder="1" applyAlignment="1">
      <alignment horizontal="center" vertical="center"/>
    </xf>
    <xf numFmtId="0" fontId="66" fillId="0" borderId="0" xfId="8" applyFont="1" applyAlignment="1">
      <alignment horizontal="left" vertical="center" indent="1" shrinkToFit="1"/>
    </xf>
    <xf numFmtId="0" fontId="64" fillId="0" borderId="0" xfId="8" applyFont="1" applyAlignment="1">
      <alignment horizontal="center" vertical="center"/>
    </xf>
    <xf numFmtId="0" fontId="15" fillId="0" borderId="0" xfId="8" applyFont="1">
      <alignment vertical="center"/>
    </xf>
    <xf numFmtId="0" fontId="3" fillId="0" borderId="0" xfId="8" applyFont="1" applyAlignment="1" applyProtection="1">
      <alignment horizontal="center" vertical="center"/>
      <protection locked="0"/>
    </xf>
    <xf numFmtId="0" fontId="29" fillId="0" borderId="118"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11" borderId="28" xfId="8" applyFont="1" applyFill="1" applyBorder="1" applyAlignment="1" applyProtection="1">
      <alignment horizontal="center" vertical="center"/>
      <protection locked="0"/>
    </xf>
    <xf numFmtId="0" fontId="29" fillId="0" borderId="268" xfId="8" applyFont="1" applyBorder="1" applyAlignment="1" applyProtection="1">
      <alignment horizontal="center" vertical="center"/>
      <protection locked="0"/>
    </xf>
    <xf numFmtId="0" fontId="29" fillId="0" borderId="119" xfId="8" applyFont="1" applyBorder="1" applyAlignment="1" applyProtection="1">
      <alignment horizontal="center" vertical="center"/>
      <protection locked="0"/>
    </xf>
    <xf numFmtId="0" fontId="29" fillId="0" borderId="139" xfId="8" applyFont="1" applyBorder="1" applyAlignment="1" applyProtection="1">
      <alignment horizontal="center" vertical="center"/>
      <protection locked="0"/>
    </xf>
    <xf numFmtId="0" fontId="82" fillId="0" borderId="0" xfId="8" applyFont="1" applyAlignment="1" applyProtection="1">
      <alignment horizontal="left" vertical="center"/>
      <protection locked="0"/>
    </xf>
    <xf numFmtId="0" fontId="72" fillId="0" borderId="0" xfId="8" applyFont="1" applyAlignment="1" applyProtection="1">
      <alignment horizontal="center" vertical="center"/>
      <protection locked="0"/>
    </xf>
    <xf numFmtId="190" fontId="3" fillId="0" borderId="86" xfId="8" applyNumberFormat="1" applyFont="1" applyBorder="1" applyProtection="1">
      <alignment vertical="center"/>
      <protection locked="0"/>
    </xf>
    <xf numFmtId="0" fontId="3" fillId="0" borderId="0" xfId="8" applyFont="1" applyAlignment="1" applyProtection="1">
      <alignment horizontal="right" vertical="center"/>
      <protection locked="0"/>
    </xf>
    <xf numFmtId="9" fontId="3" fillId="7" borderId="0" xfId="8" applyNumberFormat="1" applyFont="1" applyFill="1" applyAlignment="1" applyProtection="1">
      <alignment horizontal="right" vertical="center"/>
      <protection hidden="1"/>
    </xf>
    <xf numFmtId="0" fontId="29" fillId="0" borderId="15" xfId="8" applyFont="1" applyBorder="1" applyAlignment="1" applyProtection="1">
      <alignment vertical="top"/>
      <protection locked="0"/>
    </xf>
    <xf numFmtId="0" fontId="29" fillId="0" borderId="6" xfId="8" applyFont="1" applyBorder="1" applyAlignment="1" applyProtection="1">
      <alignment horizontal="left" vertical="top"/>
      <protection locked="0"/>
    </xf>
    <xf numFmtId="0" fontId="29" fillId="0" borderId="15" xfId="8" applyFont="1" applyBorder="1" applyAlignment="1" applyProtection="1">
      <alignment horizontal="left" vertical="top"/>
      <protection locked="0"/>
    </xf>
    <xf numFmtId="0" fontId="29" fillId="0" borderId="15" xfId="8" applyFont="1" applyBorder="1" applyAlignment="1" applyProtection="1">
      <alignment horizontal="left" vertical="top" wrapText="1" shrinkToFit="1"/>
      <protection locked="0"/>
    </xf>
    <xf numFmtId="0" fontId="29" fillId="0" borderId="17" xfId="8" applyFont="1" applyBorder="1" applyProtection="1">
      <alignment vertical="center"/>
      <protection locked="0"/>
    </xf>
    <xf numFmtId="0" fontId="29" fillId="0" borderId="82" xfId="8" applyFont="1" applyBorder="1" applyProtection="1">
      <alignment vertical="center"/>
      <protection locked="0"/>
    </xf>
    <xf numFmtId="0" fontId="3" fillId="0" borderId="0" xfId="8" applyFont="1" applyAlignment="1" applyProtection="1">
      <alignment vertical="center" wrapText="1"/>
      <protection locked="0"/>
    </xf>
    <xf numFmtId="0" fontId="49" fillId="0" borderId="0" xfId="8" applyFont="1" applyAlignment="1" applyProtection="1">
      <alignment horizontal="left" vertical="center"/>
      <protection locked="0"/>
    </xf>
    <xf numFmtId="190" fontId="29" fillId="11" borderId="171" xfId="8" applyNumberFormat="1" applyFont="1" applyFill="1" applyBorder="1" applyProtection="1">
      <alignment vertical="center"/>
      <protection locked="0"/>
    </xf>
    <xf numFmtId="190" fontId="29" fillId="11" borderId="123" xfId="8" applyNumberFormat="1" applyFont="1" applyFill="1" applyBorder="1" applyProtection="1">
      <alignment vertical="center"/>
      <protection locked="0"/>
    </xf>
    <xf numFmtId="0" fontId="29" fillId="7" borderId="82" xfId="8" applyFont="1" applyFill="1" applyBorder="1" applyProtection="1">
      <alignment vertical="center"/>
      <protection locked="0"/>
    </xf>
    <xf numFmtId="181" fontId="29" fillId="11" borderId="123" xfId="8" applyNumberFormat="1" applyFont="1" applyFill="1" applyBorder="1" applyProtection="1">
      <alignment vertical="center"/>
      <protection locked="0"/>
    </xf>
    <xf numFmtId="0" fontId="29" fillId="0" borderId="239" xfId="8" applyFont="1" applyBorder="1" applyProtection="1">
      <alignment vertical="center"/>
      <protection locked="0"/>
    </xf>
    <xf numFmtId="0" fontId="29" fillId="0" borderId="105" xfId="8" applyFont="1" applyBorder="1" applyProtection="1">
      <alignment vertical="center"/>
      <protection locked="0"/>
    </xf>
    <xf numFmtId="0" fontId="3" fillId="0" borderId="0" xfId="8" applyFont="1" applyAlignment="1" applyProtection="1">
      <alignment horizontal="center" vertical="center" shrinkToFit="1"/>
      <protection locked="0"/>
    </xf>
    <xf numFmtId="0" fontId="3" fillId="0" borderId="0" xfId="8" applyFont="1" applyAlignment="1" applyProtection="1">
      <alignment horizontal="right" vertical="center" shrinkToFit="1"/>
      <protection locked="0"/>
    </xf>
    <xf numFmtId="0" fontId="84" fillId="0" borderId="0" xfId="8" applyFont="1" applyAlignment="1" applyProtection="1">
      <alignment vertical="center" shrinkToFit="1"/>
      <protection locked="0"/>
    </xf>
    <xf numFmtId="0" fontId="29" fillId="11" borderId="38" xfId="8" applyFont="1" applyFill="1" applyBorder="1" applyProtection="1">
      <alignment vertical="center"/>
      <protection locked="0"/>
    </xf>
    <xf numFmtId="0" fontId="29" fillId="11" borderId="1" xfId="8" applyFont="1" applyFill="1" applyBorder="1" applyProtection="1">
      <alignment vertical="center"/>
      <protection locked="0"/>
    </xf>
    <xf numFmtId="0" fontId="29" fillId="11" borderId="27" xfId="8" applyFont="1" applyFill="1" applyBorder="1" applyProtection="1">
      <alignment vertical="center"/>
      <protection locked="0"/>
    </xf>
    <xf numFmtId="0" fontId="29" fillId="11" borderId="88" xfId="8" applyFont="1" applyFill="1" applyBorder="1" applyProtection="1">
      <alignment vertical="center"/>
      <protection locked="0"/>
    </xf>
    <xf numFmtId="0" fontId="29" fillId="11" borderId="37" xfId="8" applyFont="1" applyFill="1" applyBorder="1" applyProtection="1">
      <alignment vertical="center"/>
      <protection locked="0"/>
    </xf>
    <xf numFmtId="0" fontId="29" fillId="11" borderId="89" xfId="8" applyFont="1" applyFill="1" applyBorder="1" applyProtection="1">
      <alignment vertical="center"/>
      <protection locked="0"/>
    </xf>
    <xf numFmtId="0" fontId="29" fillId="0" borderId="0" xfId="8" applyFont="1" applyAlignment="1" applyProtection="1">
      <alignment horizontal="right" vertical="center"/>
      <protection locked="0"/>
    </xf>
    <xf numFmtId="183" fontId="29" fillId="0" borderId="0" xfId="8" applyNumberFormat="1" applyFont="1" applyAlignment="1" applyProtection="1">
      <alignment horizontal="right" vertical="center"/>
      <protection locked="0"/>
    </xf>
    <xf numFmtId="0" fontId="29" fillId="0" borderId="87" xfId="8" applyFont="1" applyBorder="1" applyProtection="1">
      <alignment vertical="center"/>
      <protection locked="0"/>
    </xf>
    <xf numFmtId="0" fontId="29" fillId="11" borderId="15" xfId="8" applyFont="1" applyFill="1" applyBorder="1" applyAlignment="1" applyProtection="1">
      <alignment horizontal="right" vertical="center" shrinkToFit="1"/>
      <protection locked="0"/>
    </xf>
    <xf numFmtId="0" fontId="29" fillId="11" borderId="28" xfId="8" applyFont="1" applyFill="1" applyBorder="1" applyAlignment="1" applyProtection="1">
      <alignment horizontal="right" vertical="center" shrinkToFit="1"/>
      <protection locked="0"/>
    </xf>
    <xf numFmtId="0" fontId="29" fillId="11" borderId="17" xfId="8" applyFont="1" applyFill="1" applyBorder="1" applyAlignment="1" applyProtection="1">
      <alignment horizontal="right" vertical="center" shrinkToFit="1"/>
      <protection locked="0"/>
    </xf>
    <xf numFmtId="4" fontId="29" fillId="3" borderId="221" xfId="8" applyNumberFormat="1" applyFont="1" applyFill="1" applyBorder="1" applyAlignment="1" applyProtection="1">
      <alignment horizontal="right" vertical="center"/>
      <protection locked="0"/>
    </xf>
    <xf numFmtId="4" fontId="29" fillId="3" borderId="38" xfId="8" applyNumberFormat="1" applyFont="1" applyFill="1" applyBorder="1" applyAlignment="1" applyProtection="1">
      <alignment horizontal="right" vertical="center"/>
      <protection locked="0"/>
    </xf>
    <xf numFmtId="4" fontId="29" fillId="3" borderId="170" xfId="8" applyNumberFormat="1" applyFont="1" applyFill="1" applyBorder="1" applyAlignment="1" applyProtection="1">
      <alignment horizontal="right" vertical="center"/>
      <protection locked="0"/>
    </xf>
    <xf numFmtId="0" fontId="29" fillId="3" borderId="71" xfId="8" applyFont="1" applyFill="1" applyBorder="1" applyAlignment="1" applyProtection="1">
      <alignment horizontal="right" vertical="center"/>
      <protection locked="0"/>
    </xf>
    <xf numFmtId="0" fontId="29" fillId="3" borderId="33" xfId="8" applyFont="1" applyFill="1" applyBorder="1" applyAlignment="1" applyProtection="1">
      <alignment horizontal="right" vertical="center"/>
      <protection locked="0"/>
    </xf>
    <xf numFmtId="4" fontId="29" fillId="3" borderId="76" xfId="8" applyNumberFormat="1" applyFont="1" applyFill="1" applyBorder="1" applyAlignment="1" applyProtection="1">
      <alignment horizontal="right" vertical="center"/>
      <protection locked="0"/>
    </xf>
    <xf numFmtId="4" fontId="29" fillId="3" borderId="1" xfId="8" applyNumberFormat="1" applyFont="1" applyFill="1" applyBorder="1" applyAlignment="1" applyProtection="1">
      <alignment horizontal="right" vertical="center"/>
      <protection locked="0"/>
    </xf>
    <xf numFmtId="4" fontId="29" fillId="3" borderId="98" xfId="8" applyNumberFormat="1" applyFont="1" applyFill="1" applyBorder="1" applyAlignment="1" applyProtection="1">
      <alignment horizontal="right" vertical="center"/>
      <protection locked="0"/>
    </xf>
    <xf numFmtId="0" fontId="29" fillId="3" borderId="76" xfId="8" applyFont="1" applyFill="1" applyBorder="1" applyAlignment="1" applyProtection="1">
      <alignment horizontal="right" vertical="center"/>
      <protection locked="0"/>
    </xf>
    <xf numFmtId="0" fontId="29" fillId="3" borderId="37" xfId="8" applyFont="1" applyFill="1" applyBorder="1" applyAlignment="1" applyProtection="1">
      <alignment horizontal="right" vertical="center"/>
      <protection locked="0"/>
    </xf>
    <xf numFmtId="4" fontId="29" fillId="3" borderId="266" xfId="8" applyNumberFormat="1" applyFont="1" applyFill="1" applyBorder="1" applyAlignment="1" applyProtection="1">
      <alignment horizontal="right" vertical="center"/>
      <protection locked="0"/>
    </xf>
    <xf numFmtId="4" fontId="29" fillId="3" borderId="242" xfId="8" applyNumberFormat="1" applyFont="1" applyFill="1" applyBorder="1" applyAlignment="1" applyProtection="1">
      <alignment horizontal="right" vertical="center"/>
      <protection locked="0"/>
    </xf>
    <xf numFmtId="4" fontId="29" fillId="3" borderId="267" xfId="8" applyNumberFormat="1" applyFont="1" applyFill="1" applyBorder="1" applyAlignment="1" applyProtection="1">
      <alignment horizontal="right" vertical="center"/>
      <protection locked="0"/>
    </xf>
    <xf numFmtId="0" fontId="29" fillId="3" borderId="266" xfId="8" applyFont="1" applyFill="1" applyBorder="1" applyAlignment="1" applyProtection="1">
      <alignment horizontal="right" vertical="center"/>
      <protection locked="0"/>
    </xf>
    <xf numFmtId="0" fontId="29" fillId="3" borderId="244" xfId="8" applyFont="1" applyFill="1" applyBorder="1" applyAlignment="1" applyProtection="1">
      <alignment horizontal="right" vertical="center"/>
      <protection locked="0"/>
    </xf>
    <xf numFmtId="0" fontId="29" fillId="3" borderId="221" xfId="8" applyFont="1" applyFill="1" applyBorder="1" applyAlignment="1" applyProtection="1">
      <alignment horizontal="right" vertical="center"/>
      <protection locked="0"/>
    </xf>
    <xf numFmtId="192" fontId="29" fillId="3" borderId="1" xfId="8" applyNumberFormat="1" applyFont="1" applyFill="1" applyBorder="1" applyAlignment="1" applyProtection="1">
      <alignment horizontal="right" vertical="center"/>
      <protection locked="0"/>
    </xf>
    <xf numFmtId="192" fontId="29" fillId="3" borderId="38" xfId="8" applyNumberFormat="1" applyFont="1" applyFill="1" applyBorder="1" applyAlignment="1" applyProtection="1">
      <alignment horizontal="right" vertical="center"/>
      <protection locked="0"/>
    </xf>
    <xf numFmtId="38" fontId="29" fillId="0" borderId="0" xfId="5" applyFont="1" applyBorder="1" applyAlignment="1" applyProtection="1">
      <alignment vertical="center"/>
      <protection locked="0"/>
    </xf>
    <xf numFmtId="0" fontId="29" fillId="0" borderId="0" xfId="8" applyFont="1" applyAlignment="1" applyProtection="1">
      <alignment vertical="center" wrapText="1"/>
      <protection locked="0"/>
    </xf>
    <xf numFmtId="10" fontId="29" fillId="0" borderId="0" xfId="8" applyNumberFormat="1" applyFont="1" applyProtection="1">
      <alignment vertical="center"/>
      <protection hidden="1"/>
    </xf>
    <xf numFmtId="4" fontId="29" fillId="11" borderId="88" xfId="8" applyNumberFormat="1" applyFont="1" applyFill="1" applyBorder="1" applyProtection="1">
      <alignment vertical="center"/>
      <protection locked="0"/>
    </xf>
    <xf numFmtId="4" fontId="29" fillId="11" borderId="29" xfId="8" applyNumberFormat="1" applyFont="1" applyFill="1" applyBorder="1" applyProtection="1">
      <alignment vertical="center"/>
      <protection locked="0"/>
    </xf>
    <xf numFmtId="4" fontId="29" fillId="11" borderId="28" xfId="8" applyNumberFormat="1" applyFont="1" applyFill="1" applyBorder="1" applyProtection="1">
      <alignment vertical="center"/>
      <protection locked="0"/>
    </xf>
    <xf numFmtId="4" fontId="29" fillId="11" borderId="89" xfId="8" applyNumberFormat="1" applyFont="1" applyFill="1" applyBorder="1" applyProtection="1">
      <alignment vertical="center"/>
      <protection locked="0"/>
    </xf>
    <xf numFmtId="4" fontId="29" fillId="11" borderId="88" xfId="5" applyNumberFormat="1" applyFont="1" applyFill="1" applyBorder="1" applyAlignment="1" applyProtection="1">
      <alignment vertical="center"/>
      <protection locked="0"/>
    </xf>
    <xf numFmtId="4" fontId="29" fillId="11" borderId="29" xfId="5" applyNumberFormat="1" applyFont="1" applyFill="1" applyBorder="1" applyAlignment="1" applyProtection="1">
      <alignment vertical="center"/>
      <protection locked="0"/>
    </xf>
    <xf numFmtId="4" fontId="29" fillId="11" borderId="28" xfId="5" applyNumberFormat="1" applyFont="1" applyFill="1" applyBorder="1" applyAlignment="1" applyProtection="1">
      <alignment vertical="center"/>
      <protection locked="0"/>
    </xf>
    <xf numFmtId="4" fontId="29" fillId="11" borderId="89" xfId="5" applyNumberFormat="1" applyFont="1" applyFill="1" applyBorder="1" applyAlignment="1" applyProtection="1">
      <alignment vertical="center"/>
      <protection locked="0"/>
    </xf>
    <xf numFmtId="0" fontId="3" fillId="0" borderId="0" xfId="8" applyFont="1" applyProtection="1">
      <alignment vertical="center"/>
      <protection locked="0" hidden="1"/>
    </xf>
    <xf numFmtId="0" fontId="60" fillId="0" borderId="6" xfId="8" applyFont="1" applyBorder="1">
      <alignment vertical="center"/>
    </xf>
    <xf numFmtId="0" fontId="5" fillId="0" borderId="342" xfId="12" applyFont="1" applyBorder="1" applyAlignment="1">
      <alignment horizontal="center" vertical="center" shrinkToFit="1"/>
    </xf>
    <xf numFmtId="0" fontId="5" fillId="0" borderId="0" xfId="12" applyFont="1" applyAlignment="1">
      <alignment vertical="center" wrapText="1"/>
    </xf>
    <xf numFmtId="2" fontId="29" fillId="7" borderId="16" xfId="8" applyNumberFormat="1" applyFont="1" applyFill="1" applyBorder="1" applyAlignment="1" applyProtection="1">
      <alignment vertical="top"/>
      <protection hidden="1"/>
    </xf>
    <xf numFmtId="2" fontId="29" fillId="7" borderId="16" xfId="5" applyNumberFormat="1" applyFont="1" applyFill="1" applyBorder="1" applyAlignment="1" applyProtection="1">
      <alignment vertical="top"/>
      <protection hidden="1"/>
    </xf>
    <xf numFmtId="0" fontId="29" fillId="0" borderId="95" xfId="8" applyFont="1" applyBorder="1" applyAlignment="1" applyProtection="1">
      <alignment horizontal="center" vertical="center"/>
      <protection locked="0"/>
    </xf>
    <xf numFmtId="0" fontId="29" fillId="0" borderId="147" xfId="8" applyFont="1" applyBorder="1" applyAlignment="1" applyProtection="1">
      <alignment horizontal="center" vertical="center"/>
      <protection locked="0"/>
    </xf>
    <xf numFmtId="0" fontId="29" fillId="0" borderId="50" xfId="8" applyFont="1" applyBorder="1" applyAlignment="1" applyProtection="1">
      <alignment horizontal="center" vertical="center"/>
      <protection locked="0"/>
    </xf>
    <xf numFmtId="10" fontId="29" fillId="7" borderId="70" xfId="8" applyNumberFormat="1" applyFont="1" applyFill="1" applyBorder="1" applyProtection="1">
      <alignment vertical="center"/>
      <protection hidden="1"/>
    </xf>
    <xf numFmtId="0" fontId="29" fillId="0" borderId="149" xfId="8" applyFont="1" applyBorder="1" applyAlignment="1" applyProtection="1">
      <alignment horizontal="center" vertical="center"/>
      <protection locked="0"/>
    </xf>
    <xf numFmtId="0" fontId="29" fillId="0" borderId="150" xfId="8" applyFont="1" applyBorder="1" applyAlignment="1" applyProtection="1">
      <alignment horizontal="center" vertical="center"/>
      <protection locked="0"/>
    </xf>
    <xf numFmtId="40" fontId="29" fillId="11" borderId="95" xfId="5" applyNumberFormat="1" applyFont="1" applyFill="1" applyBorder="1" applyAlignment="1" applyProtection="1">
      <alignment horizontal="right" vertical="center"/>
      <protection locked="0"/>
    </xf>
    <xf numFmtId="40" fontId="29" fillId="11" borderId="84" xfId="5" applyNumberFormat="1" applyFont="1" applyFill="1" applyBorder="1" applyAlignment="1" applyProtection="1">
      <alignment horizontal="right" vertical="center"/>
      <protection locked="0"/>
    </xf>
    <xf numFmtId="40" fontId="29" fillId="11" borderId="88" xfId="5" applyNumberFormat="1" applyFont="1" applyFill="1" applyBorder="1" applyAlignment="1" applyProtection="1">
      <alignment horizontal="right" vertical="center"/>
      <protection locked="0"/>
    </xf>
    <xf numFmtId="40" fontId="29" fillId="11" borderId="171" xfId="5" applyNumberFormat="1" applyFont="1" applyFill="1" applyBorder="1" applyAlignment="1" applyProtection="1">
      <alignment horizontal="right" vertical="center"/>
      <protection locked="0"/>
    </xf>
    <xf numFmtId="0" fontId="29" fillId="11" borderId="170" xfId="5" applyNumberFormat="1" applyFont="1" applyFill="1" applyBorder="1" applyAlignment="1" applyProtection="1">
      <alignment horizontal="right" vertical="center"/>
      <protection locked="0"/>
    </xf>
    <xf numFmtId="0" fontId="29" fillId="11" borderId="98" xfId="5" applyNumberFormat="1" applyFont="1" applyFill="1" applyBorder="1" applyAlignment="1" applyProtection="1">
      <alignment horizontal="right" vertical="center"/>
      <protection locked="0"/>
    </xf>
    <xf numFmtId="0" fontId="29" fillId="11" borderId="115" xfId="5" applyNumberFormat="1" applyFont="1" applyFill="1" applyBorder="1" applyAlignment="1" applyProtection="1">
      <alignment horizontal="right" vertical="center"/>
      <protection locked="0"/>
    </xf>
    <xf numFmtId="0" fontId="29" fillId="11" borderId="125" xfId="5" applyNumberFormat="1" applyFont="1" applyFill="1" applyBorder="1" applyAlignment="1" applyProtection="1">
      <alignment horizontal="right" vertical="center"/>
      <protection locked="0"/>
    </xf>
    <xf numFmtId="40" fontId="29" fillId="0" borderId="139" xfId="5" applyNumberFormat="1" applyFont="1" applyFill="1" applyBorder="1" applyAlignment="1" applyProtection="1">
      <alignment horizontal="center" vertical="center"/>
      <protection locked="0"/>
    </xf>
    <xf numFmtId="0" fontId="90" fillId="0" borderId="0" xfId="0" applyFont="1">
      <alignment vertical="center"/>
    </xf>
    <xf numFmtId="0" fontId="91" fillId="0" borderId="0" xfId="0" applyFont="1">
      <alignment vertical="center"/>
    </xf>
    <xf numFmtId="0" fontId="0" fillId="0" borderId="0" xfId="0" applyAlignment="1">
      <alignment horizontal="left" vertical="center"/>
    </xf>
    <xf numFmtId="0" fontId="62" fillId="0" borderId="18" xfId="8" applyFont="1" applyBorder="1">
      <alignment vertical="center"/>
    </xf>
    <xf numFmtId="0" fontId="62" fillId="0" borderId="0" xfId="8" applyFont="1" applyAlignment="1">
      <alignment vertical="center" shrinkToFit="1"/>
    </xf>
    <xf numFmtId="0" fontId="62" fillId="0" borderId="0" xfId="8" applyFont="1" applyAlignment="1">
      <alignment horizontal="center" vertical="center"/>
    </xf>
    <xf numFmtId="0" fontId="62" fillId="0" borderId="0" xfId="8" applyFont="1" applyAlignment="1">
      <alignment horizontal="left" vertical="center"/>
    </xf>
    <xf numFmtId="0" fontId="13" fillId="0" borderId="0" xfId="8" applyFont="1" applyAlignment="1">
      <alignment horizontal="left" vertical="top" wrapText="1"/>
    </xf>
    <xf numFmtId="0" fontId="61" fillId="0" borderId="0" xfId="8" applyFont="1" applyAlignment="1">
      <alignment horizontal="right" vertical="center"/>
    </xf>
    <xf numFmtId="0" fontId="3" fillId="0" borderId="363" xfId="8" applyFont="1" applyBorder="1" applyAlignment="1">
      <alignment horizontal="center" vertical="center"/>
    </xf>
    <xf numFmtId="0" fontId="3" fillId="0" borderId="364" xfId="8" applyFont="1" applyBorder="1" applyAlignment="1">
      <alignment horizontal="center" vertical="center"/>
    </xf>
    <xf numFmtId="0" fontId="54" fillId="0" borderId="0" xfId="8" applyFont="1" applyAlignment="1">
      <alignment horizontal="center" vertical="center"/>
    </xf>
    <xf numFmtId="0" fontId="87" fillId="0" borderId="365" xfId="8" applyFont="1" applyBorder="1" applyAlignment="1">
      <alignment horizontal="center" vertical="center"/>
    </xf>
    <xf numFmtId="0" fontId="35" fillId="0" borderId="362" xfId="8" applyFont="1" applyBorder="1">
      <alignment vertical="center"/>
    </xf>
    <xf numFmtId="0" fontId="3" fillId="0" borderId="363" xfId="8" applyFont="1" applyBorder="1">
      <alignment vertical="center"/>
    </xf>
    <xf numFmtId="0" fontId="88" fillId="0" borderId="0" xfId="8" applyFont="1">
      <alignment vertical="center"/>
    </xf>
    <xf numFmtId="0" fontId="74" fillId="0" borderId="0" xfId="8" applyFont="1">
      <alignment vertical="center"/>
    </xf>
    <xf numFmtId="0" fontId="60" fillId="0" borderId="0" xfId="8" applyFont="1" applyAlignment="1">
      <alignment vertical="distributed"/>
    </xf>
    <xf numFmtId="0" fontId="59" fillId="0" borderId="0" xfId="8" applyFont="1" applyAlignment="1">
      <alignment horizontal="left" vertical="center" indent="1"/>
    </xf>
    <xf numFmtId="0" fontId="59" fillId="0" borderId="0" xfId="8" applyFont="1" applyAlignment="1">
      <alignment horizontal="center" vertical="center"/>
    </xf>
    <xf numFmtId="0" fontId="59" fillId="0" borderId="0" xfId="8" applyFont="1" applyAlignment="1">
      <alignment horizontal="left" vertical="center"/>
    </xf>
    <xf numFmtId="0" fontId="59" fillId="0" borderId="18" xfId="8" applyFont="1" applyBorder="1" applyAlignment="1">
      <alignment horizontal="left" vertical="center"/>
    </xf>
    <xf numFmtId="0" fontId="59" fillId="0" borderId="15" xfId="8" applyFont="1" applyBorder="1" applyAlignment="1">
      <alignment horizontal="left" vertical="center"/>
    </xf>
    <xf numFmtId="0" fontId="59" fillId="0" borderId="18" xfId="8" applyFont="1" applyBorder="1" applyAlignment="1">
      <alignment horizontal="center" vertical="center"/>
    </xf>
    <xf numFmtId="0" fontId="59" fillId="0" borderId="33" xfId="8" applyFont="1" applyBorder="1" applyAlignment="1">
      <alignment horizontal="right" vertical="center"/>
    </xf>
    <xf numFmtId="0" fontId="59" fillId="0" borderId="18" xfId="8" applyFont="1" applyBorder="1" applyAlignment="1">
      <alignment horizontal="center" vertical="center" wrapText="1"/>
    </xf>
    <xf numFmtId="0" fontId="59" fillId="0" borderId="33" xfId="8" applyFont="1" applyBorder="1" applyAlignment="1">
      <alignment horizontal="center" vertical="center" wrapText="1"/>
    </xf>
    <xf numFmtId="0" fontId="59" fillId="0" borderId="17" xfId="8" applyFont="1" applyBorder="1">
      <alignment vertical="center"/>
    </xf>
    <xf numFmtId="0" fontId="59" fillId="0" borderId="18" xfId="8" applyFont="1" applyBorder="1">
      <alignment vertical="center"/>
    </xf>
    <xf numFmtId="0" fontId="59" fillId="0" borderId="18" xfId="8" applyFont="1" applyBorder="1" applyAlignment="1">
      <alignment horizontal="left" vertical="center" wrapText="1"/>
    </xf>
    <xf numFmtId="0" fontId="59" fillId="0" borderId="18" xfId="8" applyFont="1" applyBorder="1" applyAlignment="1">
      <alignment vertical="center" wrapText="1"/>
    </xf>
    <xf numFmtId="0" fontId="59" fillId="0" borderId="19" xfId="8" applyFont="1" applyBorder="1" applyAlignment="1">
      <alignment vertical="center" wrapText="1"/>
    </xf>
    <xf numFmtId="0" fontId="59" fillId="0" borderId="6" xfId="8" applyFont="1" applyBorder="1">
      <alignment vertical="center"/>
    </xf>
    <xf numFmtId="0" fontId="59" fillId="0" borderId="7" xfId="8" applyFont="1" applyBorder="1" applyAlignment="1">
      <alignment vertical="center" wrapText="1"/>
    </xf>
    <xf numFmtId="0" fontId="59" fillId="0" borderId="33" xfId="8" applyFont="1" applyBorder="1" applyAlignment="1">
      <alignment horizontal="left" vertical="center" wrapText="1"/>
    </xf>
    <xf numFmtId="0" fontId="61" fillId="0" borderId="0" xfId="8" applyFont="1" applyAlignment="1">
      <alignment vertical="center" shrinkToFit="1"/>
    </xf>
    <xf numFmtId="0" fontId="62" fillId="0" borderId="0" xfId="8" applyFont="1" applyAlignment="1">
      <alignment horizontal="right" vertical="center"/>
    </xf>
    <xf numFmtId="0" fontId="62" fillId="0" borderId="18" xfId="8" applyFont="1" applyBorder="1" applyAlignment="1">
      <alignment horizontal="right" vertical="center"/>
    </xf>
    <xf numFmtId="0" fontId="4" fillId="0" borderId="18" xfId="8" applyFont="1" applyBorder="1">
      <alignment vertical="center"/>
    </xf>
    <xf numFmtId="0" fontId="4" fillId="0" borderId="363" xfId="8" applyFont="1" applyBorder="1">
      <alignment vertical="center"/>
    </xf>
    <xf numFmtId="0" fontId="4" fillId="0" borderId="363" xfId="8" applyFont="1" applyBorder="1" applyAlignment="1">
      <alignment horizontal="center" vertical="center"/>
    </xf>
    <xf numFmtId="0" fontId="4" fillId="0" borderId="364" xfId="8" applyFont="1" applyBorder="1" applyAlignment="1">
      <alignment horizontal="center" vertical="center"/>
    </xf>
    <xf numFmtId="0" fontId="92" fillId="0" borderId="0" xfId="8" applyFont="1">
      <alignment vertical="center"/>
    </xf>
    <xf numFmtId="0" fontId="93" fillId="0" borderId="365" xfId="8" applyFont="1" applyBorder="1" applyAlignment="1">
      <alignment horizontal="center" vertical="center"/>
    </xf>
    <xf numFmtId="0" fontId="92" fillId="0" borderId="368" xfId="8" applyFont="1" applyBorder="1">
      <alignment vertical="center"/>
    </xf>
    <xf numFmtId="0" fontId="92" fillId="0" borderId="366" xfId="8" applyFont="1" applyBorder="1">
      <alignment vertical="center"/>
    </xf>
    <xf numFmtId="0" fontId="93" fillId="0" borderId="366" xfId="8" applyFont="1" applyBorder="1" applyAlignment="1">
      <alignment horizontal="center" vertical="center"/>
    </xf>
    <xf numFmtId="0" fontId="93" fillId="0" borderId="367" xfId="8" applyFont="1" applyBorder="1" applyAlignment="1">
      <alignment horizontal="center" vertical="center"/>
    </xf>
    <xf numFmtId="0" fontId="94" fillId="0" borderId="362" xfId="8" applyFont="1" applyBorder="1">
      <alignment vertical="center"/>
    </xf>
    <xf numFmtId="0" fontId="59" fillId="0" borderId="0" xfId="8" applyFont="1" applyAlignment="1">
      <alignment wrapText="1"/>
    </xf>
    <xf numFmtId="0" fontId="4" fillId="0" borderId="0" xfId="8" applyFont="1" applyAlignment="1"/>
    <xf numFmtId="0" fontId="4" fillId="0" borderId="0" xfId="8" applyFont="1" applyAlignment="1">
      <alignment vertical="top"/>
    </xf>
    <xf numFmtId="0" fontId="62" fillId="0" borderId="18" xfId="8" applyFont="1" applyBorder="1" applyAlignment="1">
      <alignment horizontal="left" vertical="top"/>
    </xf>
    <xf numFmtId="0" fontId="4" fillId="0" borderId="0" xfId="8" applyFont="1" applyAlignment="1">
      <alignment horizontal="center" vertical="center" wrapText="1"/>
    </xf>
    <xf numFmtId="0" fontId="13" fillId="0" borderId="0" xfId="8" applyFont="1" applyAlignment="1">
      <alignment horizontal="left" vertical="center" wrapText="1"/>
    </xf>
    <xf numFmtId="0" fontId="62" fillId="0" borderId="0" xfId="8" applyFont="1" applyAlignment="1">
      <alignment vertical="top" wrapText="1"/>
    </xf>
    <xf numFmtId="0" fontId="29" fillId="0" borderId="106" xfId="8" applyFont="1" applyBorder="1" applyAlignment="1" applyProtection="1">
      <alignment horizontal="center" vertical="center"/>
      <protection locked="0"/>
    </xf>
    <xf numFmtId="0" fontId="3" fillId="0" borderId="44" xfId="8" applyFont="1" applyBorder="1" applyAlignment="1" applyProtection="1">
      <alignment horizontal="center" vertical="center"/>
      <protection locked="0"/>
    </xf>
    <xf numFmtId="0" fontId="3" fillId="0" borderId="0" xfId="8" applyFont="1" applyAlignment="1" applyProtection="1">
      <alignment horizontal="left" vertical="center"/>
      <protection locked="0"/>
    </xf>
    <xf numFmtId="0" fontId="29" fillId="0" borderId="58" xfId="8" applyFont="1" applyBorder="1" applyAlignment="1" applyProtection="1">
      <alignment horizontal="center" vertical="center"/>
      <protection locked="0"/>
    </xf>
    <xf numFmtId="0" fontId="29" fillId="0" borderId="294" xfId="8" applyFont="1" applyBorder="1" applyAlignment="1" applyProtection="1">
      <alignment horizontal="center" vertical="center"/>
      <protection locked="0"/>
    </xf>
    <xf numFmtId="0" fontId="29" fillId="0" borderId="294" xfId="8" applyFont="1" applyBorder="1" applyAlignment="1" applyProtection="1">
      <alignment horizontal="center" vertical="center" wrapText="1"/>
      <protection locked="0"/>
    </xf>
    <xf numFmtId="0" fontId="29" fillId="11" borderId="38" xfId="5" applyNumberFormat="1" applyFont="1" applyFill="1" applyBorder="1" applyAlignment="1" applyProtection="1">
      <alignment horizontal="right" vertical="center"/>
      <protection locked="0"/>
    </xf>
    <xf numFmtId="40" fontId="29" fillId="11" borderId="38" xfId="5" applyNumberFormat="1" applyFont="1" applyFill="1" applyBorder="1" applyAlignment="1" applyProtection="1">
      <alignment horizontal="right" vertical="center"/>
      <protection locked="0"/>
    </xf>
    <xf numFmtId="40" fontId="29" fillId="0" borderId="119" xfId="5" applyNumberFormat="1" applyFont="1" applyFill="1" applyBorder="1" applyAlignment="1" applyProtection="1">
      <alignment horizontal="center" vertical="center"/>
      <protection locked="0"/>
    </xf>
    <xf numFmtId="0" fontId="91" fillId="0" borderId="0" xfId="0" applyFont="1" applyAlignment="1">
      <alignment vertical="top"/>
    </xf>
    <xf numFmtId="0" fontId="56" fillId="0" borderId="0" xfId="8" applyFont="1" applyAlignment="1">
      <alignment horizontal="center" vertical="center"/>
    </xf>
    <xf numFmtId="0" fontId="56" fillId="0" borderId="369" xfId="8" applyFont="1" applyBorder="1" applyAlignment="1">
      <alignment horizontal="center" vertical="center"/>
    </xf>
    <xf numFmtId="0" fontId="21" fillId="0" borderId="370" xfId="8" applyFont="1" applyBorder="1" applyAlignment="1">
      <alignment horizontal="center" vertical="center"/>
    </xf>
    <xf numFmtId="0" fontId="56" fillId="0" borderId="371" xfId="8" applyFont="1" applyBorder="1" applyAlignment="1">
      <alignment horizontal="center" vertical="center"/>
    </xf>
    <xf numFmtId="0" fontId="21" fillId="0" borderId="372" xfId="8" applyFont="1" applyBorder="1" applyAlignment="1">
      <alignment horizontal="center" vertical="center"/>
    </xf>
    <xf numFmtId="0" fontId="21" fillId="0" borderId="8" xfId="8" applyFont="1" applyBorder="1" applyAlignment="1">
      <alignment horizontal="center" vertical="center"/>
    </xf>
    <xf numFmtId="0" fontId="56" fillId="0" borderId="373" xfId="8" applyFont="1" applyBorder="1" applyAlignment="1">
      <alignment horizontal="center" vertical="center"/>
    </xf>
    <xf numFmtId="0" fontId="21" fillId="0" borderId="374" xfId="8" applyFont="1" applyBorder="1" applyAlignment="1">
      <alignment horizontal="center" vertical="center"/>
    </xf>
    <xf numFmtId="0" fontId="21" fillId="0" borderId="15" xfId="8" applyFont="1" applyBorder="1" applyAlignment="1">
      <alignment horizontal="center" vertical="center"/>
    </xf>
    <xf numFmtId="0" fontId="21" fillId="0" borderId="6" xfId="8" applyFont="1" applyBorder="1" applyAlignment="1">
      <alignment horizontal="center" vertical="center"/>
    </xf>
    <xf numFmtId="0" fontId="56" fillId="0" borderId="375" xfId="8" applyFont="1" applyBorder="1" applyAlignment="1">
      <alignment horizontal="center" vertical="center"/>
    </xf>
    <xf numFmtId="0" fontId="21" fillId="0" borderId="376" xfId="8" applyFont="1" applyBorder="1" applyAlignment="1">
      <alignment horizontal="center" vertical="center"/>
    </xf>
    <xf numFmtId="0" fontId="97" fillId="0" borderId="0" xfId="8" applyFont="1" applyAlignment="1">
      <alignment horizontal="left" vertical="center"/>
    </xf>
    <xf numFmtId="0" fontId="94" fillId="0" borderId="0" xfId="8" applyFont="1">
      <alignment vertical="center"/>
    </xf>
    <xf numFmtId="0" fontId="4" fillId="0" borderId="0" xfId="8" applyFont="1" applyAlignment="1">
      <alignment horizontal="center" vertical="center"/>
    </xf>
    <xf numFmtId="0" fontId="0" fillId="0" borderId="379" xfId="0" applyBorder="1" applyAlignment="1">
      <alignment horizontal="left" vertical="center"/>
    </xf>
    <xf numFmtId="0" fontId="0" fillId="0" borderId="380" xfId="0" applyBorder="1" applyAlignment="1">
      <alignment horizontal="left" vertical="center"/>
    </xf>
    <xf numFmtId="0" fontId="0" fillId="0" borderId="381" xfId="0" applyBorder="1" applyAlignment="1">
      <alignment horizontal="left" vertical="center"/>
    </xf>
    <xf numFmtId="0" fontId="35" fillId="11" borderId="123" xfId="8" applyFont="1" applyFill="1" applyBorder="1" applyAlignment="1" applyProtection="1">
      <alignment horizontal="center" vertical="center"/>
      <protection locked="0"/>
    </xf>
    <xf numFmtId="0" fontId="35" fillId="11" borderId="148" xfId="8" applyFont="1" applyFill="1" applyBorder="1" applyAlignment="1" applyProtection="1">
      <alignment horizontal="center" vertical="center"/>
      <protection locked="0"/>
    </xf>
    <xf numFmtId="0" fontId="60" fillId="0" borderId="0" xfId="8" applyFont="1" applyAlignment="1">
      <alignment vertical="center" shrinkToFit="1"/>
    </xf>
    <xf numFmtId="0" fontId="4" fillId="0" borderId="28" xfId="8" applyFont="1" applyBorder="1" applyAlignment="1">
      <alignment vertical="center" wrapText="1"/>
    </xf>
    <xf numFmtId="180" fontId="10" fillId="0" borderId="28" xfId="8" applyNumberFormat="1" applyFont="1" applyBorder="1" applyAlignment="1">
      <alignment horizontal="left" vertical="center"/>
    </xf>
    <xf numFmtId="0" fontId="62" fillId="0" borderId="60" xfId="8" applyFont="1" applyBorder="1">
      <alignment vertical="center"/>
    </xf>
    <xf numFmtId="0" fontId="62" fillId="0" borderId="22" xfId="8" applyFont="1" applyBorder="1">
      <alignment vertical="center"/>
    </xf>
    <xf numFmtId="0" fontId="62" fillId="0" borderId="15" xfId="8" applyFont="1" applyBorder="1">
      <alignment vertical="center"/>
    </xf>
    <xf numFmtId="0" fontId="59" fillId="0" borderId="0" xfId="8" applyFont="1" applyAlignment="1">
      <alignment horizontal="left" vertical="center" wrapText="1"/>
    </xf>
    <xf numFmtId="0" fontId="4" fillId="0" borderId="33" xfId="8" applyFont="1" applyBorder="1">
      <alignment vertical="center"/>
    </xf>
    <xf numFmtId="0" fontId="4" fillId="0" borderId="33" xfId="8" applyFont="1" applyBorder="1" applyAlignment="1">
      <alignment horizontal="right" vertical="center"/>
    </xf>
    <xf numFmtId="0" fontId="62" fillId="0" borderId="0" xfId="8" applyFont="1" applyAlignment="1">
      <alignment horizontal="left" vertical="top"/>
    </xf>
    <xf numFmtId="0" fontId="101" fillId="0" borderId="0" xfId="8" applyFont="1">
      <alignment vertical="center"/>
    </xf>
    <xf numFmtId="0" fontId="13" fillId="0" borderId="1" xfId="8" applyFont="1" applyBorder="1" applyAlignment="1">
      <alignment horizontal="center" vertical="center"/>
    </xf>
    <xf numFmtId="180" fontId="10" fillId="0" borderId="1" xfId="8" applyNumberFormat="1" applyFont="1" applyBorder="1" applyAlignment="1">
      <alignment horizontal="center" vertical="center"/>
    </xf>
    <xf numFmtId="0" fontId="10" fillId="0" borderId="0" xfId="8" applyFont="1">
      <alignment vertical="center"/>
    </xf>
    <xf numFmtId="180" fontId="13" fillId="0" borderId="1" xfId="8" applyNumberFormat="1" applyFont="1" applyBorder="1" applyAlignment="1">
      <alignment horizontal="center" vertical="center"/>
    </xf>
    <xf numFmtId="0" fontId="13" fillId="0" borderId="37" xfId="8" applyFont="1" applyBorder="1" applyAlignment="1">
      <alignment horizontal="left" vertical="center"/>
    </xf>
    <xf numFmtId="0" fontId="13" fillId="0" borderId="29" xfId="8" applyFont="1" applyBorder="1" applyAlignment="1">
      <alignment horizontal="left" vertical="center"/>
    </xf>
    <xf numFmtId="0" fontId="35" fillId="0" borderId="0" xfId="8" applyFont="1">
      <alignment vertical="center"/>
    </xf>
    <xf numFmtId="0" fontId="26" fillId="0" borderId="291" xfId="8" applyFont="1" applyBorder="1" applyAlignment="1">
      <alignment vertical="center" wrapText="1"/>
    </xf>
    <xf numFmtId="0" fontId="26" fillId="0" borderId="30" xfId="8" applyFont="1" applyBorder="1" applyAlignment="1">
      <alignment horizontal="left" vertical="center" wrapText="1"/>
    </xf>
    <xf numFmtId="0" fontId="26" fillId="0" borderId="382" xfId="8" applyFont="1" applyBorder="1" applyAlignment="1">
      <alignment vertical="center" wrapText="1"/>
    </xf>
    <xf numFmtId="0" fontId="26" fillId="0" borderId="355" xfId="8" applyFont="1" applyBorder="1" applyAlignment="1">
      <alignment horizontal="left" vertical="center" wrapText="1"/>
    </xf>
    <xf numFmtId="0" fontId="67" fillId="0" borderId="382" xfId="8" applyFont="1" applyBorder="1" applyAlignment="1">
      <alignment vertical="center" wrapText="1"/>
    </xf>
    <xf numFmtId="0" fontId="67" fillId="0" borderId="355" xfId="8" applyFont="1" applyBorder="1" applyAlignment="1">
      <alignment horizontal="left" vertical="center" wrapText="1"/>
    </xf>
    <xf numFmtId="0" fontId="26" fillId="0" borderId="383" xfId="8" applyFont="1" applyBorder="1" applyAlignment="1">
      <alignment horizontal="center" vertical="center" wrapText="1"/>
    </xf>
    <xf numFmtId="0" fontId="26" fillId="0" borderId="359" xfId="8" applyFont="1" applyBorder="1" applyAlignment="1">
      <alignment horizontal="left" vertical="center"/>
    </xf>
    <xf numFmtId="0" fontId="67" fillId="0" borderId="30" xfId="8" applyFont="1" applyBorder="1" applyAlignment="1">
      <alignment horizontal="left" vertical="center" wrapText="1"/>
    </xf>
    <xf numFmtId="0" fontId="67" fillId="0" borderId="355" xfId="8" applyFont="1" applyBorder="1" applyAlignment="1">
      <alignment horizontal="center" vertical="center" wrapText="1"/>
    </xf>
    <xf numFmtId="0" fontId="56" fillId="0" borderId="355" xfId="8" applyFont="1" applyBorder="1">
      <alignment vertical="center"/>
    </xf>
    <xf numFmtId="0" fontId="67" fillId="0" borderId="359" xfId="8" applyFont="1" applyBorder="1" applyAlignment="1">
      <alignment horizontal="center" vertical="center" wrapText="1"/>
    </xf>
    <xf numFmtId="38" fontId="0" fillId="0" borderId="353" xfId="18" applyFont="1" applyFill="1" applyBorder="1" applyAlignment="1">
      <alignment vertical="center" shrinkToFit="1"/>
    </xf>
    <xf numFmtId="38" fontId="0" fillId="0" borderId="356" xfId="18" applyFont="1" applyFill="1" applyBorder="1" applyAlignment="1">
      <alignment vertical="center" shrinkToFit="1"/>
    </xf>
    <xf numFmtId="38" fontId="0" fillId="0" borderId="360" xfId="18" applyFont="1" applyFill="1" applyBorder="1" applyAlignment="1">
      <alignment vertical="center" shrinkToFit="1"/>
    </xf>
    <xf numFmtId="38" fontId="0" fillId="0" borderId="351" xfId="18" applyFont="1" applyFill="1" applyBorder="1" applyAlignment="1">
      <alignment vertical="center" shrinkToFit="1"/>
    </xf>
    <xf numFmtId="38" fontId="0" fillId="0" borderId="352" xfId="18" applyFont="1" applyFill="1" applyBorder="1" applyAlignment="1">
      <alignment vertical="center" shrinkToFit="1"/>
    </xf>
    <xf numFmtId="38" fontId="0" fillId="0" borderId="308" xfId="18" applyFont="1" applyFill="1" applyBorder="1" applyAlignment="1">
      <alignment vertical="center" shrinkToFit="1"/>
    </xf>
    <xf numFmtId="38" fontId="0" fillId="0" borderId="355" xfId="18" applyFont="1" applyFill="1" applyBorder="1" applyAlignment="1">
      <alignment vertical="center" shrinkToFit="1"/>
    </xf>
    <xf numFmtId="38" fontId="0" fillId="0" borderId="358" xfId="18" applyFont="1" applyFill="1" applyBorder="1" applyAlignment="1">
      <alignment vertical="center" shrinkToFit="1"/>
    </xf>
    <xf numFmtId="38" fontId="0" fillId="0" borderId="359" xfId="18" applyFont="1" applyFill="1" applyBorder="1" applyAlignment="1">
      <alignment vertical="center" shrinkToFit="1"/>
    </xf>
    <xf numFmtId="0" fontId="0" fillId="0" borderId="328" xfId="0" applyBorder="1" applyAlignment="1">
      <alignment horizontal="center" vertical="center"/>
    </xf>
    <xf numFmtId="0" fontId="0" fillId="0" borderId="322" xfId="0" applyBorder="1" applyAlignment="1">
      <alignment horizontal="center" vertical="center"/>
    </xf>
    <xf numFmtId="0" fontId="0" fillId="0" borderId="270" xfId="0" applyBorder="1" applyAlignment="1">
      <alignment horizontal="center" vertical="center"/>
    </xf>
    <xf numFmtId="0" fontId="0" fillId="0" borderId="194" xfId="0" applyBorder="1">
      <alignment vertical="center"/>
    </xf>
    <xf numFmtId="0" fontId="0" fillId="0" borderId="350" xfId="0" applyBorder="1">
      <alignment vertical="center"/>
    </xf>
    <xf numFmtId="0" fontId="0" fillId="0" borderId="201" xfId="0" applyBorder="1" applyAlignment="1">
      <alignment horizontal="right" vertical="center"/>
    </xf>
    <xf numFmtId="0" fontId="0" fillId="0" borderId="239" xfId="0" applyBorder="1">
      <alignment vertical="center"/>
    </xf>
    <xf numFmtId="195" fontId="0" fillId="0" borderId="32" xfId="0" applyNumberFormat="1" applyBorder="1" applyAlignment="1">
      <alignment horizontal="right" vertical="center"/>
    </xf>
    <xf numFmtId="195" fontId="0" fillId="0" borderId="377" xfId="0" applyNumberFormat="1" applyBorder="1" applyAlignment="1">
      <alignment horizontal="right" vertical="center"/>
    </xf>
    <xf numFmtId="0" fontId="0" fillId="0" borderId="378" xfId="0" applyBorder="1" applyAlignment="1">
      <alignment horizontal="right" vertical="center"/>
    </xf>
    <xf numFmtId="0" fontId="0" fillId="0" borderId="171" xfId="0" applyBorder="1">
      <alignment vertical="center"/>
    </xf>
    <xf numFmtId="196" fontId="0" fillId="0" borderId="35" xfId="0" applyNumberFormat="1" applyBorder="1" applyAlignment="1">
      <alignment horizontal="right" vertical="center"/>
    </xf>
    <xf numFmtId="196" fontId="0" fillId="0" borderId="255" xfId="0" applyNumberFormat="1" applyBorder="1" applyAlignment="1">
      <alignment horizontal="right" vertical="center"/>
    </xf>
    <xf numFmtId="38" fontId="0" fillId="15" borderId="361" xfId="18" applyFont="1" applyFill="1" applyBorder="1" applyAlignment="1">
      <alignment vertical="center" shrinkToFit="1"/>
    </xf>
    <xf numFmtId="38" fontId="0" fillId="15" borderId="354" xfId="18" applyFont="1" applyFill="1" applyBorder="1" applyAlignment="1">
      <alignment vertical="center" shrinkToFit="1"/>
    </xf>
    <xf numFmtId="38" fontId="0" fillId="15" borderId="357" xfId="18" applyFont="1" applyFill="1" applyBorder="1" applyAlignment="1">
      <alignment vertical="center" shrinkToFit="1"/>
    </xf>
    <xf numFmtId="0" fontId="64" fillId="7" borderId="29" xfId="8" applyFont="1" applyFill="1" applyBorder="1" applyAlignment="1">
      <alignment horizontal="center" vertical="center" wrapText="1"/>
    </xf>
    <xf numFmtId="0" fontId="26" fillId="0" borderId="42" xfId="8" applyFont="1" applyBorder="1" applyAlignment="1">
      <alignment vertical="center" wrapText="1"/>
    </xf>
    <xf numFmtId="0" fontId="26" fillId="0" borderId="42" xfId="8" applyFont="1" applyBorder="1" applyAlignment="1">
      <alignment horizontal="left" vertical="center" wrapText="1"/>
    </xf>
    <xf numFmtId="0" fontId="26" fillId="0" borderId="45" xfId="8" applyFont="1" applyBorder="1" applyAlignment="1">
      <alignment vertical="center" wrapText="1"/>
    </xf>
    <xf numFmtId="0" fontId="26" fillId="0" borderId="45" xfId="8" applyFont="1" applyBorder="1" applyAlignment="1">
      <alignment horizontal="left" vertical="center" wrapText="1"/>
    </xf>
    <xf numFmtId="0" fontId="26" fillId="0" borderId="55" xfId="8" applyFont="1" applyBorder="1" applyAlignment="1">
      <alignment horizontal="center" vertical="center" wrapText="1"/>
    </xf>
    <xf numFmtId="0" fontId="26" fillId="0" borderId="55" xfId="8" applyFont="1" applyBorder="1" applyAlignment="1">
      <alignment horizontal="left" vertical="center"/>
    </xf>
    <xf numFmtId="0" fontId="26" fillId="0" borderId="1" xfId="8" applyFont="1" applyBorder="1">
      <alignment vertical="center"/>
    </xf>
    <xf numFmtId="0" fontId="3" fillId="0" borderId="50" xfId="8" applyFont="1" applyBorder="1" applyAlignment="1" applyProtection="1">
      <alignment vertical="center" shrinkToFit="1"/>
      <protection locked="0"/>
    </xf>
    <xf numFmtId="0" fontId="3" fillId="7" borderId="118" xfId="8" applyFont="1" applyFill="1" applyBorder="1" applyAlignment="1" applyProtection="1">
      <alignment horizontal="center" vertical="center"/>
      <protection locked="0"/>
    </xf>
    <xf numFmtId="0" fontId="85" fillId="0" borderId="0" xfId="7" applyFont="1" applyBorder="1">
      <alignment vertical="center"/>
    </xf>
    <xf numFmtId="0" fontId="85" fillId="0" borderId="0" xfId="7" applyFont="1" applyBorder="1" applyProtection="1">
      <alignment vertical="center"/>
      <protection locked="0"/>
    </xf>
    <xf numFmtId="0" fontId="3" fillId="11" borderId="70" xfId="8" applyFont="1" applyFill="1" applyBorder="1" applyAlignment="1" applyProtection="1">
      <alignment vertical="center" shrinkToFit="1"/>
      <protection locked="0"/>
    </xf>
    <xf numFmtId="0" fontId="29" fillId="0" borderId="94" xfId="8" applyFont="1" applyBorder="1" applyAlignment="1" applyProtection="1">
      <alignment horizontal="center" vertical="center"/>
      <protection locked="0"/>
    </xf>
    <xf numFmtId="0" fontId="29" fillId="0" borderId="77" xfId="8" applyFont="1" applyBorder="1" applyAlignment="1">
      <alignment horizontal="center" vertical="center"/>
    </xf>
    <xf numFmtId="0" fontId="29" fillId="0" borderId="91" xfId="8" applyFont="1" applyBorder="1" applyAlignment="1">
      <alignment horizontal="center" vertical="center"/>
    </xf>
    <xf numFmtId="0" fontId="29" fillId="0" borderId="76" xfId="8" applyFont="1" applyBorder="1" applyAlignment="1">
      <alignment horizontal="center" vertical="center"/>
    </xf>
    <xf numFmtId="0" fontId="29" fillId="0" borderId="1" xfId="8" applyFont="1" applyBorder="1" applyAlignment="1">
      <alignment horizontal="center" vertical="center"/>
    </xf>
    <xf numFmtId="0" fontId="29" fillId="0" borderId="98" xfId="8" applyFont="1" applyBorder="1" applyAlignment="1">
      <alignment horizontal="center" vertical="center"/>
    </xf>
    <xf numFmtId="0" fontId="29" fillId="0" borderId="100" xfId="8" applyFont="1" applyBorder="1" applyAlignment="1">
      <alignment horizontal="center" vertical="center"/>
    </xf>
    <xf numFmtId="0" fontId="29" fillId="0" borderId="84" xfId="8" applyFont="1" applyBorder="1" applyAlignment="1" applyProtection="1">
      <alignment vertical="top"/>
      <protection hidden="1"/>
    </xf>
    <xf numFmtId="0" fontId="29" fillId="0" borderId="15" xfId="8" applyFont="1" applyBorder="1" applyAlignment="1" applyProtection="1">
      <alignment vertical="top"/>
      <protection hidden="1"/>
    </xf>
    <xf numFmtId="0" fontId="29" fillId="0" borderId="6" xfId="8" applyFont="1" applyBorder="1" applyAlignment="1" applyProtection="1">
      <alignment horizontal="left" vertical="top"/>
      <protection hidden="1"/>
    </xf>
    <xf numFmtId="0" fontId="29" fillId="0" borderId="15" xfId="8" applyFont="1" applyBorder="1" applyAlignment="1" applyProtection="1">
      <alignment horizontal="left" vertical="top"/>
      <protection hidden="1"/>
    </xf>
    <xf numFmtId="0" fontId="29" fillId="0" borderId="33" xfId="8" applyFont="1" applyBorder="1" applyAlignment="1" applyProtection="1">
      <alignment horizontal="left" vertical="top" wrapText="1" shrinkToFit="1"/>
      <protection hidden="1"/>
    </xf>
    <xf numFmtId="0" fontId="29" fillId="0" borderId="28" xfId="8" applyFont="1" applyBorder="1" applyAlignment="1" applyProtection="1">
      <alignment horizontal="left" vertical="top"/>
      <protection hidden="1"/>
    </xf>
    <xf numFmtId="0" fontId="29" fillId="0" borderId="93" xfId="8" applyFont="1" applyBorder="1" applyAlignment="1" applyProtection="1">
      <alignment horizontal="left"/>
      <protection hidden="1"/>
    </xf>
    <xf numFmtId="0" fontId="29" fillId="0" borderId="40" xfId="8" applyFont="1" applyBorder="1" applyProtection="1">
      <alignment vertical="center"/>
      <protection hidden="1"/>
    </xf>
    <xf numFmtId="0" fontId="29" fillId="0" borderId="93" xfId="8" applyFont="1" applyBorder="1" applyProtection="1">
      <alignment vertical="center"/>
      <protection hidden="1"/>
    </xf>
    <xf numFmtId="0" fontId="29" fillId="0" borderId="83" xfId="8" applyFont="1" applyBorder="1" applyProtection="1">
      <alignment vertical="center"/>
      <protection hidden="1"/>
    </xf>
    <xf numFmtId="0" fontId="29" fillId="0" borderId="258" xfId="8" applyFont="1" applyBorder="1" applyAlignment="1" applyProtection="1">
      <alignment horizontal="center" vertical="center"/>
      <protection hidden="1"/>
    </xf>
    <xf numFmtId="0" fontId="29" fillId="0" borderId="276" xfId="8" applyFont="1" applyBorder="1" applyAlignment="1" applyProtection="1">
      <alignment horizontal="center" vertical="center"/>
      <protection hidden="1"/>
    </xf>
    <xf numFmtId="0" fontId="29" fillId="0" borderId="118" xfId="8" applyFont="1" applyBorder="1" applyAlignment="1" applyProtection="1">
      <alignment horizontal="center" vertical="center"/>
      <protection hidden="1"/>
    </xf>
    <xf numFmtId="0" fontId="29" fillId="0" borderId="82" xfId="8" applyFont="1" applyBorder="1" applyAlignment="1" applyProtection="1">
      <alignment horizontal="center" vertical="center"/>
      <protection hidden="1"/>
    </xf>
    <xf numFmtId="0" fontId="29" fillId="0" borderId="106" xfId="8" applyFont="1" applyBorder="1" applyAlignment="1" applyProtection="1">
      <alignment vertical="top"/>
      <protection hidden="1"/>
    </xf>
    <xf numFmtId="0" fontId="29" fillId="0" borderId="50" xfId="8" applyFont="1" applyBorder="1" applyAlignment="1" applyProtection="1">
      <alignment vertical="top"/>
      <protection hidden="1"/>
    </xf>
    <xf numFmtId="0" fontId="29" fillId="0" borderId="122" xfId="8" applyFont="1" applyBorder="1" applyAlignment="1" applyProtection="1">
      <alignment horizontal="center" vertical="center"/>
      <protection hidden="1"/>
    </xf>
    <xf numFmtId="0" fontId="29" fillId="0" borderId="139" xfId="8" applyFont="1" applyBorder="1" applyAlignment="1" applyProtection="1">
      <alignment horizontal="center" vertical="center"/>
      <protection hidden="1"/>
    </xf>
    <xf numFmtId="0" fontId="29" fillId="0" borderId="106" xfId="8" applyFont="1" applyBorder="1" applyAlignment="1" applyProtection="1">
      <alignment vertical="top" wrapText="1"/>
      <protection hidden="1"/>
    </xf>
    <xf numFmtId="0" fontId="29" fillId="0" borderId="49" xfId="8" applyFont="1" applyBorder="1" applyAlignment="1" applyProtection="1">
      <alignment vertical="top"/>
      <protection hidden="1"/>
    </xf>
    <xf numFmtId="0" fontId="29" fillId="0" borderId="82" xfId="8" applyFont="1" applyBorder="1" applyProtection="1">
      <alignment vertical="center"/>
      <protection hidden="1"/>
    </xf>
    <xf numFmtId="0" fontId="29" fillId="0" borderId="85" xfId="8" applyFont="1" applyBorder="1" applyAlignment="1" applyProtection="1">
      <alignment vertical="top"/>
      <protection hidden="1"/>
    </xf>
    <xf numFmtId="0" fontId="29" fillId="0" borderId="90" xfId="8" applyFont="1" applyBorder="1" applyAlignment="1" applyProtection="1">
      <alignment vertical="center" wrapText="1"/>
      <protection hidden="1"/>
    </xf>
    <xf numFmtId="0" fontId="29" fillId="0" borderId="93" xfId="8" applyFont="1" applyBorder="1" applyAlignment="1" applyProtection="1">
      <alignment vertical="top"/>
      <protection hidden="1"/>
    </xf>
    <xf numFmtId="0" fontId="29" fillId="0" borderId="91" xfId="8" applyFont="1" applyBorder="1" applyProtection="1">
      <alignment vertical="center"/>
      <protection hidden="1"/>
    </xf>
    <xf numFmtId="0" fontId="29" fillId="0" borderId="82" xfId="8" applyFont="1" applyBorder="1" applyAlignment="1" applyProtection="1">
      <alignment vertical="center" shrinkToFit="1"/>
      <protection hidden="1"/>
    </xf>
    <xf numFmtId="0" fontId="29" fillId="0" borderId="357" xfId="8" applyFont="1" applyBorder="1" applyAlignment="1" applyProtection="1">
      <alignment horizontal="center" vertical="center" wrapText="1"/>
      <protection locked="0"/>
    </xf>
    <xf numFmtId="0" fontId="73" fillId="0" borderId="70" xfId="8" applyFont="1" applyBorder="1" applyProtection="1">
      <alignment vertical="center"/>
      <protection hidden="1"/>
    </xf>
    <xf numFmtId="0" fontId="28" fillId="0" borderId="74" xfId="7" applyFont="1" applyBorder="1" applyAlignment="1" applyProtection="1">
      <alignment horizontal="left" vertical="center"/>
      <protection locked="0"/>
    </xf>
    <xf numFmtId="0" fontId="3" fillId="0" borderId="71" xfId="7" applyBorder="1" applyAlignment="1" applyProtection="1">
      <alignment horizontal="center" vertical="center"/>
      <protection locked="0"/>
    </xf>
    <xf numFmtId="0" fontId="3" fillId="0" borderId="73" xfId="7" applyBorder="1" applyAlignment="1" applyProtection="1">
      <alignment horizontal="center" vertical="center"/>
      <protection locked="0"/>
    </xf>
    <xf numFmtId="0" fontId="3" fillId="0" borderId="77" xfId="7" applyBorder="1" applyAlignment="1" applyProtection="1">
      <alignment horizontal="center" vertical="center"/>
      <protection locked="0"/>
    </xf>
    <xf numFmtId="0" fontId="28" fillId="0" borderId="75" xfId="7" applyFont="1" applyBorder="1" applyAlignment="1" applyProtection="1">
      <alignment horizontal="left" vertical="center"/>
      <protection locked="0"/>
    </xf>
    <xf numFmtId="0" fontId="29" fillId="0" borderId="120" xfId="8" applyFont="1" applyBorder="1" applyAlignment="1" applyProtection="1">
      <alignment horizontal="center" vertical="center"/>
      <protection locked="0"/>
    </xf>
    <xf numFmtId="0" fontId="29" fillId="0" borderId="258" xfId="8" applyFont="1" applyBorder="1" applyAlignment="1" applyProtection="1">
      <alignment horizontal="center" vertical="center"/>
      <protection locked="0"/>
    </xf>
    <xf numFmtId="3" fontId="29" fillId="7" borderId="259" xfId="8" applyNumberFormat="1" applyFont="1" applyFill="1" applyBorder="1" applyAlignment="1" applyProtection="1">
      <alignment horizontal="right" vertical="center"/>
      <protection locked="0"/>
    </xf>
    <xf numFmtId="3" fontId="29" fillId="7" borderId="121" xfId="8" applyNumberFormat="1" applyFont="1" applyFill="1" applyBorder="1" applyAlignment="1" applyProtection="1">
      <alignment horizontal="right" vertical="center"/>
      <protection locked="0"/>
    </xf>
    <xf numFmtId="0" fontId="29" fillId="0" borderId="258" xfId="8" applyFont="1" applyBorder="1" applyAlignment="1" applyProtection="1">
      <alignment horizontal="left" vertical="center"/>
      <protection locked="0"/>
    </xf>
    <xf numFmtId="4" fontId="29" fillId="7" borderId="260" xfId="8" applyNumberFormat="1" applyFont="1" applyFill="1" applyBorder="1" applyProtection="1">
      <alignment vertical="center"/>
      <protection locked="0"/>
    </xf>
    <xf numFmtId="0" fontId="29" fillId="0" borderId="261" xfId="8" applyFont="1" applyBorder="1" applyAlignment="1" applyProtection="1">
      <alignment horizontal="left" vertical="center"/>
      <protection locked="0"/>
    </xf>
    <xf numFmtId="4" fontId="29" fillId="7" borderId="262" xfId="8" applyNumberFormat="1" applyFont="1" applyFill="1" applyBorder="1" applyProtection="1">
      <alignment vertical="center"/>
      <protection locked="0"/>
    </xf>
    <xf numFmtId="3" fontId="29" fillId="7" borderId="58" xfId="8" applyNumberFormat="1" applyFont="1" applyFill="1" applyBorder="1" applyAlignment="1" applyProtection="1">
      <alignment horizontal="right" vertical="center"/>
      <protection locked="0"/>
    </xf>
    <xf numFmtId="3" fontId="29" fillId="7" borderId="268" xfId="8" applyNumberFormat="1" applyFont="1" applyFill="1" applyBorder="1" applyAlignment="1" applyProtection="1">
      <alignment horizontal="right" vertical="center"/>
      <protection locked="0"/>
    </xf>
    <xf numFmtId="0" fontId="29" fillId="0" borderId="118" xfId="8" applyFont="1" applyBorder="1" applyAlignment="1" applyProtection="1">
      <alignment horizontal="left" vertical="center"/>
      <protection locked="0"/>
    </xf>
    <xf numFmtId="4" fontId="29" fillId="7" borderId="268" xfId="5" applyNumberFormat="1" applyFont="1" applyFill="1" applyBorder="1" applyAlignment="1" applyProtection="1">
      <alignment vertical="center"/>
      <protection locked="0"/>
    </xf>
    <xf numFmtId="0" fontId="29" fillId="0" borderId="83" xfId="8" applyFont="1" applyBorder="1" applyAlignment="1" applyProtection="1">
      <alignment horizontal="left" vertical="center"/>
      <protection locked="0"/>
    </xf>
    <xf numFmtId="0" fontId="29" fillId="0" borderId="269" xfId="8" applyFont="1" applyBorder="1" applyAlignment="1" applyProtection="1">
      <alignment horizontal="left" vertical="center"/>
      <protection locked="0"/>
    </xf>
    <xf numFmtId="0" fontId="34" fillId="0" borderId="118" xfId="8" applyFont="1" applyBorder="1" applyAlignment="1" applyProtection="1">
      <alignment horizontal="center" vertical="center"/>
      <protection locked="0"/>
    </xf>
    <xf numFmtId="0" fontId="34" fillId="0" borderId="83" xfId="8" applyFont="1" applyBorder="1" applyAlignment="1" applyProtection="1">
      <alignment horizontal="left" vertical="center"/>
      <protection locked="0"/>
    </xf>
    <xf numFmtId="0" fontId="29" fillId="0" borderId="120" xfId="8" applyFont="1" applyBorder="1" applyAlignment="1" applyProtection="1">
      <alignment horizontal="left" vertical="center"/>
      <protection locked="0"/>
    </xf>
    <xf numFmtId="40" fontId="29" fillId="7" borderId="44" xfId="5" applyNumberFormat="1" applyFont="1" applyFill="1" applyBorder="1" applyAlignment="1" applyProtection="1">
      <alignment vertical="center"/>
      <protection locked="0"/>
    </xf>
    <xf numFmtId="40" fontId="29" fillId="7" borderId="262" xfId="5" applyNumberFormat="1" applyFont="1" applyFill="1" applyBorder="1" applyAlignment="1" applyProtection="1">
      <alignment vertical="center"/>
      <protection locked="0"/>
    </xf>
    <xf numFmtId="40" fontId="29" fillId="7" borderId="268" xfId="5" applyNumberFormat="1" applyFont="1" applyFill="1" applyBorder="1" applyAlignment="1" applyProtection="1">
      <alignment vertical="center"/>
      <protection locked="0"/>
    </xf>
    <xf numFmtId="0" fontId="29" fillId="0" borderId="82" xfId="8" applyFont="1" applyBorder="1" applyAlignment="1" applyProtection="1">
      <alignment horizontal="left" vertical="center"/>
      <protection locked="0"/>
    </xf>
    <xf numFmtId="40" fontId="29" fillId="7" borderId="102" xfId="5" applyNumberFormat="1" applyFont="1" applyFill="1" applyBorder="1" applyAlignment="1" applyProtection="1">
      <alignment vertical="center"/>
      <protection locked="0"/>
    </xf>
    <xf numFmtId="0" fontId="29" fillId="7" borderId="121" xfId="8" applyFont="1" applyFill="1" applyBorder="1" applyProtection="1">
      <alignment vertical="center"/>
      <protection locked="0"/>
    </xf>
    <xf numFmtId="182" fontId="29" fillId="7" borderId="121" xfId="8" applyNumberFormat="1" applyFont="1" applyFill="1" applyBorder="1" applyProtection="1">
      <alignment vertical="center"/>
      <protection locked="0"/>
    </xf>
    <xf numFmtId="40" fontId="29" fillId="7" borderId="38" xfId="5" applyNumberFormat="1" applyFont="1" applyFill="1" applyBorder="1" applyAlignment="1" applyProtection="1">
      <alignment vertical="center"/>
      <protection locked="0"/>
    </xf>
    <xf numFmtId="40" fontId="29" fillId="7" borderId="1" xfId="5" applyNumberFormat="1" applyFont="1" applyFill="1" applyBorder="1" applyAlignment="1" applyProtection="1">
      <alignment vertical="center"/>
      <protection locked="0"/>
    </xf>
    <xf numFmtId="40" fontId="29" fillId="7" borderId="119" xfId="8" applyNumberFormat="1" applyFont="1" applyFill="1" applyBorder="1" applyProtection="1">
      <alignment vertical="center"/>
      <protection locked="0"/>
    </xf>
    <xf numFmtId="0" fontId="29" fillId="7" borderId="119" xfId="8" applyFont="1" applyFill="1" applyBorder="1" applyAlignment="1" applyProtection="1">
      <alignment horizontal="right" vertical="center"/>
      <protection locked="0"/>
    </xf>
    <xf numFmtId="40" fontId="29" fillId="7" borderId="71" xfId="5" applyNumberFormat="1" applyFont="1" applyFill="1" applyBorder="1" applyAlignment="1" applyProtection="1">
      <alignment vertical="center"/>
      <protection locked="0"/>
    </xf>
    <xf numFmtId="40" fontId="29" fillId="7" borderId="76" xfId="5" applyNumberFormat="1" applyFont="1" applyFill="1" applyBorder="1" applyAlignment="1" applyProtection="1">
      <alignment vertical="center"/>
      <protection locked="0"/>
    </xf>
    <xf numFmtId="182" fontId="29" fillId="7" borderId="58" xfId="8" applyNumberFormat="1" applyFont="1" applyFill="1" applyBorder="1" applyProtection="1">
      <alignment vertical="center"/>
      <protection locked="0"/>
    </xf>
    <xf numFmtId="0" fontId="29" fillId="7" borderId="101" xfId="8" applyFont="1" applyFill="1" applyBorder="1" applyAlignment="1" applyProtection="1">
      <alignment horizontal="right" vertical="center"/>
      <protection locked="0"/>
    </xf>
    <xf numFmtId="182" fontId="29" fillId="12" borderId="121" xfId="8" applyNumberFormat="1" applyFont="1" applyFill="1" applyBorder="1" applyProtection="1">
      <alignment vertical="center"/>
      <protection locked="0"/>
    </xf>
    <xf numFmtId="40" fontId="29" fillId="7" borderId="260" xfId="8" applyNumberFormat="1" applyFont="1" applyFill="1" applyBorder="1" applyProtection="1">
      <alignment vertical="center"/>
      <protection locked="0"/>
    </xf>
    <xf numFmtId="40" fontId="29" fillId="7" borderId="260" xfId="5" applyNumberFormat="1" applyFont="1" applyFill="1" applyBorder="1" applyAlignment="1" applyProtection="1">
      <alignment vertical="center"/>
      <protection locked="0"/>
    </xf>
    <xf numFmtId="40" fontId="29" fillId="7" borderId="276" xfId="5" applyNumberFormat="1" applyFont="1" applyFill="1" applyBorder="1" applyAlignment="1" applyProtection="1">
      <alignment vertical="center"/>
      <protection locked="0"/>
    </xf>
    <xf numFmtId="40" fontId="29" fillId="7" borderId="268" xfId="8" applyNumberFormat="1" applyFont="1" applyFill="1" applyBorder="1" applyProtection="1">
      <alignment vertical="center"/>
      <protection locked="0"/>
    </xf>
    <xf numFmtId="40" fontId="29" fillId="7" borderId="82" xfId="5" applyNumberFormat="1" applyFont="1" applyFill="1" applyBorder="1" applyAlignment="1" applyProtection="1">
      <alignment vertical="center"/>
      <protection locked="0"/>
    </xf>
    <xf numFmtId="0" fontId="29" fillId="7" borderId="121" xfId="8" applyFont="1" applyFill="1" applyBorder="1" applyAlignment="1" applyProtection="1">
      <alignment horizontal="right" vertical="center"/>
      <protection locked="0"/>
    </xf>
    <xf numFmtId="192" fontId="29" fillId="7" borderId="268" xfId="8" applyNumberFormat="1" applyFont="1" applyFill="1" applyBorder="1" applyProtection="1">
      <alignment vertical="center"/>
      <protection locked="0"/>
    </xf>
    <xf numFmtId="192" fontId="29" fillId="7" borderId="268" xfId="5" applyNumberFormat="1" applyFont="1" applyFill="1" applyBorder="1" applyAlignment="1" applyProtection="1">
      <alignment vertical="center"/>
      <protection locked="0"/>
    </xf>
    <xf numFmtId="192" fontId="29" fillId="7" borderId="82" xfId="5" applyNumberFormat="1" applyFont="1" applyFill="1" applyBorder="1" applyAlignment="1" applyProtection="1">
      <alignment vertical="center"/>
      <protection locked="0"/>
    </xf>
    <xf numFmtId="0" fontId="29" fillId="7" borderId="139" xfId="8" applyFont="1" applyFill="1" applyBorder="1" applyAlignment="1" applyProtection="1">
      <alignment horizontal="right" vertical="center"/>
      <protection locked="0"/>
    </xf>
    <xf numFmtId="183" fontId="29" fillId="0" borderId="118" xfId="8" applyNumberFormat="1" applyFont="1" applyBorder="1" applyAlignment="1" applyProtection="1">
      <alignment horizontal="center" vertical="center"/>
      <protection locked="0"/>
    </xf>
    <xf numFmtId="4" fontId="29" fillId="7" borderId="28" xfId="5" applyNumberFormat="1" applyFont="1" applyFill="1" applyBorder="1" applyAlignment="1" applyProtection="1">
      <alignment vertical="center"/>
      <protection locked="0"/>
    </xf>
    <xf numFmtId="4" fontId="29" fillId="7" borderId="29" xfId="5" applyNumberFormat="1" applyFont="1" applyFill="1" applyBorder="1" applyAlignment="1" applyProtection="1">
      <alignment vertical="center"/>
      <protection locked="0"/>
    </xf>
    <xf numFmtId="4" fontId="29" fillId="7" borderId="89" xfId="5" applyNumberFormat="1" applyFont="1" applyFill="1" applyBorder="1" applyAlignment="1" applyProtection="1">
      <alignment vertical="center"/>
      <protection locked="0"/>
    </xf>
    <xf numFmtId="4" fontId="29" fillId="7" borderId="88" xfId="5" applyNumberFormat="1" applyFont="1" applyFill="1" applyBorder="1" applyAlignment="1" applyProtection="1">
      <alignment vertical="center"/>
      <protection locked="0"/>
    </xf>
    <xf numFmtId="4" fontId="29" fillId="7" borderId="90" xfId="5" applyNumberFormat="1" applyFont="1" applyFill="1" applyBorder="1" applyAlignment="1" applyProtection="1">
      <alignment vertical="center"/>
      <protection locked="0"/>
    </xf>
    <xf numFmtId="4" fontId="29" fillId="7" borderId="92" xfId="5" applyNumberFormat="1" applyFont="1" applyFill="1" applyBorder="1" applyAlignment="1" applyProtection="1">
      <alignment vertical="center"/>
      <protection locked="0"/>
    </xf>
    <xf numFmtId="4" fontId="29" fillId="7" borderId="93" xfId="5" applyNumberFormat="1" applyFont="1" applyFill="1" applyBorder="1" applyAlignment="1" applyProtection="1">
      <alignment vertical="center"/>
      <protection locked="0"/>
    </xf>
    <xf numFmtId="4" fontId="29" fillId="7" borderId="94" xfId="5" applyNumberFormat="1" applyFont="1" applyFill="1" applyBorder="1" applyAlignment="1" applyProtection="1">
      <alignment vertical="center"/>
      <protection locked="0"/>
    </xf>
    <xf numFmtId="4" fontId="29" fillId="7" borderId="41" xfId="5" applyNumberFormat="1" applyFont="1" applyFill="1" applyBorder="1" applyAlignment="1" applyProtection="1">
      <alignment vertical="center"/>
      <protection locked="0"/>
    </xf>
    <xf numFmtId="4" fontId="29" fillId="7" borderId="40" xfId="5" applyNumberFormat="1" applyFont="1" applyFill="1" applyBorder="1" applyAlignment="1" applyProtection="1">
      <alignment vertical="center"/>
      <protection locked="0"/>
    </xf>
    <xf numFmtId="0" fontId="29" fillId="11" borderId="147" xfId="8" applyFont="1" applyFill="1" applyBorder="1" applyProtection="1">
      <alignment vertical="center"/>
      <protection locked="0"/>
    </xf>
    <xf numFmtId="0" fontId="29" fillId="11" borderId="94" xfId="8" applyFont="1" applyFill="1" applyBorder="1" applyProtection="1">
      <alignment vertical="center"/>
      <protection locked="0"/>
    </xf>
    <xf numFmtId="0" fontId="56" fillId="0" borderId="239" xfId="8" applyFont="1" applyBorder="1" applyAlignment="1" applyProtection="1">
      <alignment vertical="center" wrapText="1"/>
      <protection locked="0"/>
    </xf>
    <xf numFmtId="0" fontId="56" fillId="0" borderId="105" xfId="8" applyFont="1" applyBorder="1" applyAlignment="1" applyProtection="1">
      <alignment vertical="center" wrapText="1"/>
      <protection locked="0"/>
    </xf>
    <xf numFmtId="4" fontId="29" fillId="7" borderId="147" xfId="5" applyNumberFormat="1" applyFont="1" applyFill="1" applyBorder="1" applyAlignment="1" applyProtection="1">
      <alignment vertical="center"/>
      <protection locked="0"/>
    </xf>
    <xf numFmtId="4" fontId="29" fillId="7" borderId="95" xfId="5" applyNumberFormat="1" applyFont="1" applyFill="1" applyBorder="1" applyAlignment="1" applyProtection="1">
      <alignment vertical="center"/>
      <protection locked="0"/>
    </xf>
    <xf numFmtId="0" fontId="29" fillId="0" borderId="270" xfId="8" applyFont="1" applyBorder="1" applyAlignment="1" applyProtection="1">
      <alignment vertical="center" wrapText="1"/>
      <protection locked="0"/>
    </xf>
    <xf numFmtId="0" fontId="29" fillId="0" borderId="239" xfId="8" applyFont="1" applyBorder="1" applyAlignment="1" applyProtection="1">
      <alignment vertical="center" wrapText="1"/>
      <protection locked="0"/>
    </xf>
    <xf numFmtId="0" fontId="29" fillId="0" borderId="325" xfId="8" applyFont="1" applyBorder="1" applyAlignment="1" applyProtection="1">
      <alignment vertical="center" wrapText="1"/>
      <protection locked="0"/>
    </xf>
    <xf numFmtId="0" fontId="29" fillId="0" borderId="326" xfId="8" applyFont="1" applyBorder="1" applyAlignment="1" applyProtection="1">
      <alignment vertical="center" wrapText="1"/>
      <protection locked="0"/>
    </xf>
    <xf numFmtId="0" fontId="56" fillId="0" borderId="239" xfId="8" applyFont="1" applyBorder="1" applyProtection="1">
      <alignment vertical="center"/>
      <protection locked="0"/>
    </xf>
    <xf numFmtId="0" fontId="56" fillId="0" borderId="105" xfId="8" applyFont="1" applyBorder="1" applyProtection="1">
      <alignment vertical="center"/>
      <protection locked="0"/>
    </xf>
    <xf numFmtId="4" fontId="29" fillId="7" borderId="120" xfId="5" applyNumberFormat="1" applyFont="1" applyFill="1" applyBorder="1" applyAlignment="1" applyProtection="1">
      <alignment vertical="center"/>
      <protection locked="0"/>
    </xf>
    <xf numFmtId="4" fontId="29" fillId="7" borderId="121" xfId="5" applyNumberFormat="1" applyFont="1" applyFill="1" applyBorder="1" applyAlignment="1" applyProtection="1">
      <alignment vertical="center"/>
      <protection locked="0"/>
    </xf>
    <xf numFmtId="4" fontId="29" fillId="7" borderId="243" xfId="5" applyNumberFormat="1" applyFont="1" applyFill="1" applyBorder="1" applyAlignment="1" applyProtection="1">
      <alignment vertical="center"/>
      <protection locked="0"/>
    </xf>
    <xf numFmtId="4" fontId="29" fillId="7" borderId="177" xfId="5" applyNumberFormat="1" applyFont="1" applyFill="1" applyBorder="1" applyAlignment="1" applyProtection="1">
      <alignment vertical="center"/>
      <protection locked="0"/>
    </xf>
    <xf numFmtId="4" fontId="29" fillId="7" borderId="244" xfId="5" applyNumberFormat="1" applyFont="1" applyFill="1" applyBorder="1" applyAlignment="1" applyProtection="1">
      <alignment vertical="center"/>
      <protection locked="0"/>
    </xf>
    <xf numFmtId="4" fontId="29" fillId="7" borderId="37" xfId="5" applyNumberFormat="1" applyFont="1" applyFill="1" applyBorder="1" applyAlignment="1" applyProtection="1">
      <alignment vertical="center"/>
      <protection locked="0"/>
    </xf>
    <xf numFmtId="4" fontId="29" fillId="7" borderId="91" xfId="5" applyNumberFormat="1" applyFont="1" applyFill="1" applyBorder="1" applyAlignment="1" applyProtection="1">
      <alignment vertical="center"/>
      <protection locked="0"/>
    </xf>
    <xf numFmtId="0" fontId="29" fillId="0" borderId="239" xfId="8" applyFont="1" applyBorder="1" applyAlignment="1" applyProtection="1">
      <alignment horizontal="center" vertical="top" wrapText="1"/>
      <protection locked="0"/>
    </xf>
    <xf numFmtId="0" fontId="29" fillId="0" borderId="239" xfId="8" applyFont="1" applyBorder="1" applyAlignment="1" applyProtection="1">
      <alignment horizontal="center" wrapText="1"/>
      <protection locked="0"/>
    </xf>
    <xf numFmtId="0" fontId="28" fillId="0" borderId="270" xfId="8" applyFont="1" applyBorder="1" applyAlignment="1" applyProtection="1">
      <alignment vertical="center" textRotation="255"/>
      <protection locked="0"/>
    </xf>
    <xf numFmtId="0" fontId="28" fillId="0" borderId="239" xfId="8" applyFont="1" applyBorder="1" applyAlignment="1" applyProtection="1">
      <alignment vertical="center" textRotation="255"/>
      <protection locked="0"/>
    </xf>
    <xf numFmtId="0" fontId="28" fillId="0" borderId="105" xfId="8" applyFont="1" applyBorder="1" applyAlignment="1" applyProtection="1">
      <alignment vertical="center" textRotation="255"/>
      <protection locked="0"/>
    </xf>
    <xf numFmtId="4" fontId="29" fillId="7" borderId="40" xfId="8" applyNumberFormat="1" applyFont="1" applyFill="1" applyBorder="1" applyProtection="1">
      <alignment vertical="center"/>
      <protection locked="0"/>
    </xf>
    <xf numFmtId="4" fontId="29" fillId="7" borderId="85" xfId="8" applyNumberFormat="1" applyFont="1" applyFill="1" applyBorder="1" applyProtection="1">
      <alignment vertical="center"/>
      <protection locked="0"/>
    </xf>
    <xf numFmtId="4" fontId="29" fillId="7" borderId="28" xfId="8" applyNumberFormat="1" applyFont="1" applyFill="1" applyBorder="1" applyProtection="1">
      <alignment vertical="center"/>
      <protection locked="0"/>
    </xf>
    <xf numFmtId="4" fontId="29" fillId="7" borderId="37" xfId="8" applyNumberFormat="1" applyFont="1" applyFill="1" applyBorder="1" applyProtection="1">
      <alignment vertical="center"/>
      <protection locked="0"/>
    </xf>
    <xf numFmtId="4" fontId="29" fillId="7" borderId="93" xfId="8" applyNumberFormat="1" applyFont="1" applyFill="1" applyBorder="1" applyProtection="1">
      <alignment vertical="center"/>
      <protection locked="0"/>
    </xf>
    <xf numFmtId="4" fontId="29" fillId="7" borderId="91" xfId="8" applyNumberFormat="1" applyFont="1" applyFill="1" applyBorder="1" applyProtection="1">
      <alignment vertical="center"/>
      <protection locked="0"/>
    </xf>
    <xf numFmtId="4" fontId="29" fillId="7" borderId="29" xfId="8" applyNumberFormat="1" applyFont="1" applyFill="1" applyBorder="1" applyProtection="1">
      <alignment vertical="center"/>
      <protection locked="0"/>
    </xf>
    <xf numFmtId="4" fontId="29" fillId="7" borderId="92" xfId="8" applyNumberFormat="1" applyFont="1" applyFill="1" applyBorder="1" applyProtection="1">
      <alignment vertical="center"/>
      <protection locked="0"/>
    </xf>
    <xf numFmtId="4" fontId="29" fillId="7" borderId="89" xfId="8" applyNumberFormat="1" applyFont="1" applyFill="1" applyBorder="1" applyProtection="1">
      <alignment vertical="center"/>
      <protection locked="0"/>
    </xf>
    <xf numFmtId="4" fontId="29" fillId="7" borderId="147" xfId="8" applyNumberFormat="1" applyFont="1" applyFill="1" applyBorder="1" applyProtection="1">
      <alignment vertical="center"/>
      <protection locked="0"/>
    </xf>
    <xf numFmtId="192" fontId="29" fillId="7" borderId="28" xfId="8" applyNumberFormat="1" applyFont="1" applyFill="1" applyBorder="1" applyProtection="1">
      <alignment vertical="center"/>
      <protection locked="0"/>
    </xf>
    <xf numFmtId="192" fontId="29" fillId="7" borderId="89" xfId="8" applyNumberFormat="1" applyFont="1" applyFill="1" applyBorder="1" applyProtection="1">
      <alignment vertical="center"/>
      <protection locked="0"/>
    </xf>
    <xf numFmtId="192" fontId="29" fillId="14" borderId="28" xfId="8" applyNumberFormat="1" applyFont="1" applyFill="1" applyBorder="1" applyProtection="1">
      <alignment vertical="center"/>
      <protection locked="0"/>
    </xf>
    <xf numFmtId="192" fontId="29" fillId="14" borderId="89" xfId="8" applyNumberFormat="1" applyFont="1" applyFill="1" applyBorder="1" applyProtection="1">
      <alignment vertical="center"/>
      <protection locked="0"/>
    </xf>
    <xf numFmtId="192" fontId="29" fillId="14" borderId="40" xfId="8" applyNumberFormat="1" applyFont="1" applyFill="1" applyBorder="1" applyProtection="1">
      <alignment vertical="center"/>
      <protection locked="0"/>
    </xf>
    <xf numFmtId="0" fontId="4" fillId="0" borderId="37" xfId="8" applyFont="1" applyBorder="1">
      <alignment vertical="center"/>
    </xf>
    <xf numFmtId="0" fontId="59" fillId="0" borderId="33" xfId="8" applyFont="1" applyBorder="1" applyAlignment="1">
      <alignment horizontal="left" vertical="center" wrapText="1" indent="1"/>
    </xf>
    <xf numFmtId="0" fontId="59" fillId="0" borderId="37" xfId="8" applyFont="1" applyBorder="1">
      <alignment vertical="center"/>
    </xf>
    <xf numFmtId="0" fontId="59" fillId="11" borderId="37" xfId="8" applyFont="1" applyFill="1" applyBorder="1" applyAlignment="1">
      <alignment horizontal="center" vertical="center"/>
    </xf>
    <xf numFmtId="0" fontId="4" fillId="8" borderId="0" xfId="8" applyFont="1" applyFill="1">
      <alignment vertical="center"/>
    </xf>
    <xf numFmtId="0" fontId="102" fillId="0" borderId="0" xfId="8" applyFont="1">
      <alignment vertical="center"/>
    </xf>
    <xf numFmtId="0" fontId="4" fillId="8" borderId="0" xfId="8" applyFont="1" applyFill="1" applyAlignment="1">
      <alignment horizontal="right" vertical="center"/>
    </xf>
    <xf numFmtId="0" fontId="11" fillId="8" borderId="0" xfId="8" applyFont="1" applyFill="1">
      <alignment vertical="center"/>
    </xf>
    <xf numFmtId="0" fontId="6" fillId="8" borderId="0" xfId="8" applyFont="1" applyFill="1">
      <alignment vertical="center"/>
    </xf>
    <xf numFmtId="0" fontId="102" fillId="8" borderId="0" xfId="8" applyFont="1" applyFill="1">
      <alignment vertical="center"/>
    </xf>
    <xf numFmtId="0" fontId="59" fillId="8" borderId="0" xfId="8" applyFont="1" applyFill="1" applyAlignment="1">
      <alignment horizontal="left" vertical="center"/>
    </xf>
    <xf numFmtId="0" fontId="41" fillId="8" borderId="0" xfId="8" applyFont="1" applyFill="1" applyAlignment="1">
      <alignment horizontal="left" vertical="center"/>
    </xf>
    <xf numFmtId="49" fontId="4" fillId="8" borderId="0" xfId="8" applyNumberFormat="1" applyFont="1" applyFill="1" applyAlignment="1">
      <alignment horizontal="left" vertical="top"/>
    </xf>
    <xf numFmtId="0" fontId="4" fillId="8" borderId="0" xfId="8" applyFont="1" applyFill="1" applyAlignment="1">
      <alignment horizontal="left" vertical="top"/>
    </xf>
    <xf numFmtId="0" fontId="25" fillId="8" borderId="0" xfId="8" applyFont="1" applyFill="1" applyAlignment="1" applyProtection="1">
      <alignment horizontal="center" vertical="center"/>
      <protection locked="0"/>
    </xf>
    <xf numFmtId="0" fontId="103" fillId="8" borderId="0" xfId="8" applyFont="1" applyFill="1">
      <alignment vertical="center"/>
    </xf>
    <xf numFmtId="0" fontId="55" fillId="8" borderId="0" xfId="8" applyFill="1" applyAlignment="1">
      <alignment horizontal="left" vertical="center"/>
    </xf>
    <xf numFmtId="0" fontId="46" fillId="8" borderId="0" xfId="8" applyFont="1" applyFill="1" applyAlignment="1">
      <alignment horizontal="left" vertical="center"/>
    </xf>
    <xf numFmtId="0" fontId="4" fillId="8" borderId="0" xfId="8" applyFont="1" applyFill="1" applyAlignment="1">
      <alignment horizontal="left" vertical="center"/>
    </xf>
    <xf numFmtId="0" fontId="4" fillId="8" borderId="0" xfId="8" applyFont="1" applyFill="1" applyAlignment="1">
      <alignment vertical="top" wrapText="1"/>
    </xf>
    <xf numFmtId="0" fontId="64" fillId="7" borderId="375" xfId="8" applyFont="1" applyFill="1" applyBorder="1" applyAlignment="1">
      <alignment horizontal="center" vertical="center"/>
    </xf>
    <xf numFmtId="0" fontId="64" fillId="7" borderId="27" xfId="8" applyFont="1" applyFill="1" applyBorder="1" applyAlignment="1">
      <alignment horizontal="center" vertical="center"/>
    </xf>
    <xf numFmtId="0" fontId="64" fillId="7" borderId="28" xfId="8" applyFont="1" applyFill="1" applyBorder="1" applyAlignment="1">
      <alignment horizontal="center" vertical="center"/>
    </xf>
    <xf numFmtId="0" fontId="4" fillId="0" borderId="37" xfId="8" applyFont="1" applyBorder="1" applyAlignment="1">
      <alignment horizontal="left" vertical="center"/>
    </xf>
    <xf numFmtId="0" fontId="4" fillId="0" borderId="29" xfId="8" applyFont="1" applyBorder="1" applyAlignment="1">
      <alignment horizontal="center" vertical="center"/>
    </xf>
    <xf numFmtId="0" fontId="64" fillId="7" borderId="17" xfId="8" applyFont="1" applyFill="1" applyBorder="1" applyAlignment="1">
      <alignment horizontal="center" vertical="center"/>
    </xf>
    <xf numFmtId="0" fontId="64" fillId="0" borderId="0" xfId="8" applyFont="1">
      <alignment vertical="center"/>
    </xf>
    <xf numFmtId="0" fontId="66" fillId="0" borderId="0" xfId="8" applyFont="1" applyAlignment="1">
      <alignment vertical="center" shrinkToFit="1"/>
    </xf>
    <xf numFmtId="199" fontId="64" fillId="0" borderId="0" xfId="8" applyNumberFormat="1" applyFont="1">
      <alignment vertical="center"/>
    </xf>
    <xf numFmtId="49" fontId="66" fillId="0" borderId="0" xfId="8" applyNumberFormat="1" applyFont="1" applyAlignment="1">
      <alignment vertical="center" shrinkToFit="1"/>
    </xf>
    <xf numFmtId="49" fontId="66" fillId="0" borderId="0" xfId="8" applyNumberFormat="1" applyFont="1" applyAlignment="1">
      <alignment horizontal="left" vertical="center" indent="1" shrinkToFit="1"/>
    </xf>
    <xf numFmtId="0" fontId="66" fillId="0" borderId="336" xfId="8" applyFont="1" applyBorder="1" applyAlignment="1">
      <alignment horizontal="center" vertical="center"/>
    </xf>
    <xf numFmtId="0" fontId="53" fillId="0" borderId="0" xfId="8" applyFont="1" applyAlignment="1">
      <alignment horizontal="center" vertical="center" wrapText="1"/>
    </xf>
    <xf numFmtId="0" fontId="21" fillId="0" borderId="0" xfId="8" applyFont="1" applyAlignment="1">
      <alignment horizontal="center" vertical="center"/>
    </xf>
    <xf numFmtId="0" fontId="59" fillId="0" borderId="37" xfId="8" applyFont="1" applyBorder="1" applyAlignment="1">
      <alignment vertical="center" shrinkToFit="1"/>
    </xf>
    <xf numFmtId="0" fontId="4" fillId="0" borderId="0" xfId="8" applyFont="1" applyAlignment="1">
      <alignment vertical="center" shrinkToFit="1"/>
    </xf>
    <xf numFmtId="0" fontId="64" fillId="7" borderId="387" xfId="8" applyFont="1" applyFill="1" applyBorder="1" applyAlignment="1">
      <alignment horizontal="center" vertical="center"/>
    </xf>
    <xf numFmtId="0" fontId="66" fillId="0" borderId="375" xfId="8" applyFont="1" applyBorder="1" applyAlignment="1">
      <alignment vertical="center" shrinkToFit="1"/>
    </xf>
    <xf numFmtId="0" fontId="3" fillId="0" borderId="37" xfId="8" applyFont="1" applyBorder="1" applyAlignment="1">
      <alignment horizontal="center" vertical="center"/>
    </xf>
    <xf numFmtId="0" fontId="59" fillId="0" borderId="29" xfId="8" applyFont="1" applyBorder="1" applyAlignment="1">
      <alignment horizontal="left" vertical="center"/>
    </xf>
    <xf numFmtId="0" fontId="4" fillId="0" borderId="37" xfId="8" applyFont="1" applyBorder="1" applyAlignment="1">
      <alignment vertical="center" shrinkToFit="1"/>
    </xf>
    <xf numFmtId="0" fontId="3" fillId="0" borderId="37" xfId="8" applyFont="1" applyBorder="1">
      <alignment vertical="center"/>
    </xf>
    <xf numFmtId="0" fontId="3" fillId="0" borderId="37" xfId="8" applyFont="1" applyBorder="1" applyAlignment="1">
      <alignment vertical="center" shrinkToFit="1"/>
    </xf>
    <xf numFmtId="0" fontId="62" fillId="0" borderId="0" xfId="8" applyFont="1" applyAlignment="1">
      <alignment horizontal="center" vertical="center" shrinkToFit="1"/>
    </xf>
    <xf numFmtId="0" fontId="62" fillId="0" borderId="0" xfId="8" applyFont="1" applyAlignment="1">
      <alignment horizontal="left" vertical="center" shrinkToFit="1"/>
    </xf>
    <xf numFmtId="0" fontId="4" fillId="0" borderId="37" xfId="8" applyFont="1" applyBorder="1" applyAlignment="1">
      <alignment vertical="center" wrapText="1"/>
    </xf>
    <xf numFmtId="193" fontId="4" fillId="0" borderId="29" xfId="1" applyNumberFormat="1" applyFont="1" applyBorder="1" applyAlignment="1">
      <alignment horizontal="center" vertical="center" wrapText="1"/>
    </xf>
    <xf numFmtId="0" fontId="59" fillId="0" borderId="36" xfId="8" applyFont="1" applyBorder="1">
      <alignment vertical="center"/>
    </xf>
    <xf numFmtId="0" fontId="59" fillId="0" borderId="23" xfId="8" applyFont="1" applyBorder="1">
      <alignment vertical="center"/>
    </xf>
    <xf numFmtId="0" fontId="59" fillId="0" borderId="33" xfId="8" applyFont="1" applyBorder="1">
      <alignment vertical="center"/>
    </xf>
    <xf numFmtId="0" fontId="59" fillId="0" borderId="145" xfId="8" applyFont="1" applyBorder="1">
      <alignment vertical="center"/>
    </xf>
    <xf numFmtId="0" fontId="59" fillId="0" borderId="24" xfId="8" applyFont="1" applyBorder="1">
      <alignment vertical="center"/>
    </xf>
    <xf numFmtId="0" fontId="59" fillId="0" borderId="16" xfId="8" applyFont="1" applyBorder="1">
      <alignment vertical="center"/>
    </xf>
    <xf numFmtId="0" fontId="62" fillId="0" borderId="0" xfId="8" applyFont="1" applyAlignment="1">
      <alignment horizontal="left" vertical="center" indent="1"/>
    </xf>
    <xf numFmtId="0" fontId="51" fillId="0" borderId="0" xfId="7" applyFont="1" applyProtection="1">
      <alignment vertical="center"/>
      <protection locked="0"/>
    </xf>
    <xf numFmtId="0" fontId="28" fillId="0" borderId="53" xfId="7" applyFont="1" applyBorder="1" applyAlignment="1" applyProtection="1">
      <alignment horizontal="right" vertical="center"/>
      <protection locked="0"/>
    </xf>
    <xf numFmtId="0" fontId="28" fillId="0" borderId="54" xfId="7" applyFont="1" applyBorder="1" applyAlignment="1" applyProtection="1">
      <alignment horizontal="right" vertical="center"/>
      <protection locked="0"/>
    </xf>
    <xf numFmtId="0" fontId="28" fillId="0" borderId="175" xfId="7" applyFont="1" applyBorder="1" applyAlignment="1" applyProtection="1">
      <alignment horizontal="right" vertical="center"/>
      <protection locked="0"/>
    </xf>
    <xf numFmtId="0" fontId="60" fillId="0" borderId="0" xfId="14" applyFont="1" applyAlignment="1">
      <alignment vertical="center" shrinkToFit="1"/>
    </xf>
    <xf numFmtId="0" fontId="70" fillId="0" borderId="0" xfId="8" applyFont="1" applyAlignment="1">
      <alignment horizontal="left" vertical="center"/>
    </xf>
    <xf numFmtId="0" fontId="54" fillId="0" borderId="0" xfId="8" applyFont="1" applyAlignment="1">
      <alignment horizontal="left" vertical="center" indent="1"/>
    </xf>
    <xf numFmtId="0" fontId="50" fillId="0" borderId="181" xfId="8" applyFont="1" applyBorder="1" applyAlignment="1">
      <alignment vertical="center" wrapText="1"/>
    </xf>
    <xf numFmtId="0" fontId="50" fillId="0" borderId="45" xfId="8" applyFont="1" applyBorder="1" applyAlignment="1">
      <alignment vertical="center" wrapText="1"/>
    </xf>
    <xf numFmtId="0" fontId="50" fillId="0" borderId="25" xfId="8" applyFont="1" applyBorder="1" applyAlignment="1">
      <alignment vertical="center" wrapText="1"/>
    </xf>
    <xf numFmtId="0" fontId="66" fillId="0" borderId="25" xfId="8" applyFont="1" applyBorder="1" applyAlignment="1">
      <alignment horizontal="center" vertical="center"/>
    </xf>
    <xf numFmtId="0" fontId="66" fillId="0" borderId="388" xfId="8" applyFont="1" applyBorder="1" applyAlignment="1">
      <alignment horizontal="center" vertical="center"/>
    </xf>
    <xf numFmtId="0" fontId="28" fillId="10" borderId="179" xfId="7" applyFont="1" applyFill="1" applyBorder="1" applyProtection="1">
      <alignment vertical="center"/>
      <protection locked="0"/>
    </xf>
    <xf numFmtId="0" fontId="28" fillId="10" borderId="180" xfId="7" applyFont="1" applyFill="1" applyBorder="1" applyProtection="1">
      <alignment vertical="center"/>
      <protection locked="0"/>
    </xf>
    <xf numFmtId="0" fontId="3" fillId="0" borderId="70" xfId="8" applyFont="1" applyBorder="1" applyAlignment="1" applyProtection="1">
      <alignment horizontal="center" vertical="center"/>
      <protection locked="0"/>
    </xf>
    <xf numFmtId="0" fontId="15" fillId="0" borderId="0" xfId="8" applyFont="1" applyAlignment="1">
      <alignment horizontal="left" vertical="center"/>
    </xf>
    <xf numFmtId="0" fontId="109" fillId="0" borderId="239" xfId="8" applyFont="1" applyBorder="1" applyAlignment="1" applyProtection="1">
      <alignment horizontal="center" vertical="center" wrapText="1"/>
      <protection locked="0"/>
    </xf>
    <xf numFmtId="0" fontId="29" fillId="0" borderId="325" xfId="8" applyFont="1" applyBorder="1" applyProtection="1">
      <alignment vertical="center"/>
      <protection locked="0"/>
    </xf>
    <xf numFmtId="0" fontId="29" fillId="0" borderId="105" xfId="8" applyFont="1" applyBorder="1" applyAlignment="1" applyProtection="1">
      <alignment vertical="center" wrapText="1"/>
      <protection locked="0"/>
    </xf>
    <xf numFmtId="0" fontId="28" fillId="0" borderId="70" xfId="8" applyFont="1" applyBorder="1" applyProtection="1">
      <alignment vertical="center"/>
      <protection locked="0"/>
    </xf>
    <xf numFmtId="0" fontId="29" fillId="0" borderId="140" xfId="7" applyFont="1" applyBorder="1" applyAlignment="1" applyProtection="1">
      <alignment vertical="center" wrapText="1"/>
      <protection locked="0"/>
    </xf>
    <xf numFmtId="0" fontId="35" fillId="0" borderId="389" xfId="8" applyFont="1" applyBorder="1">
      <alignment vertical="center"/>
    </xf>
    <xf numFmtId="0" fontId="87" fillId="0" borderId="0" xfId="8" applyFont="1" applyAlignment="1">
      <alignment horizontal="center" vertical="center"/>
    </xf>
    <xf numFmtId="198" fontId="5" fillId="0" borderId="0" xfId="8" applyNumberFormat="1" applyFont="1" applyAlignment="1">
      <alignment horizontal="center" vertical="center" wrapText="1"/>
    </xf>
    <xf numFmtId="193" fontId="4" fillId="0" borderId="0" xfId="1" applyNumberFormat="1" applyFont="1" applyBorder="1" applyAlignment="1">
      <alignment horizontal="left" vertical="center" wrapText="1"/>
    </xf>
    <xf numFmtId="194" fontId="5" fillId="0" borderId="0" xfId="1" applyNumberFormat="1" applyFont="1" applyFill="1" applyBorder="1" applyAlignment="1">
      <alignment horizontal="center" vertical="center" wrapText="1"/>
    </xf>
    <xf numFmtId="0" fontId="94" fillId="0" borderId="6" xfId="8" applyFont="1" applyBorder="1">
      <alignment vertical="center"/>
    </xf>
    <xf numFmtId="0" fontId="62" fillId="0" borderId="6" xfId="8" applyFont="1" applyBorder="1">
      <alignment vertical="center"/>
    </xf>
    <xf numFmtId="0" fontId="93" fillId="0" borderId="0" xfId="8" applyFont="1" applyAlignment="1">
      <alignment horizontal="center" vertical="center"/>
    </xf>
    <xf numFmtId="0" fontId="92" fillId="0" borderId="6" xfId="8" applyFont="1" applyBorder="1">
      <alignment vertical="center"/>
    </xf>
    <xf numFmtId="0" fontId="105" fillId="0" borderId="0" xfId="7" applyFont="1" applyBorder="1" applyAlignment="1" applyProtection="1">
      <alignment horizontal="center" vertical="center"/>
      <protection locked="0"/>
    </xf>
    <xf numFmtId="0" fontId="28" fillId="0" borderId="82" xfId="7" applyFont="1" applyBorder="1" applyAlignment="1" applyProtection="1">
      <alignment horizontal="right" vertical="center" shrinkToFit="1"/>
      <protection locked="0"/>
    </xf>
    <xf numFmtId="178" fontId="28" fillId="0" borderId="82" xfId="4" applyNumberFormat="1" applyFont="1" applyFill="1" applyBorder="1" applyAlignment="1" applyProtection="1">
      <alignment vertical="center"/>
      <protection hidden="1"/>
    </xf>
    <xf numFmtId="0" fontId="28" fillId="0" borderId="139" xfId="7" applyFont="1" applyBorder="1" applyAlignment="1" applyProtection="1">
      <alignment horizontal="center" vertical="center"/>
      <protection locked="0"/>
    </xf>
    <xf numFmtId="0" fontId="27" fillId="0" borderId="0" xfId="7" applyFont="1" applyBorder="1" applyAlignment="1" applyProtection="1">
      <alignment horizontal="left" vertical="center" indent="1"/>
      <protection locked="0"/>
    </xf>
    <xf numFmtId="0" fontId="36" fillId="0" borderId="0" xfId="7" applyFont="1" applyBorder="1" applyAlignment="1" applyProtection="1">
      <alignment horizontal="left" vertical="center" indent="1"/>
      <protection locked="0"/>
    </xf>
    <xf numFmtId="0" fontId="3" fillId="0" borderId="0" xfId="7" applyAlignment="1" applyProtection="1">
      <alignment horizontal="left" vertical="center" indent="1"/>
      <protection locked="0"/>
    </xf>
    <xf numFmtId="0" fontId="29" fillId="0" borderId="0" xfId="7" applyFont="1" applyAlignment="1" applyProtection="1">
      <alignment horizontal="left" vertical="center" indent="1"/>
      <protection locked="0"/>
    </xf>
    <xf numFmtId="0" fontId="29" fillId="0" borderId="140" xfId="7" applyFont="1" applyBorder="1" applyAlignment="1" applyProtection="1">
      <alignment horizontal="center" vertical="center" wrapText="1"/>
      <protection locked="0"/>
    </xf>
    <xf numFmtId="0" fontId="3" fillId="0" borderId="0" xfId="10" applyAlignment="1">
      <alignment horizontal="left" vertical="center" indent="1"/>
    </xf>
    <xf numFmtId="0" fontId="29" fillId="0" borderId="198" xfId="7" applyFont="1" applyBorder="1" applyAlignment="1" applyProtection="1">
      <alignment horizontal="center" vertical="center" wrapText="1"/>
      <protection locked="0"/>
    </xf>
    <xf numFmtId="38" fontId="3" fillId="0" borderId="171" xfId="4" applyFont="1" applyFill="1" applyBorder="1" applyProtection="1">
      <alignment vertical="center"/>
      <protection hidden="1"/>
    </xf>
    <xf numFmtId="0" fontId="28" fillId="0" borderId="0" xfId="7" applyFont="1" applyBorder="1" applyAlignment="1" applyProtection="1">
      <alignment horizontal="center" vertical="center" wrapText="1"/>
      <protection locked="0"/>
    </xf>
    <xf numFmtId="0" fontId="11" fillId="0" borderId="0" xfId="7" applyFont="1" applyAlignment="1" applyProtection="1">
      <alignment horizontal="center" vertical="center"/>
      <protection locked="0"/>
    </xf>
    <xf numFmtId="0" fontId="29" fillId="0" borderId="85" xfId="7" applyFont="1" applyBorder="1" applyProtection="1">
      <alignment vertical="center"/>
      <protection locked="0"/>
    </xf>
    <xf numFmtId="0" fontId="29" fillId="0" borderId="147" xfId="7" applyFont="1" applyBorder="1" applyProtection="1">
      <alignment vertical="center"/>
      <protection locked="0"/>
    </xf>
    <xf numFmtId="0" fontId="29" fillId="0" borderId="89" xfId="7" applyFont="1" applyBorder="1" applyProtection="1">
      <alignment vertical="center"/>
      <protection locked="0"/>
    </xf>
    <xf numFmtId="0" fontId="29" fillId="0" borderId="153" xfId="7" applyFont="1" applyBorder="1" applyProtection="1">
      <alignment vertical="center"/>
      <protection locked="0"/>
    </xf>
    <xf numFmtId="0" fontId="29" fillId="0" borderId="157" xfId="7" applyFont="1" applyBorder="1" applyProtection="1">
      <alignment vertical="center"/>
      <protection locked="0"/>
    </xf>
    <xf numFmtId="0" fontId="29" fillId="0" borderId="163" xfId="7" applyFont="1" applyBorder="1" applyAlignment="1" applyProtection="1">
      <alignment vertical="center" wrapText="1"/>
      <protection locked="0"/>
    </xf>
    <xf numFmtId="0" fontId="29" fillId="0" borderId="52" xfId="7" applyFont="1" applyBorder="1" applyProtection="1">
      <alignment vertical="center"/>
      <protection locked="0"/>
    </xf>
    <xf numFmtId="0" fontId="29" fillId="0" borderId="391" xfId="7" applyFont="1" applyBorder="1" applyAlignment="1" applyProtection="1">
      <alignment vertical="center" wrapText="1"/>
      <protection locked="0"/>
    </xf>
    <xf numFmtId="0" fontId="28" fillId="0" borderId="0" xfId="7" applyFont="1" applyAlignment="1">
      <alignment vertical="top" wrapText="1"/>
    </xf>
    <xf numFmtId="0" fontId="28" fillId="0" borderId="0" xfId="7" applyFont="1" applyAlignment="1">
      <alignment horizontal="right" vertical="top" wrapText="1"/>
    </xf>
    <xf numFmtId="0" fontId="28" fillId="0" borderId="139" xfId="7" applyFont="1" applyBorder="1" applyAlignment="1">
      <alignment horizontal="center" vertical="center"/>
    </xf>
    <xf numFmtId="0" fontId="105" fillId="0" borderId="0" xfId="7" applyFont="1" applyBorder="1" applyAlignment="1" applyProtection="1">
      <alignment horizontal="center" vertical="distributed" wrapText="1"/>
      <protection locked="0"/>
    </xf>
    <xf numFmtId="0" fontId="5" fillId="8" borderId="0" xfId="8" applyFont="1" applyFill="1" applyAlignment="1">
      <alignment horizontal="right" vertical="center"/>
    </xf>
    <xf numFmtId="198" fontId="3" fillId="0" borderId="0" xfId="7" applyNumberFormat="1" applyProtection="1">
      <alignment vertical="center"/>
      <protection locked="0"/>
    </xf>
    <xf numFmtId="0" fontId="29" fillId="0" borderId="0" xfId="7" applyFont="1">
      <alignment vertical="center"/>
    </xf>
    <xf numFmtId="0" fontId="49" fillId="0" borderId="0" xfId="7" applyFont="1" applyAlignment="1" applyProtection="1">
      <alignment horizontal="right" vertical="center"/>
      <protection locked="0"/>
    </xf>
    <xf numFmtId="0" fontId="29" fillId="0" borderId="0" xfId="7" applyFont="1" applyAlignment="1" applyProtection="1">
      <alignment horizontal="right" vertical="center"/>
      <protection locked="0"/>
    </xf>
    <xf numFmtId="38" fontId="28" fillId="0" borderId="44" xfId="4" applyFont="1" applyFill="1" applyBorder="1" applyAlignment="1" applyProtection="1">
      <alignment horizontal="center" vertical="center"/>
      <protection locked="0"/>
    </xf>
    <xf numFmtId="0" fontId="28" fillId="0" borderId="246" xfId="7" applyFont="1" applyBorder="1" applyProtection="1">
      <alignment vertical="center"/>
      <protection locked="0"/>
    </xf>
    <xf numFmtId="0" fontId="28" fillId="0" borderId="394" xfId="7" applyFont="1" applyBorder="1" applyProtection="1">
      <alignment vertical="center"/>
      <protection locked="0"/>
    </xf>
    <xf numFmtId="0" fontId="3" fillId="0" borderId="333" xfId="7" applyBorder="1">
      <alignment vertical="center"/>
    </xf>
    <xf numFmtId="0" fontId="3" fillId="0" borderId="24" xfId="7" applyBorder="1">
      <alignment vertical="center"/>
    </xf>
    <xf numFmtId="0" fontId="28" fillId="0" borderId="24" xfId="7" applyFont="1" applyBorder="1" applyProtection="1">
      <alignment vertical="center"/>
      <protection locked="0"/>
    </xf>
    <xf numFmtId="0" fontId="28" fillId="0" borderId="23" xfId="7" applyFont="1" applyBorder="1" applyProtection="1">
      <alignment vertical="center"/>
      <protection locked="0"/>
    </xf>
    <xf numFmtId="0" fontId="28" fillId="0" borderId="393" xfId="7" applyFont="1" applyBorder="1" applyProtection="1">
      <alignment vertical="center"/>
      <protection locked="0"/>
    </xf>
    <xf numFmtId="0" fontId="27" fillId="0" borderId="87" xfId="7" applyFont="1" applyBorder="1" applyProtection="1">
      <alignment vertical="center"/>
      <protection locked="0"/>
    </xf>
    <xf numFmtId="0" fontId="29" fillId="0" borderId="86" xfId="7" quotePrefix="1" applyFont="1" applyBorder="1" applyProtection="1">
      <alignment vertical="center"/>
      <protection locked="0"/>
    </xf>
    <xf numFmtId="0" fontId="28" fillId="0" borderId="9" xfId="7" applyFont="1" applyBorder="1" applyProtection="1">
      <alignment vertical="center"/>
      <protection locked="0"/>
    </xf>
    <xf numFmtId="0" fontId="3" fillId="0" borderId="10" xfId="7" applyBorder="1">
      <alignment vertical="center"/>
    </xf>
    <xf numFmtId="0" fontId="28" fillId="0" borderId="395" xfId="7" applyFont="1" applyBorder="1" applyAlignment="1" applyProtection="1">
      <alignment vertical="center" shrinkToFit="1"/>
      <protection locked="0"/>
    </xf>
    <xf numFmtId="0" fontId="28" fillId="0" borderId="180" xfId="7" applyFont="1" applyBorder="1" applyProtection="1">
      <alignment vertical="center"/>
      <protection locked="0"/>
    </xf>
    <xf numFmtId="0" fontId="3" fillId="0" borderId="336" xfId="7" applyBorder="1">
      <alignment vertical="center"/>
    </xf>
    <xf numFmtId="3" fontId="29" fillId="7" borderId="149" xfId="8" applyNumberFormat="1" applyFont="1" applyFill="1" applyBorder="1" applyAlignment="1" applyProtection="1">
      <alignment horizontal="right" vertical="center"/>
      <protection locked="0"/>
    </xf>
    <xf numFmtId="3" fontId="29" fillId="7" borderId="51" xfId="8" applyNumberFormat="1" applyFont="1" applyFill="1" applyBorder="1" applyAlignment="1" applyProtection="1">
      <alignment horizontal="right" vertical="center"/>
      <protection locked="0"/>
    </xf>
    <xf numFmtId="0" fontId="29" fillId="0" borderId="106" xfId="8" applyFont="1" applyBorder="1" applyAlignment="1" applyProtection="1">
      <alignment horizontal="left" vertical="center"/>
      <protection locked="0"/>
    </xf>
    <xf numFmtId="4" fontId="29" fillId="7" borderId="51" xfId="5" applyNumberFormat="1" applyFont="1" applyFill="1" applyBorder="1" applyAlignment="1" applyProtection="1">
      <alignment vertical="center"/>
      <protection locked="0"/>
    </xf>
    <xf numFmtId="0" fontId="29" fillId="0" borderId="49" xfId="8" applyFont="1" applyBorder="1" applyAlignment="1" applyProtection="1">
      <alignment horizontal="left" vertical="center"/>
      <protection locked="0"/>
    </xf>
    <xf numFmtId="0" fontId="29" fillId="0" borderId="6" xfId="8" applyFont="1" applyBorder="1" applyAlignment="1" applyProtection="1">
      <alignment horizontal="left" vertical="center"/>
      <protection locked="0"/>
    </xf>
    <xf numFmtId="4" fontId="29" fillId="7" borderId="16" xfId="5" applyNumberFormat="1" applyFont="1" applyFill="1" applyBorder="1" applyAlignment="1" applyProtection="1">
      <alignment vertical="center"/>
      <protection locked="0"/>
    </xf>
    <xf numFmtId="0" fontId="29" fillId="11" borderId="77" xfId="8" applyFont="1" applyFill="1" applyBorder="1" applyAlignment="1" applyProtection="1">
      <alignment horizontal="right" vertical="center"/>
      <protection locked="0"/>
    </xf>
    <xf numFmtId="0" fontId="29" fillId="11" borderId="91" xfId="8" applyFont="1" applyFill="1" applyBorder="1" applyAlignment="1" applyProtection="1">
      <alignment horizontal="right" vertical="center"/>
      <protection locked="0"/>
    </xf>
    <xf numFmtId="0" fontId="29" fillId="11" borderId="125" xfId="8" applyFont="1" applyFill="1" applyBorder="1" applyProtection="1">
      <alignment vertical="center"/>
      <protection locked="0"/>
    </xf>
    <xf numFmtId="4" fontId="29" fillId="7" borderId="19" xfId="5" applyNumberFormat="1" applyFont="1" applyFill="1" applyBorder="1" applyAlignment="1" applyProtection="1">
      <alignment vertical="center"/>
      <protection locked="0"/>
    </xf>
    <xf numFmtId="0" fontId="0" fillId="0" borderId="0" xfId="8" applyFont="1">
      <alignment vertical="center"/>
    </xf>
    <xf numFmtId="0" fontId="29" fillId="0" borderId="330" xfId="7" applyFont="1" applyBorder="1" applyProtection="1">
      <alignment vertical="center"/>
      <protection locked="0"/>
    </xf>
    <xf numFmtId="0" fontId="29" fillId="0" borderId="140" xfId="7" applyFont="1" applyBorder="1" applyProtection="1">
      <alignment vertical="center"/>
      <protection locked="0"/>
    </xf>
    <xf numFmtId="0" fontId="29" fillId="0" borderId="150" xfId="7" applyFont="1" applyBorder="1" applyProtection="1">
      <alignment vertical="center"/>
      <protection locked="0"/>
    </xf>
    <xf numFmtId="0" fontId="29" fillId="0" borderId="170" xfId="7" applyFont="1" applyBorder="1" applyAlignment="1" applyProtection="1">
      <alignment vertical="center" wrapText="1"/>
      <protection locked="0"/>
    </xf>
    <xf numFmtId="0" fontId="3" fillId="0" borderId="139" xfId="7" applyBorder="1" applyAlignment="1">
      <alignment horizontal="center" vertical="center"/>
    </xf>
    <xf numFmtId="38" fontId="113" fillId="0" borderId="86" xfId="3" applyFont="1" applyBorder="1" applyAlignment="1" applyProtection="1">
      <alignment vertical="center" wrapText="1"/>
      <protection locked="0"/>
    </xf>
    <xf numFmtId="38" fontId="113" fillId="0" borderId="0" xfId="3" applyFont="1" applyBorder="1" applyAlignment="1" applyProtection="1">
      <alignment vertical="center" wrapText="1"/>
      <protection locked="0"/>
    </xf>
    <xf numFmtId="0" fontId="113" fillId="0" borderId="0" xfId="7" applyFont="1" applyAlignment="1" applyProtection="1">
      <alignment vertical="center" wrapText="1"/>
      <protection locked="0"/>
    </xf>
    <xf numFmtId="0" fontId="29" fillId="0" borderId="91" xfId="7" applyFont="1" applyBorder="1" applyProtection="1">
      <alignment vertical="center"/>
      <protection locked="0"/>
    </xf>
    <xf numFmtId="0" fontId="29" fillId="0" borderId="94" xfId="7" applyFont="1" applyBorder="1" applyProtection="1">
      <alignment vertical="center"/>
      <protection locked="0"/>
    </xf>
    <xf numFmtId="38" fontId="27" fillId="5" borderId="105" xfId="4" applyFont="1" applyFill="1" applyBorder="1" applyProtection="1">
      <alignment vertical="center"/>
      <protection locked="0"/>
    </xf>
    <xf numFmtId="38" fontId="27" fillId="5" borderId="123" xfId="4" applyFont="1" applyFill="1" applyBorder="1" applyProtection="1">
      <alignment vertical="center"/>
      <protection locked="0"/>
    </xf>
    <xf numFmtId="38" fontId="27" fillId="5" borderId="124" xfId="4" applyFont="1" applyFill="1" applyBorder="1" applyProtection="1">
      <alignment vertical="center"/>
      <protection locked="0"/>
    </xf>
    <xf numFmtId="38" fontId="27" fillId="5" borderId="132" xfId="4" applyFont="1" applyFill="1" applyBorder="1" applyProtection="1">
      <alignment vertical="center"/>
      <protection locked="0"/>
    </xf>
    <xf numFmtId="38" fontId="27" fillId="5" borderId="131" xfId="4" applyFont="1" applyFill="1" applyBorder="1" applyProtection="1">
      <alignment vertical="center"/>
      <protection locked="0"/>
    </xf>
    <xf numFmtId="38" fontId="27" fillId="5" borderId="148" xfId="4" applyFont="1" applyFill="1" applyBorder="1" applyProtection="1">
      <alignment vertical="center"/>
      <protection locked="0"/>
    </xf>
    <xf numFmtId="38" fontId="27" fillId="5" borderId="171" xfId="4" applyFont="1" applyFill="1" applyBorder="1" applyProtection="1">
      <alignment vertical="center"/>
      <protection locked="0"/>
    </xf>
    <xf numFmtId="0" fontId="3" fillId="0" borderId="88" xfId="7" applyBorder="1" applyAlignment="1" applyProtection="1">
      <alignment horizontal="right" vertical="center"/>
      <protection locked="0"/>
    </xf>
    <xf numFmtId="0" fontId="3" fillId="0" borderId="28" xfId="7" applyBorder="1" applyAlignment="1" applyProtection="1">
      <alignment horizontal="right" vertical="center"/>
      <protection locked="0"/>
    </xf>
    <xf numFmtId="0" fontId="3" fillId="0" borderId="28" xfId="7" applyBorder="1" applyProtection="1">
      <alignment vertical="center"/>
      <protection locked="0"/>
    </xf>
    <xf numFmtId="0" fontId="3" fillId="0" borderId="98" xfId="7" applyBorder="1" applyProtection="1">
      <alignment vertical="center"/>
      <protection locked="0"/>
    </xf>
    <xf numFmtId="0" fontId="3" fillId="0" borderId="90" xfId="7" applyBorder="1" applyAlignment="1" applyProtection="1">
      <alignment horizontal="left" vertical="center"/>
      <protection locked="0"/>
    </xf>
    <xf numFmtId="0" fontId="3" fillId="0" borderId="91" xfId="7" applyBorder="1" applyAlignment="1" applyProtection="1">
      <alignment vertical="center" wrapText="1"/>
      <protection locked="0"/>
    </xf>
    <xf numFmtId="0" fontId="3" fillId="0" borderId="94" xfId="7" applyBorder="1" applyAlignment="1" applyProtection="1">
      <alignment vertical="center" wrapText="1"/>
      <protection locked="0"/>
    </xf>
    <xf numFmtId="0" fontId="3" fillId="0" borderId="234" xfId="7" applyBorder="1" applyProtection="1">
      <alignment vertical="center"/>
      <protection locked="0"/>
    </xf>
    <xf numFmtId="0" fontId="3" fillId="0" borderId="89" xfId="7" applyBorder="1" applyProtection="1">
      <alignment vertical="center"/>
      <protection locked="0"/>
    </xf>
    <xf numFmtId="0" fontId="3" fillId="0" borderId="214" xfId="7" applyBorder="1" applyAlignment="1" applyProtection="1">
      <alignment horizontal="centerContinuous" vertical="center"/>
      <protection locked="0"/>
    </xf>
    <xf numFmtId="0" fontId="3" fillId="0" borderId="215" xfId="7" applyBorder="1" applyAlignment="1" applyProtection="1">
      <alignment horizontal="centerContinuous" vertical="center"/>
      <protection locked="0"/>
    </xf>
    <xf numFmtId="0" fontId="3" fillId="0" borderId="223" xfId="7" applyBorder="1" applyProtection="1">
      <alignment vertical="center"/>
      <protection locked="0"/>
    </xf>
    <xf numFmtId="0" fontId="3" fillId="0" borderId="209" xfId="7" applyBorder="1" applyAlignment="1" applyProtection="1">
      <alignment horizontal="centerContinuous" vertical="center"/>
      <protection locked="0"/>
    </xf>
    <xf numFmtId="0" fontId="3" fillId="0" borderId="210" xfId="7" applyBorder="1" applyAlignment="1" applyProtection="1">
      <alignment horizontal="centerContinuous" vertical="center"/>
      <protection locked="0"/>
    </xf>
    <xf numFmtId="0" fontId="3" fillId="0" borderId="110" xfId="7" applyBorder="1" applyProtection="1">
      <alignment vertical="center"/>
      <protection locked="0"/>
    </xf>
    <xf numFmtId="0" fontId="3" fillId="0" borderId="213" xfId="7" applyBorder="1" applyAlignment="1" applyProtection="1">
      <alignment horizontal="centerContinuous" vertical="center"/>
      <protection locked="0"/>
    </xf>
    <xf numFmtId="0" fontId="3" fillId="0" borderId="231" xfId="7" applyBorder="1" applyAlignment="1" applyProtection="1">
      <alignment horizontal="centerContinuous" vertical="center"/>
      <protection locked="0"/>
    </xf>
    <xf numFmtId="0" fontId="3" fillId="0" borderId="113" xfId="7" applyBorder="1" applyProtection="1">
      <alignment vertical="center"/>
      <protection locked="0"/>
    </xf>
    <xf numFmtId="0" fontId="3" fillId="0" borderId="18" xfId="7" applyBorder="1" applyAlignment="1" applyProtection="1">
      <alignment horizontal="right" vertical="center"/>
      <protection locked="0"/>
    </xf>
    <xf numFmtId="0" fontId="3" fillId="0" borderId="18" xfId="7" applyBorder="1" applyProtection="1">
      <alignment vertical="center"/>
      <protection locked="0"/>
    </xf>
    <xf numFmtId="0" fontId="3" fillId="0" borderId="27" xfId="7" applyBorder="1" applyAlignment="1" applyProtection="1">
      <protection locked="0"/>
    </xf>
    <xf numFmtId="0" fontId="3" fillId="0" borderId="38" xfId="7" applyBorder="1" applyAlignment="1" applyProtection="1">
      <alignment horizontal="right" vertical="center"/>
      <protection locked="0"/>
    </xf>
    <xf numFmtId="0" fontId="3" fillId="0" borderId="78" xfId="7" applyBorder="1" applyAlignment="1" applyProtection="1">
      <alignment horizontal="right" vertical="center"/>
      <protection locked="0"/>
    </xf>
    <xf numFmtId="0" fontId="3" fillId="0" borderId="230" xfId="7" applyBorder="1" applyAlignment="1" applyProtection="1">
      <alignment horizontal="centerContinuous" vertical="center"/>
      <protection locked="0"/>
    </xf>
    <xf numFmtId="0" fontId="3" fillId="0" borderId="90" xfId="7" applyBorder="1" applyAlignment="1" applyProtection="1">
      <alignment horizontal="right" vertical="center"/>
      <protection locked="0"/>
    </xf>
    <xf numFmtId="0" fontId="3" fillId="0" borderId="91" xfId="7" applyBorder="1" applyAlignment="1" applyProtection="1">
      <alignment horizontal="right" vertical="center"/>
      <protection locked="0"/>
    </xf>
    <xf numFmtId="0" fontId="3" fillId="0" borderId="91" xfId="7" applyBorder="1" applyProtection="1">
      <alignment vertical="center"/>
      <protection locked="0"/>
    </xf>
    <xf numFmtId="0" fontId="3" fillId="0" borderId="92" xfId="7" applyBorder="1" applyProtection="1">
      <alignment vertical="center"/>
      <protection locked="0"/>
    </xf>
    <xf numFmtId="0" fontId="3" fillId="0" borderId="143" xfId="7" applyBorder="1" applyProtection="1">
      <alignment vertical="center"/>
      <protection locked="0"/>
    </xf>
    <xf numFmtId="0" fontId="3" fillId="0" borderId="214" xfId="7" applyBorder="1" applyAlignment="1" applyProtection="1">
      <alignment horizontal="left" vertical="center"/>
      <protection locked="0"/>
    </xf>
    <xf numFmtId="0" fontId="3" fillId="0" borderId="94" xfId="7" applyBorder="1" applyProtection="1">
      <alignment vertical="center"/>
      <protection locked="0"/>
    </xf>
    <xf numFmtId="0" fontId="3" fillId="0" borderId="33" xfId="7" applyBorder="1" applyProtection="1">
      <alignment vertical="center"/>
      <protection locked="0"/>
    </xf>
    <xf numFmtId="0" fontId="29" fillId="0" borderId="48" xfId="7" applyFont="1" applyBorder="1" applyAlignment="1" applyProtection="1">
      <alignment vertical="center" wrapText="1"/>
      <protection locked="0"/>
    </xf>
    <xf numFmtId="0" fontId="29" fillId="0" borderId="147" xfId="7" applyFont="1" applyBorder="1" applyAlignment="1" applyProtection="1">
      <alignment vertical="center" wrapText="1"/>
      <protection locked="0"/>
    </xf>
    <xf numFmtId="0" fontId="29" fillId="0" borderId="82" xfId="7" applyFont="1" applyBorder="1" applyProtection="1">
      <alignment vertical="center"/>
      <protection locked="0"/>
    </xf>
    <xf numFmtId="38" fontId="27" fillId="0" borderId="326" xfId="4" applyFont="1" applyFill="1" applyBorder="1" applyProtection="1">
      <alignment vertical="center"/>
      <protection locked="0"/>
    </xf>
    <xf numFmtId="38" fontId="27" fillId="0" borderId="396" xfId="4" applyFont="1" applyFill="1" applyBorder="1" applyProtection="1">
      <alignment vertical="center"/>
      <protection locked="0"/>
    </xf>
    <xf numFmtId="0" fontId="45" fillId="0" borderId="167" xfId="7" applyFont="1" applyBorder="1" applyAlignment="1" applyProtection="1">
      <alignment vertical="center" wrapText="1"/>
      <protection locked="0"/>
    </xf>
    <xf numFmtId="0" fontId="45" fillId="0" borderId="397" xfId="7" applyFont="1" applyBorder="1" applyAlignment="1" applyProtection="1">
      <alignment vertical="center" wrapText="1"/>
      <protection locked="0"/>
    </xf>
    <xf numFmtId="0" fontId="45" fillId="0" borderId="401" xfId="7" applyFont="1" applyBorder="1" applyAlignment="1" applyProtection="1">
      <alignment vertical="center" wrapText="1"/>
      <protection locked="0"/>
    </xf>
    <xf numFmtId="0" fontId="3" fillId="0" borderId="397" xfId="7" applyBorder="1" applyProtection="1">
      <alignment vertical="center"/>
      <protection locked="0"/>
    </xf>
    <xf numFmtId="0" fontId="3" fillId="0" borderId="230" xfId="7" applyBorder="1" applyAlignment="1" applyProtection="1">
      <alignment horizontal="left" vertical="center"/>
      <protection locked="0"/>
    </xf>
    <xf numFmtId="0" fontId="3" fillId="0" borderId="102" xfId="7" applyBorder="1" applyProtection="1">
      <alignment vertical="center"/>
      <protection locked="0"/>
    </xf>
    <xf numFmtId="0" fontId="28" fillId="0" borderId="61" xfId="7" applyFont="1" applyBorder="1" applyProtection="1">
      <alignment vertical="center"/>
      <protection locked="0"/>
    </xf>
    <xf numFmtId="0" fontId="29" fillId="0" borderId="150" xfId="7" applyFont="1" applyBorder="1" applyAlignment="1" applyProtection="1">
      <alignment vertical="center" wrapText="1"/>
      <protection locked="0"/>
    </xf>
    <xf numFmtId="0" fontId="3" fillId="0" borderId="399" xfId="7" applyBorder="1" applyProtection="1">
      <alignment vertical="center"/>
      <protection locked="0"/>
    </xf>
    <xf numFmtId="0" fontId="3" fillId="0" borderId="400" xfId="7" applyBorder="1" applyProtection="1">
      <alignment vertical="center"/>
      <protection locked="0"/>
    </xf>
    <xf numFmtId="0" fontId="3" fillId="0" borderId="61" xfId="7" applyBorder="1" applyProtection="1">
      <alignment vertical="center"/>
      <protection locked="0"/>
    </xf>
    <xf numFmtId="0" fontId="3" fillId="0" borderId="106" xfId="7" applyBorder="1" applyProtection="1">
      <alignment vertical="center"/>
      <protection locked="0"/>
    </xf>
    <xf numFmtId="0" fontId="3" fillId="0" borderId="120" xfId="7" applyBorder="1" applyAlignment="1" applyProtection="1">
      <alignment horizontal="left" vertical="center"/>
      <protection locked="0"/>
    </xf>
    <xf numFmtId="0" fontId="3" fillId="0" borderId="84" xfId="7" applyBorder="1" applyAlignment="1" applyProtection="1">
      <alignment horizontal="left" vertical="center"/>
      <protection locked="0"/>
    </xf>
    <xf numFmtId="0" fontId="3" fillId="0" borderId="403" xfId="7" applyBorder="1" applyAlignment="1" applyProtection="1">
      <alignment horizontal="left" vertical="center"/>
      <protection locked="0"/>
    </xf>
    <xf numFmtId="0" fontId="3" fillId="0" borderId="86" xfId="7" applyBorder="1" applyAlignment="1" applyProtection="1">
      <alignment horizontal="left" vertical="center"/>
      <protection locked="0"/>
    </xf>
    <xf numFmtId="0" fontId="3" fillId="0" borderId="208" xfId="7" applyBorder="1" applyAlignment="1" applyProtection="1">
      <alignment horizontal="left" vertical="center" indent="1"/>
      <protection locked="0"/>
    </xf>
    <xf numFmtId="0" fontId="3" fillId="0" borderId="170" xfId="7" applyBorder="1" applyAlignment="1" applyProtection="1">
      <alignment horizontal="left" vertical="center" indent="1"/>
      <protection locked="0"/>
    </xf>
    <xf numFmtId="0" fontId="3" fillId="0" borderId="218" xfId="7" applyBorder="1" applyAlignment="1" applyProtection="1">
      <alignment horizontal="left" vertical="center" indent="1"/>
      <protection locked="0"/>
    </xf>
    <xf numFmtId="0" fontId="3" fillId="0" borderId="112" xfId="7" applyBorder="1" applyAlignment="1" applyProtection="1">
      <alignment horizontal="left" vertical="center" indent="1"/>
      <protection locked="0"/>
    </xf>
    <xf numFmtId="0" fontId="3" fillId="0" borderId="109" xfId="7" applyBorder="1" applyAlignment="1" applyProtection="1">
      <alignment horizontal="left" vertical="center" indent="1"/>
      <protection locked="0"/>
    </xf>
    <xf numFmtId="0" fontId="3" fillId="0" borderId="125" xfId="7" applyBorder="1" applyAlignment="1" applyProtection="1">
      <alignment horizontal="left" vertical="center" indent="1"/>
      <protection locked="0"/>
    </xf>
    <xf numFmtId="0" fontId="3" fillId="0" borderId="125" xfId="7" applyBorder="1" applyProtection="1">
      <alignment vertical="center"/>
      <protection locked="0"/>
    </xf>
    <xf numFmtId="0" fontId="3" fillId="0" borderId="226" xfId="7" applyBorder="1" applyProtection="1">
      <alignment vertical="center"/>
      <protection locked="0"/>
    </xf>
    <xf numFmtId="0" fontId="3" fillId="0" borderId="229" xfId="7" applyBorder="1" applyProtection="1">
      <alignment vertical="center"/>
      <protection locked="0"/>
    </xf>
    <xf numFmtId="0" fontId="3" fillId="0" borderId="3" xfId="7" applyBorder="1" applyAlignment="1" applyProtection="1">
      <alignment vertical="center" wrapText="1"/>
      <protection locked="0"/>
    </xf>
    <xf numFmtId="0" fontId="3" fillId="0" borderId="4" xfId="7" applyBorder="1" applyAlignment="1" applyProtection="1">
      <alignment vertical="center" wrapText="1"/>
      <protection locked="0"/>
    </xf>
    <xf numFmtId="0" fontId="3" fillId="0" borderId="330" xfId="7" applyBorder="1" applyAlignment="1" applyProtection="1">
      <alignment horizontal="left" vertical="center" wrapText="1" indent="1"/>
      <protection locked="0"/>
    </xf>
    <xf numFmtId="0" fontId="3" fillId="0" borderId="398" xfId="7" applyBorder="1" applyAlignment="1" applyProtection="1">
      <alignment vertical="center" wrapText="1"/>
      <protection locked="0"/>
    </xf>
    <xf numFmtId="0" fontId="3" fillId="0" borderId="399" xfId="7" applyBorder="1" applyAlignment="1" applyProtection="1">
      <alignment vertical="center" wrapText="1"/>
      <protection locked="0"/>
    </xf>
    <xf numFmtId="0" fontId="3" fillId="0" borderId="402" xfId="7" applyBorder="1" applyAlignment="1" applyProtection="1">
      <alignment horizontal="left" vertical="center" wrapText="1" indent="1"/>
      <protection locked="0"/>
    </xf>
    <xf numFmtId="0" fontId="3" fillId="0" borderId="157" xfId="7" applyBorder="1" applyAlignment="1" applyProtection="1">
      <alignment vertical="center" wrapText="1"/>
      <protection locked="0"/>
    </xf>
    <xf numFmtId="0" fontId="3" fillId="0" borderId="33" xfId="7" applyBorder="1" applyAlignment="1" applyProtection="1">
      <alignment vertical="center" wrapText="1"/>
      <protection locked="0"/>
    </xf>
    <xf numFmtId="0" fontId="3" fillId="0" borderId="170" xfId="7" applyBorder="1" applyAlignment="1" applyProtection="1">
      <alignment horizontal="left" vertical="center" wrapText="1" indent="1"/>
      <protection locked="0"/>
    </xf>
    <xf numFmtId="0" fontId="3" fillId="0" borderId="6" xfId="7" applyBorder="1" applyAlignment="1" applyProtection="1">
      <alignment vertical="center" wrapText="1"/>
      <protection locked="0"/>
    </xf>
    <xf numFmtId="0" fontId="3" fillId="0" borderId="0" xfId="7" applyBorder="1" applyAlignment="1" applyProtection="1">
      <alignment vertical="center" wrapText="1"/>
      <protection locked="0"/>
    </xf>
    <xf numFmtId="0" fontId="3" fillId="0" borderId="140" xfId="7" applyBorder="1" applyAlignment="1" applyProtection="1">
      <alignment horizontal="left" vertical="center" wrapText="1" indent="1"/>
      <protection locked="0"/>
    </xf>
    <xf numFmtId="38" fontId="27" fillId="0" borderId="270" xfId="3" applyFont="1" applyBorder="1" applyProtection="1">
      <alignment vertical="center"/>
      <protection locked="0"/>
    </xf>
    <xf numFmtId="38" fontId="27" fillId="0" borderId="396" xfId="3" applyFont="1" applyBorder="1" applyProtection="1">
      <alignment vertical="center"/>
      <protection locked="0"/>
    </xf>
    <xf numFmtId="38" fontId="27" fillId="0" borderId="171" xfId="3" applyFont="1" applyBorder="1" applyProtection="1">
      <alignment vertical="center"/>
      <protection locked="0"/>
    </xf>
    <xf numFmtId="38" fontId="27" fillId="5" borderId="171" xfId="3" applyFont="1" applyFill="1" applyBorder="1" applyProtection="1">
      <alignment vertical="center"/>
      <protection locked="0"/>
    </xf>
    <xf numFmtId="38" fontId="27" fillId="0" borderId="148" xfId="3" applyFont="1" applyBorder="1" applyProtection="1">
      <alignment vertical="center"/>
      <protection locked="0"/>
    </xf>
    <xf numFmtId="38" fontId="27" fillId="5" borderId="105" xfId="3" applyFont="1" applyFill="1" applyBorder="1" applyProtection="1">
      <alignment vertical="center"/>
      <protection locked="0"/>
    </xf>
    <xf numFmtId="0" fontId="29" fillId="11" borderId="221" xfId="8" applyFont="1" applyFill="1" applyBorder="1" applyAlignment="1" applyProtection="1">
      <alignment horizontal="center" vertical="center" shrinkToFit="1"/>
      <protection locked="0"/>
    </xf>
    <xf numFmtId="192" fontId="29" fillId="7" borderId="15" xfId="8" applyNumberFormat="1" applyFont="1" applyFill="1" applyBorder="1" applyProtection="1">
      <alignment vertical="center"/>
      <protection locked="0"/>
    </xf>
    <xf numFmtId="0" fontId="29" fillId="11" borderId="41" xfId="8" applyFont="1" applyFill="1" applyBorder="1" applyAlignment="1" applyProtection="1">
      <alignment horizontal="center" vertical="center" shrinkToFit="1"/>
      <protection locked="0"/>
    </xf>
    <xf numFmtId="0" fontId="29" fillId="11" borderId="96" xfId="8" applyFont="1" applyFill="1" applyBorder="1" applyAlignment="1" applyProtection="1">
      <alignment vertical="center" shrinkToFit="1"/>
      <protection locked="0"/>
    </xf>
    <xf numFmtId="192" fontId="29" fillId="3" borderId="96" xfId="8" applyNumberFormat="1" applyFont="1" applyFill="1" applyBorder="1" applyAlignment="1" applyProtection="1">
      <alignment horizontal="right" vertical="center"/>
      <protection locked="0"/>
    </xf>
    <xf numFmtId="0" fontId="29" fillId="11" borderId="40" xfId="8" applyFont="1" applyFill="1" applyBorder="1" applyAlignment="1" applyProtection="1">
      <alignment horizontal="right" vertical="center" shrinkToFit="1"/>
      <protection locked="0"/>
    </xf>
    <xf numFmtId="0" fontId="29" fillId="11" borderId="96" xfId="8" applyFont="1" applyFill="1" applyBorder="1" applyAlignment="1" applyProtection="1">
      <alignment horizontal="center" vertical="center" shrinkToFit="1"/>
      <protection locked="0"/>
    </xf>
    <xf numFmtId="0" fontId="29" fillId="0" borderId="33" xfId="7" applyFont="1" applyBorder="1" applyProtection="1">
      <alignment vertical="center"/>
      <protection locked="0"/>
    </xf>
    <xf numFmtId="0" fontId="29" fillId="0" borderId="91" xfId="7" applyFont="1" applyBorder="1" applyAlignment="1" applyProtection="1">
      <alignment vertical="center" wrapText="1"/>
      <protection locked="0"/>
    </xf>
    <xf numFmtId="0" fontId="29" fillId="0" borderId="94" xfId="7" applyFont="1" applyBorder="1" applyAlignment="1" applyProtection="1">
      <alignment vertical="center" wrapText="1"/>
      <protection locked="0"/>
    </xf>
    <xf numFmtId="0" fontId="29" fillId="0" borderId="166" xfId="7" applyFont="1" applyBorder="1" applyAlignment="1" applyProtection="1">
      <alignment vertical="center" wrapText="1"/>
      <protection locked="0"/>
    </xf>
    <xf numFmtId="0" fontId="29" fillId="0" borderId="61" xfId="7" applyFont="1" applyBorder="1" applyProtection="1">
      <alignment vertical="center"/>
      <protection locked="0"/>
    </xf>
    <xf numFmtId="0" fontId="29" fillId="0" borderId="266"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99" fillId="8" borderId="0" xfId="8" applyFont="1" applyFill="1" applyAlignment="1">
      <alignment horizontal="left" vertical="top"/>
    </xf>
    <xf numFmtId="38" fontId="3" fillId="0" borderId="139" xfId="4" applyFont="1" applyFill="1" applyBorder="1" applyProtection="1">
      <alignment vertical="center"/>
      <protection hidden="1"/>
    </xf>
    <xf numFmtId="38" fontId="27" fillId="0" borderId="270" xfId="3" applyFont="1" applyFill="1" applyBorder="1" applyProtection="1">
      <alignment vertical="center"/>
      <protection locked="0"/>
    </xf>
    <xf numFmtId="38" fontId="28" fillId="0" borderId="139" xfId="4" applyFont="1" applyFill="1" applyBorder="1" applyProtection="1">
      <alignment vertical="center"/>
      <protection hidden="1"/>
    </xf>
    <xf numFmtId="0" fontId="4" fillId="8" borderId="0" xfId="8" applyFont="1" applyFill="1" applyAlignment="1">
      <alignment horizontal="right" vertical="top" wrapText="1"/>
    </xf>
    <xf numFmtId="0" fontId="4" fillId="8" borderId="0" xfId="8" applyFont="1" applyFill="1" applyAlignment="1">
      <alignment horizontal="right" vertical="center" wrapText="1"/>
    </xf>
    <xf numFmtId="0" fontId="4" fillId="8" borderId="0" xfId="8" applyFont="1" applyFill="1" applyAlignment="1">
      <alignment horizontal="left" vertical="top" wrapText="1"/>
    </xf>
    <xf numFmtId="0" fontId="3" fillId="0" borderId="103" xfId="7" applyBorder="1" applyAlignment="1" applyProtection="1">
      <alignment horizontal="center" vertical="center"/>
      <protection locked="0"/>
    </xf>
    <xf numFmtId="0" fontId="3" fillId="0" borderId="18" xfId="7" applyBorder="1" applyAlignment="1" applyProtection="1">
      <alignment horizontal="center" vertical="center"/>
      <protection locked="0"/>
    </xf>
    <xf numFmtId="0" fontId="28" fillId="0" borderId="16" xfId="7" applyFont="1" applyBorder="1" applyProtection="1">
      <alignment vertical="center"/>
      <protection locked="0"/>
    </xf>
    <xf numFmtId="0" fontId="99" fillId="8" borderId="0" xfId="8" applyFont="1" applyFill="1" applyAlignment="1">
      <alignment horizontal="left" vertical="center"/>
    </xf>
    <xf numFmtId="0" fontId="4" fillId="8" borderId="0" xfId="8" applyFont="1" applyFill="1" applyAlignment="1">
      <alignment vertical="top"/>
    </xf>
    <xf numFmtId="0" fontId="10" fillId="8" borderId="0" xfId="8" applyFont="1" applyFill="1" applyAlignment="1">
      <alignment horizontal="right" vertical="top"/>
    </xf>
    <xf numFmtId="0" fontId="4" fillId="0" borderId="0" xfId="8" applyFont="1" applyAlignment="1">
      <alignment horizontal="right" vertical="center"/>
    </xf>
    <xf numFmtId="0" fontId="28" fillId="0" borderId="50" xfId="8" applyFont="1" applyBorder="1" applyAlignment="1" applyProtection="1">
      <alignment horizontal="center" vertical="center"/>
      <protection locked="0"/>
    </xf>
    <xf numFmtId="0" fontId="29" fillId="0" borderId="0" xfId="8" applyFont="1" applyAlignment="1" applyProtection="1">
      <alignment horizontal="left" vertical="center"/>
      <protection locked="0"/>
    </xf>
    <xf numFmtId="0" fontId="3" fillId="0" borderId="239" xfId="8" applyFont="1" applyBorder="1" applyAlignment="1" applyProtection="1">
      <alignment vertical="center" textRotation="255"/>
      <protection locked="0"/>
    </xf>
    <xf numFmtId="4" fontId="28" fillId="7" borderId="70" xfId="8" applyNumberFormat="1" applyFont="1" applyFill="1" applyBorder="1" applyProtection="1">
      <alignment vertical="center"/>
      <protection locked="0"/>
    </xf>
    <xf numFmtId="0" fontId="28" fillId="7" borderId="139" xfId="8" applyFont="1" applyFill="1" applyBorder="1" applyProtection="1">
      <alignment vertical="center"/>
      <protection locked="0"/>
    </xf>
    <xf numFmtId="4" fontId="28" fillId="7" borderId="139" xfId="8" applyNumberFormat="1" applyFont="1" applyFill="1" applyBorder="1" applyProtection="1">
      <alignment vertical="center"/>
      <protection locked="0"/>
    </xf>
    <xf numFmtId="0" fontId="28" fillId="7" borderId="139" xfId="8" applyFont="1" applyFill="1" applyBorder="1" applyAlignment="1" applyProtection="1">
      <alignment horizontal="right" vertical="center"/>
      <protection locked="0"/>
    </xf>
    <xf numFmtId="4" fontId="28" fillId="7" borderId="139" xfId="8" applyNumberFormat="1" applyFont="1" applyFill="1" applyBorder="1" applyAlignment="1" applyProtection="1">
      <alignment horizontal="right" vertical="center"/>
      <protection locked="0"/>
    </xf>
    <xf numFmtId="4" fontId="28" fillId="7" borderId="70" xfId="8" applyNumberFormat="1" applyFont="1" applyFill="1" applyBorder="1" applyAlignment="1" applyProtection="1">
      <alignment horizontal="right" vertical="center"/>
      <protection locked="0"/>
    </xf>
    <xf numFmtId="183" fontId="28" fillId="0" borderId="118" xfId="8" applyNumberFormat="1" applyFont="1" applyBorder="1" applyAlignment="1" applyProtection="1">
      <alignment horizontal="center" vertical="center"/>
      <protection locked="0"/>
    </xf>
    <xf numFmtId="4" fontId="28" fillId="7" borderId="118" xfId="8" applyNumberFormat="1" applyFont="1" applyFill="1" applyBorder="1" applyAlignment="1" applyProtection="1">
      <alignment horizontal="right" vertical="center"/>
      <protection locked="0"/>
    </xf>
    <xf numFmtId="10" fontId="28" fillId="7" borderId="97" xfId="8" applyNumberFormat="1" applyFont="1" applyFill="1" applyBorder="1" applyProtection="1">
      <alignment vertical="center"/>
      <protection hidden="1"/>
    </xf>
    <xf numFmtId="10" fontId="28" fillId="7" borderId="98" xfId="8" applyNumberFormat="1" applyFont="1" applyFill="1" applyBorder="1" applyProtection="1">
      <alignment vertical="center"/>
      <protection hidden="1"/>
    </xf>
    <xf numFmtId="10" fontId="28" fillId="7" borderId="125" xfId="8" applyNumberFormat="1" applyFont="1" applyFill="1" applyBorder="1" applyProtection="1">
      <alignment vertical="center"/>
      <protection hidden="1"/>
    </xf>
    <xf numFmtId="0" fontId="28" fillId="0" borderId="83" xfId="8" applyFont="1" applyBorder="1" applyAlignment="1" applyProtection="1">
      <alignment horizontal="center" vertical="center"/>
      <protection locked="0"/>
    </xf>
    <xf numFmtId="0" fontId="28" fillId="7" borderId="268" xfId="8" applyFont="1" applyFill="1" applyBorder="1" applyAlignment="1" applyProtection="1">
      <alignment horizontal="right" vertical="center"/>
      <protection locked="0"/>
    </xf>
    <xf numFmtId="192" fontId="28" fillId="7" borderId="119" xfId="8" applyNumberFormat="1" applyFont="1" applyFill="1" applyBorder="1" applyAlignment="1" applyProtection="1">
      <alignment horizontal="right" vertical="center"/>
      <protection locked="0"/>
    </xf>
    <xf numFmtId="192" fontId="28" fillId="7" borderId="70" xfId="8" applyNumberFormat="1" applyFont="1" applyFill="1" applyBorder="1" applyAlignment="1" applyProtection="1">
      <alignment horizontal="right" vertical="center"/>
      <protection locked="0"/>
    </xf>
    <xf numFmtId="183" fontId="28" fillId="0" borderId="83" xfId="8" applyNumberFormat="1" applyFont="1" applyBorder="1" applyAlignment="1" applyProtection="1">
      <alignment horizontal="center" vertical="center"/>
      <protection locked="0"/>
    </xf>
    <xf numFmtId="0" fontId="28" fillId="0" borderId="0" xfId="8" applyFont="1" applyProtection="1">
      <alignment vertical="center"/>
      <protection locked="0"/>
    </xf>
    <xf numFmtId="0" fontId="28" fillId="0" borderId="44" xfId="8" applyFont="1" applyBorder="1" applyProtection="1">
      <alignment vertical="center"/>
      <protection locked="0"/>
    </xf>
    <xf numFmtId="0" fontId="28" fillId="7" borderId="101" xfId="8" applyFont="1" applyFill="1" applyBorder="1" applyAlignment="1" applyProtection="1">
      <alignment horizontal="right" vertical="center"/>
      <protection hidden="1"/>
    </xf>
    <xf numFmtId="4" fontId="29" fillId="7" borderId="245" xfId="5" applyNumberFormat="1" applyFont="1" applyFill="1" applyBorder="1" applyAlignment="1" applyProtection="1">
      <alignment vertical="center"/>
      <protection locked="0"/>
    </xf>
    <xf numFmtId="0" fontId="35" fillId="3" borderId="122" xfId="8" applyFont="1" applyFill="1" applyBorder="1" applyAlignment="1" applyProtection="1">
      <alignment horizontal="center" vertical="center"/>
      <protection locked="0"/>
    </xf>
    <xf numFmtId="0" fontId="35" fillId="3" borderId="123" xfId="8" applyFont="1" applyFill="1" applyBorder="1" applyAlignment="1" applyProtection="1">
      <alignment horizontal="center" vertical="center"/>
      <protection locked="0"/>
    </xf>
    <xf numFmtId="0" fontId="35" fillId="3" borderId="171" xfId="8" applyFont="1" applyFill="1" applyBorder="1" applyAlignment="1" applyProtection="1">
      <alignment horizontal="center" vertical="center"/>
      <protection locked="0"/>
    </xf>
    <xf numFmtId="0" fontId="3" fillId="0" borderId="15" xfId="7" applyBorder="1" applyAlignment="1" applyProtection="1">
      <alignment horizontal="center" vertical="center"/>
      <protection locked="0"/>
    </xf>
    <xf numFmtId="0" fontId="28" fillId="0" borderId="84" xfId="7" applyFont="1" applyBorder="1" applyAlignment="1" applyProtection="1">
      <alignment horizontal="center" vertical="center"/>
      <protection locked="0"/>
    </xf>
    <xf numFmtId="0" fontId="28" fillId="0" borderId="103" xfId="7" applyFont="1" applyBorder="1" applyAlignment="1" applyProtection="1">
      <alignment horizontal="center" vertical="center"/>
      <protection locked="0"/>
    </xf>
    <xf numFmtId="0" fontId="28" fillId="0" borderId="18" xfId="7" applyFont="1" applyBorder="1" applyProtection="1">
      <alignment vertical="center"/>
      <protection locked="0"/>
    </xf>
    <xf numFmtId="38" fontId="3" fillId="0" borderId="29" xfId="5" applyFont="1" applyBorder="1">
      <alignment vertical="center"/>
    </xf>
    <xf numFmtId="38" fontId="3" fillId="0" borderId="240" xfId="5" applyFont="1" applyBorder="1">
      <alignment vertical="center"/>
    </xf>
    <xf numFmtId="38" fontId="3" fillId="0" borderId="29" xfId="5" applyFont="1" applyBorder="1" applyAlignment="1">
      <alignment horizontal="center" vertical="center"/>
    </xf>
    <xf numFmtId="0" fontId="3" fillId="0" borderId="29" xfId="5" applyNumberFormat="1" applyFont="1" applyBorder="1" applyAlignment="1">
      <alignment vertical="center" wrapText="1"/>
    </xf>
    <xf numFmtId="0" fontId="3" fillId="0" borderId="19" xfId="5" applyNumberFormat="1" applyFont="1" applyBorder="1" applyAlignment="1">
      <alignment vertical="center" wrapText="1"/>
    </xf>
    <xf numFmtId="38" fontId="3" fillId="0" borderId="119" xfId="5" applyFont="1" applyBorder="1" applyAlignment="1">
      <alignment vertical="center"/>
    </xf>
    <xf numFmtId="0" fontId="27" fillId="0" borderId="29" xfId="5" applyNumberFormat="1" applyFont="1" applyBorder="1" applyAlignment="1">
      <alignment vertical="center" wrapText="1"/>
    </xf>
    <xf numFmtId="0" fontId="3" fillId="0" borderId="19" xfId="5" applyNumberFormat="1" applyFont="1" applyBorder="1" applyAlignment="1">
      <alignment vertical="center" wrapText="1" shrinkToFit="1"/>
    </xf>
    <xf numFmtId="0" fontId="116" fillId="0" borderId="0" xfId="12" applyFont="1">
      <alignment vertical="center"/>
    </xf>
    <xf numFmtId="0" fontId="115" fillId="0" borderId="404" xfId="12" applyFont="1" applyBorder="1">
      <alignment vertical="center"/>
    </xf>
    <xf numFmtId="0" fontId="4" fillId="0" borderId="405" xfId="12" applyFont="1" applyBorder="1">
      <alignment vertical="center"/>
    </xf>
    <xf numFmtId="0" fontId="4" fillId="0" borderId="406" xfId="12" applyFont="1" applyBorder="1">
      <alignment vertical="center"/>
    </xf>
    <xf numFmtId="0" fontId="55" fillId="0" borderId="0" xfId="20">
      <alignment vertical="center"/>
    </xf>
    <xf numFmtId="0" fontId="118" fillId="0" borderId="0" xfId="20" applyFont="1">
      <alignment vertical="center"/>
    </xf>
    <xf numFmtId="0" fontId="5" fillId="0" borderId="17" xfId="9" applyFont="1" applyBorder="1" applyAlignment="1">
      <alignment horizontal="center" vertical="center" wrapText="1"/>
    </xf>
    <xf numFmtId="0" fontId="5" fillId="0" borderId="19" xfId="9" applyFont="1" applyBorder="1" applyAlignment="1">
      <alignment horizontal="center" vertical="center"/>
    </xf>
    <xf numFmtId="0" fontId="5" fillId="0" borderId="61" xfId="9" applyFont="1" applyBorder="1" applyAlignment="1">
      <alignment horizontal="center" vertical="center"/>
    </xf>
    <xf numFmtId="0" fontId="5" fillId="0" borderId="15" xfId="9" applyFont="1" applyBorder="1" applyAlignment="1">
      <alignment horizontal="right" vertical="center" wrapText="1"/>
    </xf>
    <xf numFmtId="0" fontId="5" fillId="0" borderId="16" xfId="9" applyFont="1" applyBorder="1" applyAlignment="1">
      <alignment horizontal="left" vertical="center"/>
    </xf>
    <xf numFmtId="0" fontId="5" fillId="0" borderId="48" xfId="9" applyFont="1" applyBorder="1" applyAlignment="1">
      <alignment horizontal="left" vertical="center"/>
    </xf>
    <xf numFmtId="0" fontId="5" fillId="0" borderId="20" xfId="9" applyFont="1" applyBorder="1" applyAlignment="1">
      <alignment horizontal="right" vertical="center" wrapText="1"/>
    </xf>
    <xf numFmtId="0" fontId="5" fillId="0" borderId="278" xfId="9" applyFont="1" applyBorder="1" applyAlignment="1">
      <alignment horizontal="left" vertical="center"/>
    </xf>
    <xf numFmtId="0" fontId="5" fillId="0" borderId="149" xfId="9" applyFont="1" applyBorder="1" applyAlignment="1">
      <alignment vertical="center" textRotation="255"/>
    </xf>
    <xf numFmtId="0" fontId="5" fillId="0" borderId="6" xfId="9" applyFont="1" applyBorder="1" applyAlignment="1">
      <alignment horizontal="right" vertical="center" wrapText="1"/>
    </xf>
    <xf numFmtId="0" fontId="5" fillId="0" borderId="87" xfId="9" applyFont="1" applyBorder="1" applyAlignment="1">
      <alignment horizontal="left" vertical="center"/>
    </xf>
    <xf numFmtId="0" fontId="5" fillId="0" borderId="6" xfId="9" applyFont="1" applyBorder="1" applyAlignment="1">
      <alignment horizontal="center" vertical="center" wrapText="1"/>
    </xf>
    <xf numFmtId="0" fontId="5" fillId="0" borderId="7" xfId="9" applyFont="1" applyBorder="1" applyAlignment="1">
      <alignment horizontal="center" vertical="center"/>
    </xf>
    <xf numFmtId="0" fontId="5" fillId="0" borderId="87" xfId="9" applyFont="1" applyBorder="1" applyAlignment="1">
      <alignment horizontal="center" vertical="center"/>
    </xf>
    <xf numFmtId="0" fontId="4" fillId="0" borderId="0" xfId="11" applyFont="1" applyAlignment="1">
      <alignment vertical="center"/>
    </xf>
    <xf numFmtId="0" fontId="5" fillId="0" borderId="182" xfId="9" applyFont="1" applyBorder="1" applyAlignment="1">
      <alignment horizontal="right" vertical="center" wrapText="1"/>
    </xf>
    <xf numFmtId="0" fontId="5" fillId="0" borderId="336" xfId="9" applyFont="1" applyBorder="1" applyAlignment="1">
      <alignment horizontal="left" vertical="center"/>
    </xf>
    <xf numFmtId="0" fontId="5" fillId="0" borderId="408" xfId="9" applyFont="1" applyBorder="1" applyAlignment="1">
      <alignment horizontal="left" vertical="center"/>
    </xf>
    <xf numFmtId="0" fontId="5" fillId="0" borderId="8" xfId="9" applyFont="1" applyBorder="1" applyAlignment="1">
      <alignment horizontal="center" vertical="center" wrapText="1"/>
    </xf>
    <xf numFmtId="0" fontId="5" fillId="0" borderId="307" xfId="9" applyFont="1" applyBorder="1" applyAlignment="1">
      <alignment horizontal="center" vertical="center"/>
    </xf>
    <xf numFmtId="0" fontId="4" fillId="4" borderId="33" xfId="11" applyFont="1" applyFill="1" applyBorder="1" applyAlignment="1">
      <alignment horizontal="left" vertical="center"/>
    </xf>
    <xf numFmtId="0" fontId="4" fillId="0" borderId="33" xfId="11" applyFont="1" applyBorder="1" applyAlignment="1">
      <alignment horizontal="left" vertical="center"/>
    </xf>
    <xf numFmtId="0" fontId="4" fillId="4" borderId="18" xfId="11" applyFont="1" applyFill="1" applyBorder="1" applyAlignment="1">
      <alignment vertical="center"/>
    </xf>
    <xf numFmtId="0" fontId="4" fillId="0" borderId="18" xfId="11" applyFont="1" applyBorder="1" applyAlignment="1">
      <alignment vertical="center"/>
    </xf>
    <xf numFmtId="0" fontId="4" fillId="4" borderId="18" xfId="11" applyFont="1" applyFill="1" applyBorder="1" applyAlignment="1">
      <alignment horizontal="right" vertical="center"/>
    </xf>
    <xf numFmtId="0" fontId="4" fillId="4" borderId="0" xfId="11" applyFont="1" applyFill="1" applyAlignment="1">
      <alignment vertical="center"/>
    </xf>
    <xf numFmtId="0" fontId="4" fillId="4" borderId="6" xfId="11" applyFont="1" applyFill="1" applyBorder="1" applyAlignment="1">
      <alignment vertical="center"/>
    </xf>
    <xf numFmtId="0" fontId="4" fillId="4" borderId="0" xfId="11" applyFont="1" applyFill="1" applyAlignment="1">
      <alignment horizontal="left" vertical="center"/>
    </xf>
    <xf numFmtId="0" fontId="4" fillId="4" borderId="0" xfId="11" quotePrefix="1" applyFont="1" applyFill="1" applyAlignment="1">
      <alignment horizontal="right" vertical="center"/>
    </xf>
    <xf numFmtId="0" fontId="4" fillId="0" borderId="19" xfId="11" applyFont="1" applyBorder="1" applyAlignment="1">
      <alignment vertical="center"/>
    </xf>
    <xf numFmtId="0" fontId="4" fillId="0" borderId="7" xfId="11" applyFont="1" applyBorder="1" applyAlignment="1">
      <alignment vertical="center"/>
    </xf>
    <xf numFmtId="0" fontId="4" fillId="0" borderId="33" xfId="11" applyFont="1" applyBorder="1" applyAlignment="1">
      <alignment vertical="center"/>
    </xf>
    <xf numFmtId="0" fontId="4" fillId="0" borderId="16" xfId="11" applyFont="1" applyBorder="1" applyAlignment="1">
      <alignment vertical="center"/>
    </xf>
    <xf numFmtId="0" fontId="5" fillId="4" borderId="0" xfId="11" applyFont="1" applyFill="1" applyAlignment="1">
      <alignment horizontal="center" vertical="center"/>
    </xf>
    <xf numFmtId="0" fontId="5" fillId="4" borderId="0" xfId="11" applyFont="1" applyFill="1" applyAlignment="1">
      <alignment vertical="center"/>
    </xf>
    <xf numFmtId="0" fontId="5" fillId="4" borderId="17" xfId="11" applyFont="1" applyFill="1" applyBorder="1" applyAlignment="1">
      <alignment horizontal="center" vertical="center"/>
    </xf>
    <xf numFmtId="0" fontId="5" fillId="4" borderId="18" xfId="11" applyFont="1" applyFill="1" applyBorder="1" applyAlignment="1">
      <alignment vertical="center"/>
    </xf>
    <xf numFmtId="0" fontId="5" fillId="4" borderId="6" xfId="11" applyFont="1" applyFill="1" applyBorder="1" applyAlignment="1">
      <alignment horizontal="center" vertical="center"/>
    </xf>
    <xf numFmtId="0" fontId="5" fillId="4" borderId="33" xfId="11" applyFont="1" applyFill="1" applyBorder="1" applyAlignment="1">
      <alignment horizontal="left" vertical="center"/>
    </xf>
    <xf numFmtId="0" fontId="4" fillId="0" borderId="0" xfId="11" applyFont="1" applyAlignment="1">
      <alignment horizontal="right" vertical="center"/>
    </xf>
    <xf numFmtId="0" fontId="5" fillId="4" borderId="0" xfId="11" applyFont="1" applyFill="1" applyAlignment="1">
      <alignment horizontal="right" vertical="center"/>
    </xf>
    <xf numFmtId="0" fontId="4" fillId="0" borderId="18" xfId="11" applyFont="1" applyBorder="1" applyAlignment="1">
      <alignment horizontal="center" vertical="center"/>
    </xf>
    <xf numFmtId="0" fontId="9" fillId="0" borderId="0" xfId="9" applyFont="1" applyAlignment="1">
      <alignment horizontal="center" vertical="center"/>
    </xf>
    <xf numFmtId="38" fontId="6" fillId="0" borderId="180" xfId="9" applyNumberFormat="1" applyFont="1" applyBorder="1" applyAlignment="1" applyProtection="1">
      <alignment horizontal="center" vertical="center"/>
      <protection locked="0"/>
    </xf>
    <xf numFmtId="38" fontId="6" fillId="0" borderId="180" xfId="9" applyNumberFormat="1" applyFont="1" applyBorder="1" applyAlignment="1">
      <alignment horizontal="center" vertical="center"/>
    </xf>
    <xf numFmtId="38" fontId="6" fillId="0" borderId="33" xfId="9" applyNumberFormat="1" applyFont="1" applyBorder="1" applyAlignment="1" applyProtection="1">
      <alignment horizontal="right" vertical="center"/>
      <protection locked="0"/>
    </xf>
    <xf numFmtId="38" fontId="6" fillId="0" borderId="18" xfId="9" applyNumberFormat="1" applyFont="1" applyBorder="1" applyAlignment="1" applyProtection="1">
      <alignment horizontal="center" vertical="center"/>
      <protection locked="0"/>
    </xf>
    <xf numFmtId="38" fontId="6" fillId="0" borderId="18" xfId="9" applyNumberFormat="1" applyFont="1" applyBorder="1" applyAlignment="1">
      <alignment horizontal="center" vertical="center"/>
    </xf>
    <xf numFmtId="38" fontId="6" fillId="0" borderId="9" xfId="9" applyNumberFormat="1" applyFont="1" applyBorder="1" applyAlignment="1" applyProtection="1">
      <alignment horizontal="center" vertical="center"/>
      <protection locked="0"/>
    </xf>
    <xf numFmtId="38" fontId="6" fillId="0" borderId="277" xfId="9" applyNumberFormat="1" applyFont="1" applyBorder="1" applyAlignment="1" applyProtection="1">
      <alignment horizontal="center" vertical="center"/>
      <protection locked="0"/>
    </xf>
    <xf numFmtId="38" fontId="6" fillId="0" borderId="33" xfId="9" applyNumberFormat="1" applyFont="1" applyBorder="1" applyAlignment="1">
      <alignment horizontal="center" vertical="center"/>
    </xf>
    <xf numFmtId="0" fontId="5" fillId="0" borderId="3" xfId="9" applyFont="1" applyBorder="1" applyAlignment="1">
      <alignment horizontal="center" vertical="center" wrapText="1"/>
    </xf>
    <xf numFmtId="38" fontId="6" fillId="0" borderId="4" xfId="9" applyNumberFormat="1" applyFont="1" applyBorder="1" applyAlignment="1">
      <alignment horizontal="center" vertical="center"/>
    </xf>
    <xf numFmtId="0" fontId="5" fillId="0" borderId="5" xfId="9" applyFont="1" applyBorder="1" applyAlignment="1">
      <alignment horizontal="center" vertical="center"/>
    </xf>
    <xf numFmtId="0" fontId="5" fillId="0" borderId="299" xfId="9" applyFont="1" applyBorder="1" applyAlignment="1">
      <alignment horizontal="center" vertical="center"/>
    </xf>
    <xf numFmtId="201" fontId="5" fillId="4" borderId="0" xfId="4" applyNumberFormat="1" applyFont="1" applyFill="1" applyBorder="1" applyAlignment="1" applyProtection="1">
      <alignment horizontal="center" vertical="center" wrapText="1"/>
      <protection locked="0"/>
    </xf>
    <xf numFmtId="201" fontId="5" fillId="0" borderId="33" xfId="10" applyNumberFormat="1" applyFont="1" applyBorder="1" applyAlignment="1">
      <alignment horizontal="center" vertical="center" wrapText="1"/>
    </xf>
    <xf numFmtId="201" fontId="5" fillId="4" borderId="0" xfId="9" applyNumberFormat="1" applyFont="1" applyFill="1" applyAlignment="1">
      <alignment horizontal="center" vertical="center" wrapText="1"/>
    </xf>
    <xf numFmtId="201" fontId="5" fillId="4" borderId="33" xfId="9" applyNumberFormat="1" applyFont="1" applyFill="1" applyBorder="1" applyAlignment="1">
      <alignment horizontal="center" vertical="center" wrapText="1"/>
    </xf>
    <xf numFmtId="38" fontId="3" fillId="0" borderId="245" xfId="5" applyFont="1" applyBorder="1">
      <alignment vertical="center"/>
    </xf>
    <xf numFmtId="38" fontId="3" fillId="0" borderId="82" xfId="5" applyFont="1" applyBorder="1" applyAlignment="1">
      <alignment vertical="center"/>
    </xf>
    <xf numFmtId="0" fontId="5" fillId="0" borderId="146" xfId="9" applyFont="1" applyBorder="1" applyAlignment="1">
      <alignment vertical="center" textRotation="255"/>
    </xf>
    <xf numFmtId="0" fontId="28" fillId="0" borderId="1" xfId="8" applyFont="1" applyBorder="1" applyAlignment="1">
      <alignment horizontal="center" vertical="center" shrinkToFit="1"/>
    </xf>
    <xf numFmtId="38" fontId="6" fillId="0" borderId="0" xfId="9" applyNumberFormat="1" applyFont="1" applyAlignment="1" applyProtection="1">
      <alignment horizontal="center" vertical="center"/>
      <protection locked="0"/>
    </xf>
    <xf numFmtId="38" fontId="6" fillId="0" borderId="0" xfId="9" applyNumberFormat="1" applyFont="1" applyAlignment="1">
      <alignment horizontal="center" vertical="center"/>
    </xf>
    <xf numFmtId="38" fontId="6" fillId="0" borderId="0" xfId="9" applyNumberFormat="1" applyFont="1" applyAlignment="1" applyProtection="1">
      <alignment horizontal="right" vertical="center"/>
      <protection locked="0"/>
    </xf>
    <xf numFmtId="0" fontId="4" fillId="0" borderId="37" xfId="8" applyFont="1" applyBorder="1" applyAlignment="1">
      <alignment horizontal="center" vertical="center" wrapText="1"/>
    </xf>
    <xf numFmtId="38" fontId="3" fillId="0" borderId="101" xfId="3" applyFont="1" applyFill="1" applyBorder="1" applyAlignment="1">
      <alignment vertical="center" shrinkToFit="1"/>
    </xf>
    <xf numFmtId="0" fontId="72" fillId="0" borderId="0" xfId="0" applyFont="1">
      <alignment vertical="center"/>
    </xf>
    <xf numFmtId="0" fontId="121" fillId="8" borderId="0" xfId="8" applyFont="1" applyFill="1">
      <alignment vertical="center"/>
    </xf>
    <xf numFmtId="0" fontId="60" fillId="0" borderId="1" xfId="8" applyFont="1" applyBorder="1" applyAlignment="1">
      <alignment horizontal="center" vertical="center"/>
    </xf>
    <xf numFmtId="0" fontId="29" fillId="0" borderId="37" xfId="7" applyFont="1" applyBorder="1" applyAlignment="1" applyProtection="1">
      <alignment vertical="center" wrapText="1"/>
      <protection locked="0"/>
    </xf>
    <xf numFmtId="0" fontId="60" fillId="0" borderId="0" xfId="9" applyFont="1">
      <alignment vertical="center"/>
    </xf>
    <xf numFmtId="0" fontId="10" fillId="0" borderId="0" xfId="9" applyFont="1">
      <alignment vertical="center"/>
    </xf>
    <xf numFmtId="0" fontId="29" fillId="0" borderId="0" xfId="9" applyFont="1">
      <alignment vertical="center"/>
    </xf>
    <xf numFmtId="0" fontId="10" fillId="0" borderId="0" xfId="9" applyFont="1" applyAlignment="1">
      <alignment horizontal="right" vertical="center"/>
    </xf>
    <xf numFmtId="0" fontId="11" fillId="0" borderId="28" xfId="9" applyFont="1" applyBorder="1" applyAlignment="1">
      <alignment horizontal="left"/>
    </xf>
    <xf numFmtId="0" fontId="11" fillId="0" borderId="37" xfId="9" applyFont="1" applyBorder="1" applyAlignment="1">
      <alignment horizontal="right" vertical="top"/>
    </xf>
    <xf numFmtId="0" fontId="11" fillId="0" borderId="27" xfId="9" applyFont="1" applyBorder="1" applyAlignment="1">
      <alignment horizontal="center" vertical="center"/>
    </xf>
    <xf numFmtId="0" fontId="10" fillId="0" borderId="287" xfId="9" applyFont="1" applyBorder="1">
      <alignment vertical="center"/>
    </xf>
    <xf numFmtId="182" fontId="10" fillId="0" borderId="42" xfId="9" applyNumberFormat="1" applyFont="1" applyBorder="1">
      <alignment vertical="center"/>
    </xf>
    <xf numFmtId="0" fontId="10" fillId="0" borderId="309" xfId="9" applyFont="1" applyBorder="1">
      <alignment vertical="center"/>
    </xf>
    <xf numFmtId="182" fontId="10" fillId="0" borderId="45" xfId="9" applyNumberFormat="1" applyFont="1" applyBorder="1">
      <alignment vertical="center"/>
    </xf>
    <xf numFmtId="0" fontId="10" fillId="0" borderId="421" xfId="9" applyFont="1" applyBorder="1">
      <alignment vertical="center"/>
    </xf>
    <xf numFmtId="182" fontId="10" fillId="0" borderId="25" xfId="9" applyNumberFormat="1" applyFont="1" applyBorder="1">
      <alignment vertical="center"/>
    </xf>
    <xf numFmtId="0" fontId="10" fillId="0" borderId="424" xfId="9" applyFont="1" applyBorder="1">
      <alignment vertical="center"/>
    </xf>
    <xf numFmtId="0" fontId="10" fillId="0" borderId="426" xfId="9" applyFont="1" applyBorder="1">
      <alignment vertical="center"/>
    </xf>
    <xf numFmtId="182" fontId="10" fillId="0" borderId="427" xfId="9" applyNumberFormat="1" applyFont="1" applyBorder="1">
      <alignment vertical="center"/>
    </xf>
    <xf numFmtId="0" fontId="10" fillId="0" borderId="375" xfId="9" applyFont="1" applyBorder="1" applyAlignment="1">
      <alignment vertical="center" wrapText="1"/>
    </xf>
    <xf numFmtId="0" fontId="10" fillId="0" borderId="419" xfId="9" applyFont="1" applyBorder="1">
      <alignment vertical="center"/>
    </xf>
    <xf numFmtId="182" fontId="10" fillId="0" borderId="1" xfId="9" applyNumberFormat="1" applyFont="1" applyBorder="1">
      <alignment vertical="center"/>
    </xf>
    <xf numFmtId="182" fontId="10" fillId="0" borderId="181" xfId="9" applyNumberFormat="1" applyFont="1" applyBorder="1">
      <alignment vertical="center"/>
    </xf>
    <xf numFmtId="0" fontId="10" fillId="0" borderId="375" xfId="9" applyFont="1" applyBorder="1">
      <alignment vertical="center"/>
    </xf>
    <xf numFmtId="182" fontId="4" fillId="0" borderId="0" xfId="9" applyNumberFormat="1" applyFont="1" applyAlignment="1">
      <alignment horizontal="right" vertical="center"/>
    </xf>
    <xf numFmtId="0" fontId="4" fillId="0" borderId="0" xfId="9" applyFont="1">
      <alignment vertical="center"/>
    </xf>
    <xf numFmtId="0" fontId="5" fillId="0" borderId="0" xfId="9" applyFont="1" applyAlignment="1">
      <alignment horizontal="center" vertical="center"/>
    </xf>
    <xf numFmtId="182" fontId="5" fillId="0" borderId="0" xfId="9" applyNumberFormat="1" applyFont="1" applyAlignment="1">
      <alignment horizontal="right" vertical="center"/>
    </xf>
    <xf numFmtId="182" fontId="10" fillId="0" borderId="0" xfId="9" applyNumberFormat="1" applyFont="1" applyAlignment="1">
      <alignment horizontal="right" vertical="center"/>
    </xf>
    <xf numFmtId="0" fontId="8" fillId="0" borderId="0" xfId="9" applyFont="1">
      <alignment vertical="center"/>
    </xf>
    <xf numFmtId="0" fontId="11" fillId="0" borderId="0" xfId="9" applyFont="1">
      <alignment vertical="center"/>
    </xf>
    <xf numFmtId="0" fontId="62" fillId="0" borderId="0" xfId="9" applyFont="1">
      <alignment vertical="center"/>
    </xf>
    <xf numFmtId="0" fontId="61" fillId="0" borderId="0" xfId="9" applyFont="1">
      <alignment vertical="center"/>
    </xf>
    <xf numFmtId="0" fontId="61" fillId="0" borderId="0" xfId="9" applyFont="1" applyAlignment="1">
      <alignment vertical="top"/>
    </xf>
    <xf numFmtId="0" fontId="11" fillId="0" borderId="0" xfId="9" applyFont="1" applyAlignment="1">
      <alignment vertical="top"/>
    </xf>
    <xf numFmtId="0" fontId="17" fillId="0" borderId="0" xfId="9" applyFont="1" applyAlignment="1">
      <alignment horizontal="right" vertical="center"/>
    </xf>
    <xf numFmtId="49" fontId="4" fillId="0" borderId="0" xfId="12" applyNumberFormat="1" applyFont="1" applyAlignment="1">
      <alignment horizontal="center" vertical="center"/>
    </xf>
    <xf numFmtId="0" fontId="5" fillId="0" borderId="10" xfId="9" applyFont="1" applyBorder="1" applyAlignment="1">
      <alignment horizontal="center" vertical="center"/>
    </xf>
    <xf numFmtId="178" fontId="21" fillId="5" borderId="3" xfId="11" applyNumberFormat="1" applyFont="1" applyFill="1" applyBorder="1" applyAlignment="1">
      <alignment vertical="center"/>
    </xf>
    <xf numFmtId="178" fontId="21" fillId="5" borderId="5" xfId="11" applyNumberFormat="1" applyFont="1" applyFill="1" applyBorder="1" applyAlignment="1">
      <alignment vertical="center"/>
    </xf>
    <xf numFmtId="0" fontId="5" fillId="4" borderId="17" xfId="11" applyFont="1" applyFill="1" applyBorder="1" applyAlignment="1" applyProtection="1">
      <alignment horizontal="center" vertical="center"/>
      <protection locked="0"/>
    </xf>
    <xf numFmtId="0" fontId="5" fillId="4" borderId="6" xfId="11" applyFont="1" applyFill="1" applyBorder="1" applyAlignment="1" applyProtection="1">
      <alignment horizontal="center" vertical="center"/>
      <protection locked="0"/>
    </xf>
    <xf numFmtId="0" fontId="5" fillId="4" borderId="0" xfId="11" applyFont="1" applyFill="1" applyAlignment="1" applyProtection="1">
      <alignment horizontal="center" vertical="center"/>
      <protection locked="0"/>
    </xf>
    <xf numFmtId="0" fontId="57" fillId="0" borderId="18" xfId="8" applyFont="1" applyBorder="1" applyAlignment="1">
      <alignment horizontal="center" vertical="center" wrapText="1"/>
    </xf>
    <xf numFmtId="0" fontId="57" fillId="0" borderId="33" xfId="8" applyFont="1" applyBorder="1" applyAlignment="1">
      <alignment horizontal="center" vertical="center" wrapText="1"/>
    </xf>
    <xf numFmtId="0" fontId="28" fillId="0" borderId="0" xfId="0" applyFont="1" applyAlignment="1">
      <alignment horizontal="left" vertical="center"/>
    </xf>
    <xf numFmtId="203" fontId="6" fillId="0" borderId="33" xfId="9" applyNumberFormat="1" applyFont="1" applyBorder="1" applyAlignment="1">
      <alignment horizontal="center" vertical="center"/>
    </xf>
    <xf numFmtId="203" fontId="6" fillId="0" borderId="4" xfId="9" applyNumberFormat="1" applyFont="1" applyBorder="1" applyAlignment="1">
      <alignment horizontal="center" vertical="center"/>
    </xf>
    <xf numFmtId="182" fontId="4" fillId="16" borderId="1" xfId="9" applyNumberFormat="1" applyFont="1" applyFill="1" applyBorder="1" applyAlignment="1" applyProtection="1">
      <alignment horizontal="right" vertical="center"/>
      <protection locked="0"/>
    </xf>
    <xf numFmtId="202" fontId="10" fillId="16" borderId="290" xfId="9" applyNumberFormat="1" applyFont="1" applyFill="1" applyBorder="1" applyAlignment="1" applyProtection="1">
      <alignment horizontal="right" vertical="center"/>
      <protection locked="0"/>
    </xf>
    <xf numFmtId="202" fontId="10" fillId="16" borderId="429" xfId="9" applyNumberFormat="1" applyFont="1" applyFill="1" applyBorder="1" applyAlignment="1" applyProtection="1">
      <alignment horizontal="right" vertical="center"/>
      <protection locked="0"/>
    </xf>
    <xf numFmtId="202" fontId="62" fillId="16" borderId="388" xfId="9" applyNumberFormat="1" applyFont="1" applyFill="1" applyBorder="1" applyAlignment="1" applyProtection="1">
      <alignment horizontal="right" vertical="center"/>
      <protection locked="0"/>
    </xf>
    <xf numFmtId="0" fontId="10" fillId="16" borderId="355" xfId="9" applyFont="1" applyFill="1" applyBorder="1">
      <alignment vertical="center"/>
    </xf>
    <xf numFmtId="38" fontId="3" fillId="0" borderId="122" xfId="4" applyFont="1" applyFill="1" applyBorder="1" applyProtection="1">
      <alignment vertical="center"/>
      <protection hidden="1"/>
    </xf>
    <xf numFmtId="38" fontId="3" fillId="0" borderId="123" xfId="4" applyFont="1" applyFill="1" applyBorder="1" applyProtection="1">
      <alignment vertical="center"/>
      <protection hidden="1"/>
    </xf>
    <xf numFmtId="38" fontId="3" fillId="0" borderId="105" xfId="4" applyFont="1" applyFill="1" applyBorder="1" applyProtection="1">
      <alignment vertical="center"/>
      <protection hidden="1"/>
    </xf>
    <xf numFmtId="0" fontId="29" fillId="0" borderId="88" xfId="7" applyFont="1" applyBorder="1" applyProtection="1">
      <alignment vertical="center"/>
      <protection locked="0"/>
    </xf>
    <xf numFmtId="0" fontId="125" fillId="0" borderId="0" xfId="7" applyFont="1" applyProtection="1">
      <alignment vertical="center"/>
      <protection locked="0"/>
    </xf>
    <xf numFmtId="190" fontId="29" fillId="0" borderId="0" xfId="7" applyNumberFormat="1" applyFont="1" applyProtection="1">
      <alignment vertical="center"/>
      <protection locked="0"/>
    </xf>
    <xf numFmtId="190" fontId="29" fillId="0" borderId="33" xfId="7" applyNumberFormat="1" applyFont="1" applyBorder="1" applyProtection="1">
      <alignment vertical="center"/>
      <protection locked="0"/>
    </xf>
    <xf numFmtId="190" fontId="126" fillId="0" borderId="0" xfId="7" applyNumberFormat="1" applyFont="1" applyProtection="1">
      <alignment vertical="center"/>
      <protection locked="0"/>
    </xf>
    <xf numFmtId="0" fontId="126" fillId="0" borderId="0" xfId="7" applyFont="1" applyProtection="1">
      <alignment vertical="center"/>
      <protection locked="0"/>
    </xf>
    <xf numFmtId="190" fontId="126" fillId="0" borderId="33" xfId="7" applyNumberFormat="1" applyFont="1" applyBorder="1" applyProtection="1">
      <alignment vertical="center"/>
      <protection locked="0"/>
    </xf>
    <xf numFmtId="0" fontId="126" fillId="0" borderId="33" xfId="7" applyFont="1" applyBorder="1" applyProtection="1">
      <alignment vertical="center"/>
      <protection locked="0"/>
    </xf>
    <xf numFmtId="0" fontId="34" fillId="0" borderId="89" xfId="7" applyFont="1" applyBorder="1" applyAlignment="1" applyProtection="1">
      <alignment vertical="center" wrapText="1"/>
      <protection locked="0"/>
    </xf>
    <xf numFmtId="0" fontId="29" fillId="0" borderId="90" xfId="7" applyFont="1" applyBorder="1" applyProtection="1">
      <alignment vertical="center"/>
      <protection locked="0"/>
    </xf>
    <xf numFmtId="0" fontId="29" fillId="0" borderId="29" xfId="7" applyFont="1" applyBorder="1" applyAlignment="1" applyProtection="1">
      <alignment horizontal="right" vertical="center" wrapText="1"/>
      <protection locked="0"/>
    </xf>
    <xf numFmtId="0" fontId="36" fillId="0" borderId="50" xfId="7" applyFont="1" applyBorder="1" applyProtection="1">
      <alignment vertical="center"/>
      <protection locked="0"/>
    </xf>
    <xf numFmtId="0" fontId="37" fillId="0" borderId="50" xfId="7" applyFont="1" applyBorder="1" applyProtection="1">
      <alignment vertical="center"/>
      <protection locked="0"/>
    </xf>
    <xf numFmtId="0" fontId="41" fillId="0" borderId="50" xfId="7" applyFont="1" applyBorder="1" applyAlignment="1" applyProtection="1">
      <alignment horizontal="right" vertical="center"/>
      <protection locked="0"/>
    </xf>
    <xf numFmtId="0" fontId="28" fillId="19" borderId="86" xfId="7" applyFont="1" applyFill="1" applyBorder="1" applyProtection="1">
      <alignment vertical="center"/>
      <protection locked="0"/>
    </xf>
    <xf numFmtId="0" fontId="28" fillId="19" borderId="0" xfId="7" applyFont="1" applyFill="1" applyBorder="1" applyProtection="1">
      <alignment vertical="center"/>
      <protection locked="0"/>
    </xf>
    <xf numFmtId="0" fontId="62" fillId="0" borderId="1" xfId="8" applyFont="1" applyBorder="1" applyAlignment="1">
      <alignment horizontal="center" vertical="center" wrapText="1"/>
    </xf>
    <xf numFmtId="0" fontId="58" fillId="0" borderId="0" xfId="8" applyFont="1" applyAlignment="1">
      <alignment horizontal="center" vertical="center" wrapText="1"/>
    </xf>
    <xf numFmtId="0" fontId="58" fillId="0" borderId="0" xfId="8" applyFont="1" applyAlignment="1">
      <alignment horizontal="right" vertical="center" wrapText="1"/>
    </xf>
    <xf numFmtId="38" fontId="59" fillId="0" borderId="1" xfId="3" applyFont="1" applyBorder="1">
      <alignment vertical="center"/>
    </xf>
    <xf numFmtId="0" fontId="127" fillId="0" borderId="1" xfId="8" applyFont="1" applyBorder="1" applyAlignment="1">
      <alignment horizontal="center" vertical="center" wrapText="1"/>
    </xf>
    <xf numFmtId="0" fontId="127" fillId="0" borderId="28" xfId="8" applyFont="1" applyBorder="1" applyAlignment="1">
      <alignment horizontal="center" vertical="center" wrapText="1"/>
    </xf>
    <xf numFmtId="0" fontId="127" fillId="0" borderId="28" xfId="8" applyFont="1" applyBorder="1" applyAlignment="1">
      <alignment horizontal="centerContinuous" vertical="center" wrapText="1"/>
    </xf>
    <xf numFmtId="0" fontId="127" fillId="0" borderId="37" xfId="8" applyFont="1" applyBorder="1" applyAlignment="1">
      <alignment horizontal="centerContinuous" vertical="center" wrapText="1"/>
    </xf>
    <xf numFmtId="0" fontId="127" fillId="0" borderId="29" xfId="8" applyFont="1" applyBorder="1" applyAlignment="1">
      <alignment horizontal="centerContinuous" vertical="center" wrapText="1"/>
    </xf>
    <xf numFmtId="0" fontId="127" fillId="0" borderId="15" xfId="8" applyFont="1" applyBorder="1" applyAlignment="1">
      <alignment horizontal="center" vertical="center" wrapText="1"/>
    </xf>
    <xf numFmtId="0" fontId="127" fillId="0" borderId="28" xfId="8" applyFont="1" applyBorder="1" applyAlignment="1">
      <alignment horizontal="right" vertical="center" wrapText="1"/>
    </xf>
    <xf numFmtId="0" fontId="127" fillId="0" borderId="37" xfId="8" applyFont="1" applyBorder="1" applyAlignment="1">
      <alignment horizontal="center" vertical="center" wrapText="1"/>
    </xf>
    <xf numFmtId="0" fontId="127" fillId="0" borderId="29" xfId="8" applyFont="1" applyBorder="1" applyAlignment="1">
      <alignment horizontal="right" vertical="center" wrapText="1"/>
    </xf>
    <xf numFmtId="0" fontId="127" fillId="0" borderId="146" xfId="8" applyFont="1" applyBorder="1" applyAlignment="1">
      <alignment horizontal="center" vertical="center" wrapText="1"/>
    </xf>
    <xf numFmtId="0" fontId="127" fillId="0" borderId="269" xfId="8" applyFont="1" applyBorder="1" applyAlignment="1">
      <alignment horizontal="center" vertical="center" wrapText="1"/>
    </xf>
    <xf numFmtId="0" fontId="127" fillId="0" borderId="108" xfId="8" applyFont="1" applyBorder="1" applyAlignment="1">
      <alignment horizontal="center" vertical="center" wrapText="1"/>
    </xf>
    <xf numFmtId="0" fontId="127" fillId="0" borderId="270" xfId="8" applyFont="1" applyBorder="1" applyAlignment="1">
      <alignment horizontal="center" vertical="center" wrapText="1"/>
    </xf>
    <xf numFmtId="0" fontId="58" fillId="0" borderId="171" xfId="8" applyFont="1" applyBorder="1" applyAlignment="1">
      <alignment horizontal="center" vertical="center" wrapText="1"/>
    </xf>
    <xf numFmtId="0" fontId="127" fillId="0" borderId="221" xfId="8" applyFont="1" applyBorder="1" applyAlignment="1">
      <alignment horizontal="center" vertical="center" wrapText="1"/>
    </xf>
    <xf numFmtId="196" fontId="127" fillId="0" borderId="1" xfId="8" applyNumberFormat="1" applyFont="1" applyBorder="1" applyAlignment="1">
      <alignment horizontal="right" vertical="center" wrapText="1"/>
    </xf>
    <xf numFmtId="201" fontId="127" fillId="0" borderId="1" xfId="8" applyNumberFormat="1" applyFont="1" applyBorder="1" applyAlignment="1">
      <alignment vertical="center" wrapText="1"/>
    </xf>
    <xf numFmtId="201" fontId="127" fillId="0" borderId="27" xfId="8" applyNumberFormat="1" applyFont="1" applyBorder="1" applyAlignment="1">
      <alignment vertical="center" wrapText="1"/>
    </xf>
    <xf numFmtId="0" fontId="67" fillId="0" borderId="308" xfId="8" applyFont="1" applyBorder="1" applyAlignment="1">
      <alignment vertical="center" wrapText="1"/>
    </xf>
    <xf numFmtId="38" fontId="11" fillId="0" borderId="0" xfId="9" applyNumberFormat="1" applyFont="1">
      <alignment vertical="center"/>
    </xf>
    <xf numFmtId="0" fontId="4" fillId="0" borderId="0" xfId="9" applyFont="1" applyAlignment="1">
      <alignment horizontal="right" vertical="center"/>
    </xf>
    <xf numFmtId="0" fontId="129" fillId="0" borderId="0" xfId="9" applyFont="1" applyAlignment="1" applyProtection="1">
      <alignment vertical="center" shrinkToFit="1"/>
      <protection locked="0"/>
    </xf>
    <xf numFmtId="0" fontId="99" fillId="0" borderId="0" xfId="9" applyFont="1">
      <alignment vertical="center"/>
    </xf>
    <xf numFmtId="0" fontId="130" fillId="0" borderId="0" xfId="8" applyFont="1">
      <alignment vertical="center"/>
    </xf>
    <xf numFmtId="0" fontId="131" fillId="0" borderId="0" xfId="8" applyFont="1">
      <alignment vertical="center"/>
    </xf>
    <xf numFmtId="0" fontId="130" fillId="0" borderId="0" xfId="10" applyFont="1" applyAlignment="1">
      <alignment horizontal="left" vertical="center" indent="1"/>
    </xf>
    <xf numFmtId="0" fontId="35" fillId="0" borderId="0" xfId="7" applyFont="1" applyProtection="1">
      <alignment vertical="center"/>
      <protection locked="0"/>
    </xf>
    <xf numFmtId="0" fontId="130" fillId="0" borderId="0" xfId="7" applyFont="1" applyProtection="1">
      <alignment vertical="center"/>
      <protection locked="0"/>
    </xf>
    <xf numFmtId="0" fontId="128" fillId="0" borderId="49" xfId="8" applyFont="1" applyBorder="1" applyAlignment="1">
      <alignment horizontal="center" vertical="center" wrapText="1"/>
    </xf>
    <xf numFmtId="178" fontId="28" fillId="7" borderId="6" xfId="4" applyNumberFormat="1" applyFont="1" applyFill="1" applyBorder="1" applyAlignment="1" applyProtection="1">
      <alignment vertical="center"/>
      <protection locked="0"/>
    </xf>
    <xf numFmtId="0" fontId="61" fillId="0" borderId="0" xfId="8" applyFont="1" applyAlignment="1">
      <alignment horizontal="center" vertical="center"/>
    </xf>
    <xf numFmtId="0" fontId="132" fillId="0" borderId="0" xfId="20" applyFont="1">
      <alignment vertical="center"/>
    </xf>
    <xf numFmtId="0" fontId="55" fillId="0" borderId="86" xfId="20" applyBorder="1" applyAlignment="1">
      <alignment horizontal="left" vertical="center"/>
    </xf>
    <xf numFmtId="38" fontId="0" fillId="0" borderId="353" xfId="18" applyFont="1" applyFill="1" applyBorder="1" applyAlignment="1">
      <alignment horizontal="center" vertical="center" shrinkToFit="1"/>
    </xf>
    <xf numFmtId="38" fontId="0" fillId="0" borderId="356" xfId="18" applyFont="1" applyFill="1" applyBorder="1" applyAlignment="1">
      <alignment horizontal="center" vertical="center" shrinkToFit="1"/>
    </xf>
    <xf numFmtId="0" fontId="51" fillId="0" borderId="0" xfId="7" applyFont="1" applyBorder="1" applyProtection="1">
      <alignment vertical="center"/>
      <protection locked="0"/>
    </xf>
    <xf numFmtId="0" fontId="133" fillId="0" borderId="0" xfId="9" applyFont="1">
      <alignment vertical="center"/>
    </xf>
    <xf numFmtId="0" fontId="130" fillId="0" borderId="0" xfId="0" applyFont="1">
      <alignment vertical="center"/>
    </xf>
    <xf numFmtId="181" fontId="22" fillId="6" borderId="300" xfId="11" applyNumberFormat="1" applyFont="1" applyFill="1" applyBorder="1" applyAlignment="1">
      <alignment horizontal="center" vertical="center"/>
    </xf>
    <xf numFmtId="176" fontId="19" fillId="3" borderId="269" xfId="11" applyNumberFormat="1" applyFont="1" applyFill="1" applyBorder="1" applyAlignment="1">
      <alignment horizontal="center" vertical="center" wrapText="1"/>
    </xf>
    <xf numFmtId="0" fontId="128" fillId="0" borderId="170" xfId="8" applyFont="1" applyBorder="1" applyAlignment="1">
      <alignment horizontal="center" vertical="center" wrapText="1"/>
    </xf>
    <xf numFmtId="178" fontId="21" fillId="5" borderId="4" xfId="11" applyNumberFormat="1" applyFont="1" applyFill="1" applyBorder="1" applyAlignment="1">
      <alignment horizontal="right" vertical="center"/>
    </xf>
    <xf numFmtId="181" fontId="21" fillId="0" borderId="43" xfId="11" applyNumberFormat="1" applyFont="1" applyBorder="1" applyAlignment="1">
      <alignment horizontal="right" vertical="center" indent="1"/>
    </xf>
    <xf numFmtId="181" fontId="21" fillId="0" borderId="46" xfId="11" applyNumberFormat="1" applyFont="1" applyBorder="1" applyAlignment="1">
      <alignment horizontal="right" vertical="center" indent="1"/>
    </xf>
    <xf numFmtId="181" fontId="21" fillId="0" borderId="8" xfId="11" applyNumberFormat="1" applyFont="1" applyBorder="1" applyAlignment="1">
      <alignment horizontal="right" vertical="center" indent="1"/>
    </xf>
    <xf numFmtId="178" fontId="21" fillId="5" borderId="430" xfId="11" applyNumberFormat="1" applyFont="1" applyFill="1" applyBorder="1" applyAlignment="1">
      <alignment horizontal="right" vertical="center" indent="1"/>
    </xf>
    <xf numFmtId="178" fontId="21" fillId="5" borderId="181" xfId="11" applyNumberFormat="1" applyFont="1" applyFill="1" applyBorder="1" applyAlignment="1">
      <alignment horizontal="right" vertical="center" indent="1"/>
    </xf>
    <xf numFmtId="181" fontId="21" fillId="0" borderId="44" xfId="11" applyNumberFormat="1" applyFont="1" applyBorder="1" applyAlignment="1">
      <alignment horizontal="right" vertical="center" indent="1"/>
    </xf>
    <xf numFmtId="181" fontId="21" fillId="0" borderId="47" xfId="11" applyNumberFormat="1" applyFont="1" applyBorder="1" applyAlignment="1">
      <alignment horizontal="right" vertical="center" indent="1"/>
    </xf>
    <xf numFmtId="181" fontId="21" fillId="0" borderId="10" xfId="11" applyNumberFormat="1" applyFont="1" applyBorder="1" applyAlignment="1">
      <alignment horizontal="right" vertical="center" indent="1"/>
    </xf>
    <xf numFmtId="181" fontId="21" fillId="0" borderId="33" xfId="11" applyNumberFormat="1" applyFont="1" applyBorder="1" applyAlignment="1">
      <alignment horizontal="right" vertical="center"/>
    </xf>
    <xf numFmtId="181" fontId="21" fillId="0" borderId="50" xfId="11" applyNumberFormat="1" applyFont="1" applyBorder="1" applyAlignment="1">
      <alignment horizontal="right" vertical="center"/>
    </xf>
    <xf numFmtId="178" fontId="21" fillId="5" borderId="0" xfId="11" applyNumberFormat="1" applyFont="1" applyFill="1" applyAlignment="1">
      <alignment horizontal="right" vertical="center"/>
    </xf>
    <xf numFmtId="178" fontId="21" fillId="5" borderId="277" xfId="11" applyNumberFormat="1" applyFont="1" applyFill="1" applyBorder="1" applyAlignment="1">
      <alignment horizontal="right" vertical="center"/>
    </xf>
    <xf numFmtId="178" fontId="21" fillId="5" borderId="33" xfId="11" applyNumberFormat="1" applyFont="1" applyFill="1" applyBorder="1" applyAlignment="1">
      <alignment horizontal="right" vertical="center"/>
    </xf>
    <xf numFmtId="178" fontId="28" fillId="0" borderId="0" xfId="4" applyNumberFormat="1" applyFont="1" applyFill="1" applyBorder="1" applyAlignment="1" applyProtection="1">
      <alignment vertical="center"/>
      <protection locked="0"/>
    </xf>
    <xf numFmtId="178" fontId="28" fillId="0" borderId="37" xfId="4" applyNumberFormat="1" applyFont="1" applyFill="1" applyBorder="1" applyAlignment="1" applyProtection="1">
      <alignment vertical="center"/>
      <protection locked="0"/>
    </xf>
    <xf numFmtId="178" fontId="28" fillId="0" borderId="18" xfId="4" applyNumberFormat="1" applyFont="1" applyFill="1" applyBorder="1" applyAlignment="1" applyProtection="1">
      <alignment vertical="center"/>
      <protection locked="0"/>
    </xf>
    <xf numFmtId="178" fontId="28" fillId="0" borderId="86" xfId="4" applyNumberFormat="1" applyFont="1" applyFill="1" applyBorder="1" applyAlignment="1" applyProtection="1">
      <alignment vertical="center"/>
      <protection locked="0"/>
    </xf>
    <xf numFmtId="178" fontId="28" fillId="0" borderId="88" xfId="4" applyNumberFormat="1" applyFont="1" applyFill="1" applyBorder="1" applyAlignment="1" applyProtection="1">
      <alignment vertical="center"/>
      <protection locked="0"/>
    </xf>
    <xf numFmtId="178" fontId="28" fillId="0" borderId="90" xfId="4" applyNumberFormat="1" applyFont="1" applyFill="1" applyBorder="1" applyAlignment="1" applyProtection="1">
      <alignment vertical="center"/>
      <protection locked="0"/>
    </xf>
    <xf numFmtId="188" fontId="28" fillId="7" borderId="1" xfId="0" applyNumberFormat="1" applyFont="1" applyFill="1" applyBorder="1" applyAlignment="1" applyProtection="1">
      <alignment horizontal="center" vertical="center"/>
      <protection hidden="1"/>
    </xf>
    <xf numFmtId="188" fontId="28" fillId="0" borderId="99" xfId="7" applyNumberFormat="1" applyFont="1" applyBorder="1" applyProtection="1">
      <alignment vertical="center"/>
      <protection hidden="1"/>
    </xf>
    <xf numFmtId="204" fontId="28" fillId="7" borderId="101" xfId="7" applyNumberFormat="1" applyFont="1" applyFill="1" applyBorder="1" applyProtection="1">
      <alignment vertical="center"/>
      <protection hidden="1"/>
    </xf>
    <xf numFmtId="204" fontId="28" fillId="7" borderId="44" xfId="4" applyNumberFormat="1" applyFont="1" applyFill="1" applyBorder="1" applyAlignment="1" applyProtection="1">
      <alignment horizontal="right" vertical="center"/>
      <protection hidden="1"/>
    </xf>
    <xf numFmtId="204" fontId="28" fillId="7" borderId="103" xfId="4" applyNumberFormat="1" applyFont="1" applyFill="1" applyBorder="1" applyAlignment="1" applyProtection="1">
      <alignment horizontal="right" vertical="center"/>
      <protection hidden="1"/>
    </xf>
    <xf numFmtId="204" fontId="28" fillId="7" borderId="90" xfId="4" applyNumberFormat="1" applyFont="1" applyFill="1" applyBorder="1" applyAlignment="1" applyProtection="1">
      <alignment horizontal="right" vertical="center"/>
      <protection hidden="1"/>
    </xf>
    <xf numFmtId="204" fontId="28" fillId="7" borderId="106" xfId="4" applyNumberFormat="1" applyFont="1" applyFill="1" applyBorder="1" applyAlignment="1" applyProtection="1">
      <alignment horizontal="right" vertical="center"/>
      <protection hidden="1"/>
    </xf>
    <xf numFmtId="204" fontId="28" fillId="0" borderId="44" xfId="4" applyNumberFormat="1" applyFont="1" applyFill="1" applyBorder="1" applyAlignment="1" applyProtection="1">
      <alignment horizontal="right" vertical="center"/>
      <protection locked="0"/>
    </xf>
    <xf numFmtId="204" fontId="28" fillId="0" borderId="110" xfId="4" applyNumberFormat="1" applyFont="1" applyFill="1" applyBorder="1" applyAlignment="1" applyProtection="1">
      <alignment horizontal="right" vertical="center"/>
      <protection locked="0"/>
    </xf>
    <xf numFmtId="204" fontId="28" fillId="0" borderId="113" xfId="4" applyNumberFormat="1" applyFont="1" applyFill="1" applyBorder="1" applyAlignment="1" applyProtection="1">
      <alignment horizontal="right" vertical="center"/>
      <protection locked="0"/>
    </xf>
    <xf numFmtId="204" fontId="28" fillId="0" borderId="18" xfId="4" applyNumberFormat="1" applyFont="1" applyFill="1" applyBorder="1" applyAlignment="1" applyProtection="1">
      <alignment horizontal="right" vertical="center"/>
      <protection locked="0"/>
    </xf>
    <xf numFmtId="204" fontId="28" fillId="0" borderId="116" xfId="4" applyNumberFormat="1" applyFont="1" applyFill="1" applyBorder="1" applyAlignment="1" applyProtection="1">
      <alignment horizontal="right" vertical="center"/>
      <protection locked="0"/>
    </xf>
    <xf numFmtId="204" fontId="28" fillId="7" borderId="118" xfId="4" applyNumberFormat="1" applyFont="1" applyFill="1" applyBorder="1" applyAlignment="1" applyProtection="1">
      <alignment horizontal="right" vertical="center"/>
      <protection hidden="1"/>
    </xf>
    <xf numFmtId="204" fontId="28" fillId="7" borderId="97" xfId="4" applyNumberFormat="1" applyFont="1" applyFill="1" applyBorder="1" applyAlignment="1" applyProtection="1">
      <alignment vertical="center"/>
      <protection locked="0"/>
    </xf>
    <xf numFmtId="204" fontId="28" fillId="7" borderId="122" xfId="4" applyNumberFormat="1" applyFont="1" applyFill="1" applyBorder="1" applyAlignment="1" applyProtection="1">
      <alignment vertical="center"/>
      <protection hidden="1"/>
    </xf>
    <xf numFmtId="204" fontId="28" fillId="7" borderId="98" xfId="4" applyNumberFormat="1" applyFont="1" applyFill="1" applyBorder="1" applyAlignment="1" applyProtection="1">
      <alignment vertical="center"/>
      <protection locked="0"/>
    </xf>
    <xf numFmtId="204" fontId="28" fillId="7" borderId="123" xfId="4" applyNumberFormat="1" applyFont="1" applyFill="1" applyBorder="1" applyAlignment="1" applyProtection="1">
      <alignment vertical="center"/>
      <protection hidden="1"/>
    </xf>
    <xf numFmtId="204" fontId="28" fillId="0" borderId="115" xfId="4" applyNumberFormat="1" applyFont="1" applyFill="1" applyBorder="1" applyAlignment="1" applyProtection="1">
      <alignment vertical="center"/>
      <protection locked="0"/>
    </xf>
    <xf numFmtId="204" fontId="28" fillId="0" borderId="124" xfId="4" applyNumberFormat="1" applyFont="1" applyFill="1" applyBorder="1" applyAlignment="1" applyProtection="1">
      <alignment vertical="center"/>
      <protection locked="0"/>
    </xf>
    <xf numFmtId="204" fontId="28" fillId="0" borderId="125" xfId="4" applyNumberFormat="1" applyFont="1" applyFill="1" applyBorder="1" applyAlignment="1" applyProtection="1">
      <alignment vertical="center"/>
      <protection locked="0"/>
    </xf>
    <xf numFmtId="204" fontId="28" fillId="7" borderId="105" xfId="4" applyNumberFormat="1" applyFont="1" applyFill="1" applyBorder="1" applyAlignment="1" applyProtection="1">
      <alignment vertical="center"/>
      <protection hidden="1"/>
    </xf>
    <xf numFmtId="204" fontId="28" fillId="0" borderId="39" xfId="4" applyNumberFormat="1" applyFont="1" applyFill="1" applyBorder="1" applyAlignment="1" applyProtection="1">
      <alignment vertical="center"/>
      <protection locked="0"/>
    </xf>
    <xf numFmtId="204" fontId="28" fillId="0" borderId="6" xfId="4" applyNumberFormat="1" applyFont="1" applyFill="1" applyBorder="1" applyAlignment="1" applyProtection="1">
      <alignment vertical="center"/>
      <protection locked="0"/>
    </xf>
    <xf numFmtId="204" fontId="28" fillId="7" borderId="126" xfId="4" applyNumberFormat="1" applyFont="1" applyFill="1" applyBorder="1" applyAlignment="1" applyProtection="1">
      <alignment vertical="center"/>
      <protection hidden="1"/>
    </xf>
    <xf numFmtId="204" fontId="28" fillId="0" borderId="127" xfId="4" applyNumberFormat="1" applyFont="1" applyFill="1" applyBorder="1" applyAlignment="1" applyProtection="1">
      <alignment vertical="center"/>
      <protection locked="0"/>
    </xf>
    <xf numFmtId="204" fontId="28" fillId="0" borderId="128" xfId="4" applyNumberFormat="1" applyFont="1" applyFill="1" applyBorder="1" applyAlignment="1" applyProtection="1">
      <alignment vertical="center"/>
      <protection locked="0"/>
    </xf>
    <xf numFmtId="204" fontId="28" fillId="7" borderId="129" xfId="4" applyNumberFormat="1" applyFont="1" applyFill="1" applyBorder="1" applyAlignment="1" applyProtection="1">
      <alignment vertical="center"/>
      <protection hidden="1"/>
    </xf>
    <xf numFmtId="204" fontId="28" fillId="0" borderId="130" xfId="4" applyNumberFormat="1" applyFont="1" applyFill="1" applyBorder="1" applyAlignment="1" applyProtection="1">
      <alignment vertical="center"/>
      <protection locked="0"/>
    </xf>
    <xf numFmtId="204" fontId="28" fillId="0" borderId="14" xfId="4" applyNumberFormat="1" applyFont="1" applyFill="1" applyBorder="1" applyAlignment="1" applyProtection="1">
      <alignment vertical="center"/>
      <protection locked="0"/>
    </xf>
    <xf numFmtId="204" fontId="28" fillId="7" borderId="131" xfId="4" applyNumberFormat="1" applyFont="1" applyFill="1" applyBorder="1" applyAlignment="1" applyProtection="1">
      <alignment vertical="center"/>
      <protection hidden="1"/>
    </xf>
    <xf numFmtId="204" fontId="28" fillId="0" borderId="27" xfId="4" applyNumberFormat="1" applyFont="1" applyFill="1" applyBorder="1" applyAlignment="1" applyProtection="1">
      <alignment vertical="center"/>
      <protection locked="0"/>
    </xf>
    <xf numFmtId="204" fontId="28" fillId="0" borderId="17" xfId="4" applyNumberFormat="1" applyFont="1" applyFill="1" applyBorder="1" applyAlignment="1" applyProtection="1">
      <alignment vertical="center"/>
      <protection locked="0"/>
    </xf>
    <xf numFmtId="204" fontId="28" fillId="7" borderId="132" xfId="4" applyNumberFormat="1" applyFont="1" applyFill="1" applyBorder="1" applyAlignment="1" applyProtection="1">
      <alignment vertical="center"/>
      <protection hidden="1"/>
    </xf>
    <xf numFmtId="204" fontId="28" fillId="0" borderId="143" xfId="4" applyNumberFormat="1" applyFont="1" applyFill="1" applyBorder="1" applyAlignment="1" applyProtection="1">
      <alignment vertical="center"/>
      <protection locked="0"/>
    </xf>
    <xf numFmtId="204" fontId="28" fillId="0" borderId="112" xfId="4" applyNumberFormat="1" applyFont="1" applyFill="1" applyBorder="1" applyAlignment="1" applyProtection="1">
      <alignment vertical="center"/>
      <protection locked="0"/>
    </xf>
    <xf numFmtId="204" fontId="28" fillId="0" borderId="135" xfId="4" applyNumberFormat="1" applyFont="1" applyFill="1" applyBorder="1" applyAlignment="1" applyProtection="1">
      <alignment vertical="center"/>
      <protection locked="0"/>
    </xf>
    <xf numFmtId="204" fontId="28" fillId="0" borderId="11" xfId="4" applyNumberFormat="1" applyFont="1" applyFill="1" applyBorder="1" applyAlignment="1" applyProtection="1">
      <alignment vertical="center"/>
      <protection locked="0"/>
    </xf>
    <xf numFmtId="204" fontId="28" fillId="0" borderId="133" xfId="4" applyNumberFormat="1" applyFont="1" applyFill="1" applyBorder="1" applyAlignment="1" applyProtection="1">
      <alignment vertical="center"/>
      <protection locked="0"/>
    </xf>
    <xf numFmtId="204" fontId="28" fillId="0" borderId="134" xfId="4" applyNumberFormat="1" applyFont="1" applyFill="1" applyBorder="1" applyAlignment="1" applyProtection="1">
      <alignment vertical="center"/>
      <protection locked="0"/>
    </xf>
    <xf numFmtId="204" fontId="28" fillId="0" borderId="136" xfId="4" applyNumberFormat="1" applyFont="1" applyFill="1" applyBorder="1" applyAlignment="1" applyProtection="1">
      <alignment vertical="center"/>
      <protection locked="0"/>
    </xf>
    <xf numFmtId="204" fontId="28" fillId="0" borderId="137" xfId="4" applyNumberFormat="1" applyFont="1" applyFill="1" applyBorder="1" applyAlignment="1" applyProtection="1">
      <alignment vertical="center"/>
      <protection locked="0"/>
    </xf>
    <xf numFmtId="204" fontId="28" fillId="7" borderId="138" xfId="4" applyNumberFormat="1" applyFont="1" applyFill="1" applyBorder="1" applyAlignment="1" applyProtection="1">
      <alignment vertical="center"/>
      <protection hidden="1"/>
    </xf>
    <xf numFmtId="204" fontId="28" fillId="7" borderId="139" xfId="4" applyNumberFormat="1" applyFont="1" applyFill="1" applyBorder="1" applyAlignment="1" applyProtection="1">
      <alignment vertical="center"/>
      <protection hidden="1"/>
    </xf>
    <xf numFmtId="0" fontId="56" fillId="0" borderId="0" xfId="0" applyFont="1" applyAlignment="1">
      <alignment horizontal="left" vertical="center"/>
    </xf>
    <xf numFmtId="0" fontId="56" fillId="13" borderId="28" xfId="0" applyFont="1" applyFill="1" applyBorder="1">
      <alignment vertical="center"/>
    </xf>
    <xf numFmtId="0" fontId="56" fillId="13" borderId="37" xfId="0" applyFont="1" applyFill="1" applyBorder="1">
      <alignment vertical="center"/>
    </xf>
    <xf numFmtId="0" fontId="56" fillId="13" borderId="29" xfId="0" applyFont="1" applyFill="1" applyBorder="1">
      <alignment vertical="center"/>
    </xf>
    <xf numFmtId="49" fontId="56" fillId="0" borderId="28" xfId="0" applyNumberFormat="1" applyFont="1" applyBorder="1" applyAlignment="1">
      <alignment horizontal="center" vertical="center" wrapText="1"/>
    </xf>
    <xf numFmtId="49" fontId="56" fillId="0" borderId="37" xfId="0" applyNumberFormat="1" applyFont="1" applyBorder="1" applyAlignment="1">
      <alignment horizontal="center" vertical="center" wrapText="1"/>
    </xf>
    <xf numFmtId="49" fontId="56" fillId="0" borderId="29" xfId="0" applyNumberFormat="1" applyFont="1" applyBorder="1" applyAlignment="1">
      <alignment horizontal="center" vertical="center" wrapText="1"/>
    </xf>
    <xf numFmtId="0" fontId="56" fillId="13" borderId="282" xfId="0" applyFont="1" applyFill="1" applyBorder="1" applyAlignment="1">
      <alignment vertical="center" wrapText="1"/>
    </xf>
    <xf numFmtId="0" fontId="56" fillId="13" borderId="283" xfId="0" applyFont="1" applyFill="1" applyBorder="1" applyAlignment="1">
      <alignment vertical="center" wrapText="1"/>
    </xf>
    <xf numFmtId="0" fontId="56" fillId="13" borderId="284" xfId="0" applyFont="1" applyFill="1" applyBorder="1" applyAlignment="1">
      <alignment vertical="center" wrapText="1"/>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13" borderId="282" xfId="0" applyFont="1" applyFill="1" applyBorder="1" applyAlignment="1">
      <alignment horizontal="center" vertical="center" wrapText="1"/>
    </xf>
    <xf numFmtId="0" fontId="56" fillId="13" borderId="283" xfId="0" applyFont="1" applyFill="1" applyBorder="1" applyAlignment="1">
      <alignment horizontal="center" vertical="center" wrapText="1"/>
    </xf>
    <xf numFmtId="0" fontId="56" fillId="13" borderId="284" xfId="0" applyFont="1" applyFill="1" applyBorder="1" applyAlignment="1">
      <alignment horizontal="center" vertical="center" wrapText="1"/>
    </xf>
    <xf numFmtId="0" fontId="56" fillId="0" borderId="28" xfId="0" applyFont="1" applyBorder="1" applyAlignment="1">
      <alignment vertical="center" wrapText="1"/>
    </xf>
    <xf numFmtId="0" fontId="56" fillId="0" borderId="37" xfId="0" applyFont="1" applyBorder="1" applyAlignment="1">
      <alignment vertical="center" wrapText="1"/>
    </xf>
    <xf numFmtId="0" fontId="56" fillId="0" borderId="29" xfId="0" applyFont="1" applyBorder="1" applyAlignment="1">
      <alignment vertical="center" wrapText="1"/>
    </xf>
    <xf numFmtId="0" fontId="56" fillId="13" borderId="17" xfId="0" applyFont="1" applyFill="1" applyBorder="1">
      <alignment vertical="center"/>
    </xf>
    <xf numFmtId="0" fontId="56" fillId="13" borderId="18" xfId="0" applyFont="1" applyFill="1" applyBorder="1">
      <alignment vertical="center"/>
    </xf>
    <xf numFmtId="0" fontId="56" fillId="13" borderId="19" xfId="0" applyFont="1" applyFill="1" applyBorder="1">
      <alignment vertical="center"/>
    </xf>
    <xf numFmtId="0" fontId="56" fillId="13" borderId="15" xfId="0" applyFont="1" applyFill="1" applyBorder="1">
      <alignment vertical="center"/>
    </xf>
    <xf numFmtId="0" fontId="56" fillId="13" borderId="33" xfId="0" applyFont="1" applyFill="1" applyBorder="1">
      <alignment vertical="center"/>
    </xf>
    <xf numFmtId="0" fontId="56" fillId="13" borderId="16" xfId="0" applyFont="1" applyFill="1" applyBorder="1">
      <alignment vertical="center"/>
    </xf>
    <xf numFmtId="0" fontId="56" fillId="0" borderId="28" xfId="0" applyFont="1" applyBorder="1" applyAlignment="1">
      <alignment vertical="center" shrinkToFit="1"/>
    </xf>
    <xf numFmtId="0" fontId="56" fillId="0" borderId="37" xfId="0" applyFont="1" applyBorder="1" applyAlignment="1">
      <alignment vertical="center" shrinkToFit="1"/>
    </xf>
    <xf numFmtId="0" fontId="56" fillId="0" borderId="29" xfId="0" applyFont="1" applyBorder="1" applyAlignment="1">
      <alignment vertical="center" shrinkToFit="1"/>
    </xf>
    <xf numFmtId="0" fontId="76" fillId="0" borderId="0" xfId="0" applyFont="1" applyAlignment="1">
      <alignment horizontal="center" vertical="center"/>
    </xf>
    <xf numFmtId="0" fontId="56" fillId="13" borderId="1" xfId="0" applyFont="1" applyFill="1" applyBorder="1">
      <alignment vertical="center"/>
    </xf>
    <xf numFmtId="0" fontId="56" fillId="0" borderId="1" xfId="0" applyFont="1" applyBorder="1" applyAlignment="1">
      <alignment vertical="center" wrapText="1"/>
    </xf>
    <xf numFmtId="0" fontId="56" fillId="13" borderId="281" xfId="0" applyFont="1" applyFill="1" applyBorder="1" applyAlignment="1">
      <alignment horizontal="center" vertical="center" wrapText="1"/>
    </xf>
    <xf numFmtId="49" fontId="56" fillId="0" borderId="1" xfId="0" applyNumberFormat="1" applyFont="1" applyBorder="1" applyAlignment="1">
      <alignment horizontal="center" vertical="center" wrapText="1"/>
    </xf>
    <xf numFmtId="49" fontId="56" fillId="0" borderId="1" xfId="0" applyNumberFormat="1" applyFont="1" applyBorder="1" applyAlignment="1">
      <alignment vertical="center" wrapText="1"/>
    </xf>
    <xf numFmtId="0" fontId="56" fillId="0" borderId="1" xfId="0" applyFont="1" applyBorder="1" applyAlignment="1">
      <alignment horizontal="center" vertical="center"/>
    </xf>
    <xf numFmtId="0" fontId="56" fillId="13" borderId="1" xfId="0" applyFont="1" applyFill="1" applyBorder="1" applyAlignment="1">
      <alignment vertical="center" wrapText="1"/>
    </xf>
    <xf numFmtId="0" fontId="56" fillId="13" borderId="281" xfId="0" applyFont="1" applyFill="1" applyBorder="1" applyAlignment="1">
      <alignment vertical="center" wrapText="1"/>
    </xf>
    <xf numFmtId="0" fontId="64" fillId="7" borderId="27" xfId="8" applyFont="1" applyFill="1" applyBorder="1" applyAlignment="1">
      <alignment horizontal="center" vertical="center" wrapText="1"/>
    </xf>
    <xf numFmtId="0" fontId="64" fillId="7" borderId="39" xfId="8" applyFont="1" applyFill="1" applyBorder="1" applyAlignment="1">
      <alignment horizontal="center" vertical="center" wrapText="1"/>
    </xf>
    <xf numFmtId="0" fontId="64" fillId="7" borderId="38" xfId="8" applyFont="1" applyFill="1" applyBorder="1" applyAlignment="1">
      <alignment horizontal="center" vertical="center" wrapText="1"/>
    </xf>
    <xf numFmtId="0" fontId="64" fillId="7" borderId="17" xfId="8" applyFont="1" applyFill="1" applyBorder="1" applyAlignment="1">
      <alignment horizontal="center" vertical="center"/>
    </xf>
    <xf numFmtId="0" fontId="64" fillId="7" borderId="15" xfId="8" applyFont="1" applyFill="1" applyBorder="1" applyAlignment="1">
      <alignment horizontal="center" vertical="center"/>
    </xf>
    <xf numFmtId="190" fontId="66" fillId="0" borderId="28" xfId="8" applyNumberFormat="1" applyFont="1" applyBorder="1" applyAlignment="1">
      <alignment horizontal="left" vertical="center" shrinkToFit="1"/>
    </xf>
    <xf numFmtId="190" fontId="66" fillId="0" borderId="37" xfId="8" applyNumberFormat="1" applyFont="1" applyBorder="1" applyAlignment="1">
      <alignment horizontal="left" vertical="center" shrinkToFit="1"/>
    </xf>
    <xf numFmtId="190" fontId="66" fillId="0" borderId="29" xfId="8" applyNumberFormat="1" applyFont="1" applyBorder="1" applyAlignment="1">
      <alignment horizontal="left" vertical="center" shrinkToFit="1"/>
    </xf>
    <xf numFmtId="0" fontId="66" fillId="0" borderId="28" xfId="8" applyFont="1" applyBorder="1" applyAlignment="1">
      <alignment horizontal="left" vertical="center" shrinkToFit="1"/>
    </xf>
    <xf numFmtId="0" fontId="66" fillId="0" borderId="37" xfId="8" applyFont="1" applyBorder="1" applyAlignment="1">
      <alignment horizontal="left" vertical="center" shrinkToFit="1"/>
    </xf>
    <xf numFmtId="0" fontId="66" fillId="0" borderId="29" xfId="8" applyFont="1" applyBorder="1" applyAlignment="1">
      <alignment horizontal="left" vertical="center" shrinkToFit="1"/>
    </xf>
    <xf numFmtId="0" fontId="64" fillId="0" borderId="37" xfId="8" applyFont="1" applyBorder="1" applyAlignment="1">
      <alignment horizontal="left" vertical="center" wrapText="1"/>
    </xf>
    <xf numFmtId="0" fontId="64" fillId="0" borderId="29" xfId="8" applyFont="1" applyBorder="1" applyAlignment="1">
      <alignment horizontal="left" vertical="center" wrapText="1"/>
    </xf>
    <xf numFmtId="0" fontId="64" fillId="0" borderId="384" xfId="8" applyFont="1" applyBorder="1" applyAlignment="1">
      <alignment horizontal="left" vertical="center"/>
    </xf>
    <xf numFmtId="0" fontId="64" fillId="0" borderId="385" xfId="8" applyFont="1" applyBorder="1" applyAlignment="1">
      <alignment horizontal="left" vertical="center"/>
    </xf>
    <xf numFmtId="0" fontId="64" fillId="0" borderId="386" xfId="8" applyFont="1" applyBorder="1" applyAlignment="1">
      <alignment horizontal="left" vertical="center"/>
    </xf>
    <xf numFmtId="0" fontId="66" fillId="0" borderId="15" xfId="8" applyFont="1" applyBorder="1" applyAlignment="1">
      <alignment horizontal="left" vertical="center" wrapText="1" shrinkToFit="1"/>
    </xf>
    <xf numFmtId="0" fontId="66" fillId="0" borderId="33" xfId="8" applyFont="1" applyBorder="1" applyAlignment="1">
      <alignment horizontal="left" vertical="center" wrapText="1" shrinkToFit="1"/>
    </xf>
    <xf numFmtId="0" fontId="66" fillId="0" borderId="16" xfId="8" applyFont="1" applyBorder="1" applyAlignment="1">
      <alignment horizontal="left" vertical="center" wrapText="1" shrinkToFit="1"/>
    </xf>
    <xf numFmtId="0" fontId="64" fillId="7" borderId="6" xfId="8" applyFont="1" applyFill="1" applyBorder="1" applyAlignment="1">
      <alignment horizontal="center" vertical="center"/>
    </xf>
    <xf numFmtId="0" fontId="64" fillId="0" borderId="28" xfId="8" applyFont="1" applyBorder="1" applyAlignment="1">
      <alignment horizontal="left" vertical="center"/>
    </xf>
    <xf numFmtId="0" fontId="64" fillId="0" borderId="37" xfId="8" applyFont="1" applyBorder="1" applyAlignment="1">
      <alignment horizontal="left" vertical="center"/>
    </xf>
    <xf numFmtId="0" fontId="64" fillId="0" borderId="29" xfId="8" applyFont="1" applyBorder="1" applyAlignment="1">
      <alignment horizontal="left" vertical="center"/>
    </xf>
    <xf numFmtId="49" fontId="66" fillId="0" borderId="28" xfId="8" applyNumberFormat="1" applyFont="1" applyBorder="1" applyAlignment="1">
      <alignment horizontal="left" vertical="center" shrinkToFit="1"/>
    </xf>
    <xf numFmtId="49" fontId="66" fillId="0" borderId="37" xfId="8" applyNumberFormat="1" applyFont="1" applyBorder="1" applyAlignment="1">
      <alignment horizontal="left" vertical="center" shrinkToFit="1"/>
    </xf>
    <xf numFmtId="49" fontId="66" fillId="0" borderId="29" xfId="8" applyNumberFormat="1" applyFont="1" applyBorder="1" applyAlignment="1">
      <alignment horizontal="left" vertical="center" shrinkToFit="1"/>
    </xf>
    <xf numFmtId="199" fontId="64" fillId="0" borderId="28" xfId="8" applyNumberFormat="1" applyFont="1" applyBorder="1" applyAlignment="1">
      <alignment horizontal="left" vertical="center"/>
    </xf>
    <xf numFmtId="199" fontId="64" fillId="0" borderId="37" xfId="8" applyNumberFormat="1" applyFont="1" applyBorder="1" applyAlignment="1">
      <alignment horizontal="left" vertical="center"/>
    </xf>
    <xf numFmtId="199" fontId="64" fillId="0" borderId="29" xfId="8" applyNumberFormat="1" applyFont="1" applyBorder="1" applyAlignment="1">
      <alignment horizontal="left" vertical="center"/>
    </xf>
    <xf numFmtId="0" fontId="64" fillId="7" borderId="1" xfId="8" applyFont="1" applyFill="1" applyBorder="1" applyAlignment="1">
      <alignment horizontal="center" vertical="center"/>
    </xf>
    <xf numFmtId="0" fontId="50" fillId="0" borderId="181" xfId="8" applyFont="1" applyBorder="1" applyAlignment="1">
      <alignment horizontal="left" vertical="center" wrapText="1"/>
    </xf>
    <xf numFmtId="0" fontId="50" fillId="0" borderId="45" xfId="8" applyFont="1" applyBorder="1" applyAlignment="1">
      <alignment horizontal="left" vertical="center" wrapText="1"/>
    </xf>
    <xf numFmtId="0" fontId="122" fillId="0" borderId="45" xfId="8" applyFont="1" applyBorder="1" applyAlignment="1">
      <alignment horizontal="left" vertical="center" wrapText="1"/>
    </xf>
    <xf numFmtId="0" fontId="50" fillId="0" borderId="181" xfId="8" applyFont="1" applyBorder="1" applyAlignment="1">
      <alignment vertical="center" wrapText="1"/>
    </xf>
    <xf numFmtId="0" fontId="50" fillId="0" borderId="8" xfId="8" applyFont="1" applyBorder="1" applyAlignment="1">
      <alignment horizontal="left" vertical="center" wrapText="1"/>
    </xf>
    <xf numFmtId="0" fontId="50" fillId="0" borderId="9" xfId="8" applyFont="1" applyBorder="1" applyAlignment="1">
      <alignment horizontal="left" vertical="center" wrapText="1"/>
    </xf>
    <xf numFmtId="0" fontId="50" fillId="0" borderId="10" xfId="8" applyFont="1" applyBorder="1" applyAlignment="1">
      <alignment horizontal="left" vertical="center" wrapText="1"/>
    </xf>
    <xf numFmtId="0" fontId="50" fillId="0" borderId="182" xfId="8" applyFont="1" applyBorder="1" applyAlignment="1">
      <alignment horizontal="left" vertical="center" wrapText="1"/>
    </xf>
    <xf numFmtId="0" fontId="50" fillId="0" borderId="180" xfId="8" applyFont="1" applyBorder="1" applyAlignment="1">
      <alignment horizontal="left" vertical="center" wrapText="1"/>
    </xf>
    <xf numFmtId="0" fontId="50" fillId="0" borderId="336" xfId="8" applyFont="1" applyBorder="1" applyAlignment="1">
      <alignment horizontal="left" vertical="center" wrapText="1"/>
    </xf>
    <xf numFmtId="0" fontId="50" fillId="0" borderId="45" xfId="8" applyFont="1" applyBorder="1" applyAlignment="1">
      <alignment vertical="center" wrapText="1"/>
    </xf>
    <xf numFmtId="0" fontId="64" fillId="7" borderId="27" xfId="8" applyFont="1" applyFill="1" applyBorder="1" applyAlignment="1">
      <alignment horizontal="center" vertical="center"/>
    </xf>
    <xf numFmtId="0" fontId="64" fillId="7" borderId="39" xfId="8" applyFont="1" applyFill="1" applyBorder="1" applyAlignment="1">
      <alignment horizontal="center" vertical="center"/>
    </xf>
    <xf numFmtId="0" fontId="64" fillId="7" borderId="38" xfId="8" applyFont="1" applyFill="1" applyBorder="1" applyAlignment="1">
      <alignment horizontal="center" vertical="center"/>
    </xf>
    <xf numFmtId="0" fontId="64" fillId="0" borderId="37" xfId="8" applyFont="1" applyBorder="1" applyAlignment="1">
      <alignment horizontal="left" vertical="center" wrapText="1" indent="1"/>
    </xf>
    <xf numFmtId="0" fontId="64" fillId="0" borderId="29" xfId="8" applyFont="1" applyBorder="1" applyAlignment="1">
      <alignment horizontal="left" vertical="center" wrapText="1" indent="1"/>
    </xf>
    <xf numFmtId="0" fontId="64" fillId="7" borderId="19" xfId="8" applyFont="1" applyFill="1" applyBorder="1" applyAlignment="1">
      <alignment horizontal="center" vertical="center"/>
    </xf>
    <xf numFmtId="0" fontId="64" fillId="7" borderId="16" xfId="8" applyFont="1" applyFill="1" applyBorder="1" applyAlignment="1">
      <alignment horizontal="center" vertical="center"/>
    </xf>
    <xf numFmtId="0" fontId="64" fillId="7" borderId="28" xfId="8" applyFont="1" applyFill="1" applyBorder="1" applyAlignment="1">
      <alignment horizontal="center" vertical="center"/>
    </xf>
    <xf numFmtId="0" fontId="64" fillId="7" borderId="29" xfId="8" applyFont="1" applyFill="1" applyBorder="1" applyAlignment="1">
      <alignment horizontal="center" vertical="center"/>
    </xf>
    <xf numFmtId="0" fontId="66" fillId="0" borderId="17" xfId="8" applyFont="1" applyBorder="1" applyAlignment="1">
      <alignment horizontal="left" vertical="center" shrinkToFit="1"/>
    </xf>
    <xf numFmtId="0" fontId="66" fillId="0" borderId="18" xfId="8" applyFont="1" applyBorder="1" applyAlignment="1">
      <alignment horizontal="left" vertical="center" shrinkToFit="1"/>
    </xf>
    <xf numFmtId="0" fontId="66" fillId="0" borderId="19" xfId="8" applyFont="1" applyBorder="1" applyAlignment="1">
      <alignment horizontal="left" vertical="center" shrinkToFit="1"/>
    </xf>
    <xf numFmtId="0" fontId="66" fillId="0" borderId="15" xfId="8" applyFont="1" applyBorder="1" applyAlignment="1">
      <alignment horizontal="left" vertical="center" shrinkToFit="1"/>
    </xf>
    <xf numFmtId="0" fontId="66" fillId="0" borderId="33" xfId="8" applyFont="1" applyBorder="1" applyAlignment="1">
      <alignment horizontal="left" vertical="center" shrinkToFit="1"/>
    </xf>
    <xf numFmtId="0" fontId="66" fillId="0" borderId="16" xfId="8" applyFont="1" applyBorder="1" applyAlignment="1">
      <alignment horizontal="left" vertical="center" shrinkToFit="1"/>
    </xf>
    <xf numFmtId="190" fontId="66" fillId="0" borderId="15" xfId="8" applyNumberFormat="1" applyFont="1" applyBorder="1" applyAlignment="1">
      <alignment horizontal="left" vertical="center" shrinkToFit="1"/>
    </xf>
    <xf numFmtId="190" fontId="66" fillId="0" borderId="33" xfId="8" applyNumberFormat="1" applyFont="1" applyBorder="1" applyAlignment="1">
      <alignment horizontal="left" vertical="center" shrinkToFit="1"/>
    </xf>
    <xf numFmtId="190" fontId="66" fillId="0" borderId="16" xfId="8" applyNumberFormat="1" applyFont="1" applyBorder="1" applyAlignment="1">
      <alignment horizontal="left" vertical="center" shrinkToFit="1"/>
    </xf>
    <xf numFmtId="0" fontId="64" fillId="0" borderId="28" xfId="8" applyFont="1" applyBorder="1" applyAlignment="1">
      <alignment horizontal="left" vertical="center" shrinkToFit="1"/>
    </xf>
    <xf numFmtId="0" fontId="64" fillId="0" borderId="37" xfId="8" applyFont="1" applyBorder="1" applyAlignment="1">
      <alignment horizontal="left" vertical="center" shrinkToFit="1"/>
    </xf>
    <xf numFmtId="0" fontId="64" fillId="0" borderId="29" xfId="8" applyFont="1" applyBorder="1" applyAlignment="1">
      <alignment horizontal="left" vertical="center" shrinkToFit="1"/>
    </xf>
    <xf numFmtId="0" fontId="50" fillId="0" borderId="25" xfId="8" applyFont="1" applyBorder="1" applyAlignment="1">
      <alignment horizontal="left" vertical="center" wrapText="1"/>
    </xf>
    <xf numFmtId="0" fontId="50" fillId="0" borderId="25" xfId="8" applyFont="1" applyBorder="1" applyAlignment="1">
      <alignment horizontal="left" vertical="center"/>
    </xf>
    <xf numFmtId="0" fontId="50" fillId="0" borderId="45" xfId="8" applyFont="1" applyBorder="1">
      <alignment vertical="center"/>
    </xf>
    <xf numFmtId="0" fontId="50" fillId="0" borderId="6" xfId="8" applyFont="1" applyBorder="1" applyAlignment="1">
      <alignment horizontal="left" vertical="center" wrapText="1"/>
    </xf>
    <xf numFmtId="0" fontId="50" fillId="0" borderId="0" xfId="8" applyFont="1" applyAlignment="1">
      <alignment horizontal="left" vertical="center" wrapText="1"/>
    </xf>
    <xf numFmtId="0" fontId="50" fillId="0" borderId="7" xfId="8" applyFont="1" applyBorder="1" applyAlignment="1">
      <alignment horizontal="left" vertical="center" wrapText="1"/>
    </xf>
    <xf numFmtId="0" fontId="19" fillId="0" borderId="28" xfId="8" applyFont="1" applyBorder="1" applyAlignment="1">
      <alignment horizontal="left" vertical="center"/>
    </xf>
    <xf numFmtId="0" fontId="19" fillId="0" borderId="37" xfId="8" applyFont="1" applyBorder="1" applyAlignment="1">
      <alignment horizontal="left" vertical="center"/>
    </xf>
    <xf numFmtId="0" fontId="19" fillId="0" borderId="29" xfId="8" applyFont="1" applyBorder="1" applyAlignment="1">
      <alignment horizontal="left" vertical="center"/>
    </xf>
    <xf numFmtId="0" fontId="64" fillId="0" borderId="28" xfId="8" applyFont="1" applyBorder="1" applyAlignment="1">
      <alignment vertical="center" wrapText="1"/>
    </xf>
    <xf numFmtId="0" fontId="64" fillId="0" borderId="37" xfId="8" applyFont="1" applyBorder="1" applyAlignment="1">
      <alignment vertical="center" wrapText="1"/>
    </xf>
    <xf numFmtId="0" fontId="64" fillId="0" borderId="29" xfId="8" applyFont="1" applyBorder="1" applyAlignment="1">
      <alignment vertical="center" wrapText="1"/>
    </xf>
    <xf numFmtId="0" fontId="64" fillId="0" borderId="60" xfId="8" applyFont="1" applyBorder="1" applyAlignment="1">
      <alignment vertical="center" wrapText="1" shrinkToFit="1"/>
    </xf>
    <xf numFmtId="0" fontId="64" fillId="0" borderId="36" xfId="8" applyFont="1" applyBorder="1" applyAlignment="1">
      <alignment vertical="center" wrapText="1" shrinkToFit="1"/>
    </xf>
    <xf numFmtId="0" fontId="64" fillId="0" borderId="145" xfId="8" applyFont="1" applyBorder="1" applyAlignment="1">
      <alignment vertical="center" wrapText="1" shrinkToFit="1"/>
    </xf>
    <xf numFmtId="0" fontId="64" fillId="0" borderId="37" xfId="8" applyFont="1" applyBorder="1">
      <alignment vertical="center"/>
    </xf>
    <xf numFmtId="0" fontId="64" fillId="0" borderId="29" xfId="8" applyFont="1" applyBorder="1">
      <alignment vertical="center"/>
    </xf>
    <xf numFmtId="0" fontId="64" fillId="0" borderId="33" xfId="8" applyFont="1" applyBorder="1" applyAlignment="1">
      <alignment horizontal="left" vertical="center"/>
    </xf>
    <xf numFmtId="0" fontId="64" fillId="0" borderId="16" xfId="8" applyFont="1" applyBorder="1" applyAlignment="1">
      <alignment horizontal="left" vertical="center"/>
    </xf>
    <xf numFmtId="0" fontId="64" fillId="0" borderId="9" xfId="8" applyFont="1" applyBorder="1" applyAlignment="1">
      <alignment horizontal="left" vertical="center"/>
    </xf>
    <xf numFmtId="0" fontId="64" fillId="0" borderId="10" xfId="8" applyFont="1" applyBorder="1" applyAlignment="1">
      <alignment horizontal="left" vertical="center"/>
    </xf>
    <xf numFmtId="0" fontId="100" fillId="7" borderId="28" xfId="8" applyFont="1" applyFill="1" applyBorder="1" applyAlignment="1">
      <alignment horizontal="left" vertical="center"/>
    </xf>
    <xf numFmtId="0" fontId="100" fillId="7" borderId="37" xfId="8" applyFont="1" applyFill="1" applyBorder="1" applyAlignment="1">
      <alignment horizontal="left" vertical="center"/>
    </xf>
    <xf numFmtId="0" fontId="100" fillId="7" borderId="29" xfId="8" applyFont="1" applyFill="1" applyBorder="1" applyAlignment="1">
      <alignment horizontal="left" vertical="center"/>
    </xf>
    <xf numFmtId="0" fontId="64" fillId="0" borderId="0" xfId="8" applyFont="1" applyAlignment="1">
      <alignment vertical="center" wrapText="1"/>
    </xf>
    <xf numFmtId="0" fontId="64" fillId="0" borderId="7" xfId="8" applyFont="1" applyBorder="1" applyAlignment="1">
      <alignment vertical="center" wrapText="1"/>
    </xf>
    <xf numFmtId="0" fontId="19" fillId="0" borderId="33" xfId="8" applyFont="1" applyBorder="1" applyAlignment="1">
      <alignment vertical="center" wrapText="1"/>
    </xf>
    <xf numFmtId="0" fontId="19" fillId="0" borderId="33" xfId="8" applyFont="1" applyBorder="1">
      <alignment vertical="center"/>
    </xf>
    <xf numFmtId="0" fontId="19" fillId="0" borderId="16" xfId="8" applyFont="1" applyBorder="1">
      <alignment vertical="center"/>
    </xf>
    <xf numFmtId="0" fontId="66" fillId="0" borderId="28" xfId="8" applyFont="1" applyBorder="1" applyAlignment="1">
      <alignment vertical="center" shrinkToFit="1"/>
    </xf>
    <xf numFmtId="0" fontId="66" fillId="0" borderId="37" xfId="8" applyFont="1" applyBorder="1" applyAlignment="1">
      <alignment vertical="center" shrinkToFit="1"/>
    </xf>
    <xf numFmtId="0" fontId="66" fillId="0" borderId="29" xfId="8" applyFont="1" applyBorder="1" applyAlignment="1">
      <alignment vertical="center" shrinkToFit="1"/>
    </xf>
    <xf numFmtId="0" fontId="56" fillId="0" borderId="28" xfId="8" applyFont="1" applyBorder="1">
      <alignment vertical="center"/>
    </xf>
    <xf numFmtId="0" fontId="56" fillId="0" borderId="37" xfId="8" applyFont="1" applyBorder="1">
      <alignment vertical="center"/>
    </xf>
    <xf numFmtId="0" fontId="56" fillId="0" borderId="29" xfId="8" applyFont="1" applyBorder="1">
      <alignment vertical="center"/>
    </xf>
    <xf numFmtId="0" fontId="64" fillId="0" borderId="33" xfId="8" applyFont="1" applyBorder="1" applyAlignment="1">
      <alignment vertical="center" wrapText="1"/>
    </xf>
    <xf numFmtId="0" fontId="64" fillId="0" borderId="16" xfId="8" applyFont="1" applyBorder="1" applyAlignment="1">
      <alignment vertical="center" wrapText="1"/>
    </xf>
    <xf numFmtId="0" fontId="19" fillId="0" borderId="60" xfId="8" applyFont="1" applyBorder="1" applyAlignment="1">
      <alignment horizontal="left" vertical="center" shrinkToFit="1"/>
    </xf>
    <xf numFmtId="0" fontId="19" fillId="0" borderId="36" xfId="8" applyFont="1" applyBorder="1" applyAlignment="1">
      <alignment horizontal="left" vertical="center" shrinkToFit="1"/>
    </xf>
    <xf numFmtId="0" fontId="19" fillId="0" borderId="145" xfId="8" applyFont="1" applyBorder="1" applyAlignment="1">
      <alignment horizontal="left" vertical="center" shrinkToFit="1"/>
    </xf>
    <xf numFmtId="0" fontId="19" fillId="0" borderId="9" xfId="8" applyFont="1" applyBorder="1" applyAlignment="1">
      <alignment horizontal="left" vertical="center"/>
    </xf>
    <xf numFmtId="0" fontId="19" fillId="0" borderId="10" xfId="8" applyFont="1" applyBorder="1" applyAlignment="1">
      <alignment horizontal="left" vertical="center"/>
    </xf>
    <xf numFmtId="177" fontId="4" fillId="0" borderId="0" xfId="0" applyNumberFormat="1" applyFont="1" applyAlignment="1">
      <alignment horizontal="lef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right" vertical="center"/>
    </xf>
    <xf numFmtId="3" fontId="5" fillId="0" borderId="0" xfId="0" applyNumberFormat="1"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6" xfId="9" applyFont="1" applyBorder="1" applyAlignment="1">
      <alignment horizontal="left" vertical="center" wrapText="1"/>
    </xf>
    <xf numFmtId="0" fontId="5" fillId="0" borderId="7" xfId="9" applyFont="1" applyBorder="1" applyAlignment="1">
      <alignment horizontal="left" vertical="center" wrapText="1"/>
    </xf>
    <xf numFmtId="0" fontId="5" fillId="0" borderId="15" xfId="9" applyFont="1" applyBorder="1" applyAlignment="1">
      <alignment horizontal="left" vertical="center" wrapText="1"/>
    </xf>
    <xf numFmtId="0" fontId="5" fillId="0" borderId="16" xfId="9" applyFont="1" applyBorder="1" applyAlignment="1">
      <alignment horizontal="left" vertical="center" wrapText="1"/>
    </xf>
    <xf numFmtId="0" fontId="5" fillId="0" borderId="8" xfId="9" applyFont="1" applyBorder="1" applyAlignment="1">
      <alignment horizontal="left" vertical="center" wrapText="1"/>
    </xf>
    <xf numFmtId="0" fontId="5" fillId="0" borderId="10" xfId="9" applyFont="1" applyBorder="1" applyAlignment="1">
      <alignment horizontal="left" vertical="center" wrapText="1"/>
    </xf>
    <xf numFmtId="0" fontId="5" fillId="0" borderId="182" xfId="9" applyFont="1" applyBorder="1" applyAlignment="1">
      <alignment horizontal="left" vertical="center" wrapText="1"/>
    </xf>
    <xf numFmtId="0" fontId="5" fillId="0" borderId="336" xfId="9" applyFont="1" applyBorder="1" applyAlignment="1">
      <alignment horizontal="left" vertical="center" wrapText="1"/>
    </xf>
    <xf numFmtId="0" fontId="5" fillId="0" borderId="15" xfId="9" applyFont="1" applyBorder="1" applyAlignment="1">
      <alignment horizontal="center" vertical="center" wrapText="1"/>
    </xf>
    <xf numFmtId="0" fontId="5" fillId="0" borderId="33" xfId="9" applyFont="1" applyBorder="1" applyAlignment="1">
      <alignment vertical="center" wrapText="1"/>
    </xf>
    <xf numFmtId="0" fontId="5" fillId="0" borderId="48" xfId="9" applyFont="1" applyBorder="1" applyAlignment="1">
      <alignment vertical="center" wrapText="1"/>
    </xf>
    <xf numFmtId="56" fontId="5" fillId="4" borderId="180" xfId="11" quotePrefix="1" applyNumberFormat="1" applyFont="1" applyFill="1" applyBorder="1" applyAlignment="1">
      <alignment horizontal="center" vertical="center" wrapText="1"/>
    </xf>
    <xf numFmtId="56" fontId="5" fillId="4" borderId="23" xfId="11" applyNumberFormat="1" applyFont="1" applyFill="1" applyBorder="1" applyAlignment="1">
      <alignment horizontal="center" vertical="center" wrapText="1"/>
    </xf>
    <xf numFmtId="0" fontId="9" fillId="0" borderId="0" xfId="9" applyFont="1" applyAlignment="1">
      <alignment horizontal="center" vertical="center"/>
    </xf>
    <xf numFmtId="0" fontId="5" fillId="0" borderId="120" xfId="9" applyFont="1" applyBorder="1" applyAlignment="1">
      <alignment horizontal="center" vertical="center" wrapText="1"/>
    </xf>
    <xf numFmtId="0" fontId="5" fillId="0" borderId="44" xfId="9" applyFont="1" applyBorder="1" applyAlignment="1">
      <alignment horizontal="center" vertical="center" wrapText="1"/>
    </xf>
    <xf numFmtId="0" fontId="5" fillId="0" borderId="121" xfId="9" applyFont="1" applyBorder="1" applyAlignment="1">
      <alignment horizontal="center" vertical="center" wrapText="1"/>
    </xf>
    <xf numFmtId="0" fontId="5" fillId="0" borderId="86" xfId="9" applyFont="1" applyBorder="1" applyAlignment="1">
      <alignment horizontal="center" vertical="center" wrapText="1"/>
    </xf>
    <xf numFmtId="0" fontId="5" fillId="0" borderId="33" xfId="9" applyFont="1" applyBorder="1" applyAlignment="1">
      <alignment horizontal="center" vertical="center" wrapText="1"/>
    </xf>
    <xf numFmtId="0" fontId="5" fillId="0" borderId="16" xfId="9" applyFont="1" applyBorder="1" applyAlignment="1">
      <alignment horizontal="center" vertical="center" wrapText="1"/>
    </xf>
    <xf numFmtId="0" fontId="5" fillId="0" borderId="269" xfId="9" applyFont="1" applyBorder="1" applyAlignment="1">
      <alignment horizontal="center" vertical="center" wrapText="1"/>
    </xf>
    <xf numFmtId="0" fontId="5" fillId="0" borderId="44" xfId="9" applyFont="1" applyBorder="1" applyAlignment="1">
      <alignment vertical="center" wrapText="1"/>
    </xf>
    <xf numFmtId="0" fontId="5" fillId="0" borderId="121" xfId="9" applyFont="1" applyBorder="1" applyAlignment="1">
      <alignment vertical="center" wrapText="1"/>
    </xf>
    <xf numFmtId="0" fontId="5" fillId="0" borderId="293" xfId="9" applyFont="1" applyBorder="1" applyAlignment="1">
      <alignment horizontal="center" vertical="center" wrapText="1"/>
    </xf>
    <xf numFmtId="0" fontId="5" fillId="0" borderId="38" xfId="9" applyFont="1" applyBorder="1" applyAlignment="1">
      <alignment horizontal="center" vertical="center" wrapText="1"/>
    </xf>
    <xf numFmtId="0" fontId="5" fillId="0" borderId="102" xfId="9" applyFont="1" applyBorder="1" applyAlignment="1">
      <alignment vertical="center" wrapText="1"/>
    </xf>
    <xf numFmtId="0" fontId="5" fillId="0" borderId="16" xfId="9" applyFont="1" applyBorder="1" applyAlignment="1">
      <alignment vertical="center" wrapText="1"/>
    </xf>
    <xf numFmtId="0" fontId="5" fillId="18" borderId="6" xfId="9" applyFont="1" applyFill="1" applyBorder="1" applyAlignment="1">
      <alignment vertical="center" wrapText="1"/>
    </xf>
    <xf numFmtId="0" fontId="5" fillId="18" borderId="0" xfId="9" applyFont="1" applyFill="1" applyAlignment="1">
      <alignment vertical="center" wrapText="1"/>
    </xf>
    <xf numFmtId="0" fontId="5" fillId="18" borderId="7" xfId="9" applyFont="1" applyFill="1" applyBorder="1" applyAlignment="1">
      <alignment vertical="center" wrapText="1"/>
    </xf>
    <xf numFmtId="0" fontId="5" fillId="18" borderId="15" xfId="9" applyFont="1" applyFill="1" applyBorder="1" applyAlignment="1">
      <alignment vertical="center" wrapText="1"/>
    </xf>
    <xf numFmtId="0" fontId="5" fillId="18" borderId="33" xfId="9" applyFont="1" applyFill="1" applyBorder="1" applyAlignment="1">
      <alignment vertical="center" wrapText="1"/>
    </xf>
    <xf numFmtId="0" fontId="5" fillId="18" borderId="16" xfId="9" applyFont="1" applyFill="1" applyBorder="1" applyAlignment="1">
      <alignment vertical="center" wrapText="1"/>
    </xf>
    <xf numFmtId="0" fontId="5" fillId="0" borderId="416" xfId="9" applyFont="1" applyBorder="1">
      <alignment vertical="center"/>
    </xf>
    <xf numFmtId="0" fontId="5" fillId="0" borderId="410" xfId="9" applyFont="1" applyBorder="1">
      <alignment vertical="center"/>
    </xf>
    <xf numFmtId="0" fontId="5" fillId="18" borderId="17" xfId="9" applyFont="1" applyFill="1" applyBorder="1" applyAlignment="1">
      <alignment vertical="center" wrapText="1"/>
    </xf>
    <xf numFmtId="0" fontId="5" fillId="18" borderId="18" xfId="9" applyFont="1" applyFill="1" applyBorder="1" applyAlignment="1">
      <alignment vertical="center" wrapText="1"/>
    </xf>
    <xf numFmtId="0" fontId="5" fillId="18" borderId="19" xfId="9" applyFont="1" applyFill="1" applyBorder="1" applyAlignment="1">
      <alignment vertical="center" wrapText="1"/>
    </xf>
    <xf numFmtId="0" fontId="5" fillId="18" borderId="20" xfId="9" applyFont="1" applyFill="1" applyBorder="1" applyAlignment="1">
      <alignment vertical="center" wrapText="1"/>
    </xf>
    <xf numFmtId="0" fontId="5" fillId="18" borderId="277" xfId="9" applyFont="1" applyFill="1" applyBorder="1" applyAlignment="1">
      <alignment vertical="center" wrapText="1"/>
    </xf>
    <xf numFmtId="0" fontId="5" fillId="18" borderId="21" xfId="9" applyFont="1" applyFill="1" applyBorder="1" applyAlignment="1">
      <alignment vertical="center" wrapText="1"/>
    </xf>
    <xf numFmtId="0" fontId="5" fillId="0" borderId="412" xfId="9" applyFont="1" applyBorder="1">
      <alignment vertical="center"/>
    </xf>
    <xf numFmtId="0" fontId="5" fillId="0" borderId="411" xfId="9" applyFont="1" applyBorder="1">
      <alignment vertical="center"/>
    </xf>
    <xf numFmtId="0" fontId="27" fillId="0" borderId="0" xfId="9" applyFont="1" applyAlignment="1">
      <alignment horizontal="left" vertical="center"/>
    </xf>
    <xf numFmtId="0" fontId="5" fillId="0" borderId="87" xfId="9" applyFont="1" applyBorder="1" applyAlignment="1">
      <alignment horizontal="center" vertical="center"/>
    </xf>
    <xf numFmtId="0" fontId="5" fillId="0" borderId="48" xfId="9" applyFont="1" applyBorder="1" applyAlignment="1">
      <alignment horizontal="center" vertical="center"/>
    </xf>
    <xf numFmtId="38" fontId="6" fillId="0" borderId="0" xfId="9" applyNumberFormat="1" applyFont="1" applyAlignment="1">
      <alignment horizontal="center" vertical="center"/>
    </xf>
    <xf numFmtId="38" fontId="6" fillId="0" borderId="33" xfId="9" applyNumberFormat="1" applyFont="1" applyBorder="1" applyAlignment="1">
      <alignment horizontal="center" vertical="center"/>
    </xf>
    <xf numFmtId="0" fontId="5" fillId="0" borderId="6" xfId="9" applyFont="1" applyBorder="1" applyAlignment="1">
      <alignment horizontal="center" vertical="center" wrapText="1"/>
    </xf>
    <xf numFmtId="0" fontId="5" fillId="0" borderId="413" xfId="9" applyFont="1" applyBorder="1">
      <alignment vertical="center"/>
    </xf>
    <xf numFmtId="0" fontId="5" fillId="0" borderId="26" xfId="9" applyFont="1" applyBorder="1">
      <alignment vertical="center"/>
    </xf>
    <xf numFmtId="0" fontId="5" fillId="0" borderId="49" xfId="9" applyFont="1" applyBorder="1" applyAlignment="1">
      <alignment horizontal="center" vertical="center" wrapText="1"/>
    </xf>
    <xf numFmtId="0" fontId="5" fillId="18" borderId="269" xfId="9" applyFont="1" applyFill="1" applyBorder="1" applyAlignment="1">
      <alignment vertical="center" wrapText="1"/>
    </xf>
    <xf numFmtId="0" fontId="5" fillId="18" borderId="44" xfId="9" applyFont="1" applyFill="1" applyBorder="1" applyAlignment="1">
      <alignment vertical="center" wrapText="1"/>
    </xf>
    <xf numFmtId="0" fontId="5" fillId="18" borderId="121" xfId="9" applyFont="1" applyFill="1" applyBorder="1" applyAlignment="1">
      <alignment vertical="center" wrapText="1"/>
    </xf>
    <xf numFmtId="0" fontId="5" fillId="18" borderId="49" xfId="9" applyFont="1" applyFill="1" applyBorder="1" applyAlignment="1">
      <alignment vertical="center" wrapText="1"/>
    </xf>
    <xf numFmtId="0" fontId="5" fillId="18" borderId="50" xfId="9" applyFont="1" applyFill="1" applyBorder="1" applyAlignment="1">
      <alignment vertical="center" wrapText="1"/>
    </xf>
    <xf numFmtId="0" fontId="5" fillId="18" borderId="51" xfId="9" applyFont="1" applyFill="1" applyBorder="1" applyAlignment="1">
      <alignment vertical="center" wrapText="1"/>
    </xf>
    <xf numFmtId="0" fontId="5" fillId="0" borderId="102" xfId="9" applyFont="1" applyBorder="1" applyAlignment="1">
      <alignment horizontal="center" vertical="center"/>
    </xf>
    <xf numFmtId="0" fontId="5" fillId="0" borderId="52" xfId="9" applyFont="1" applyBorder="1" applyAlignment="1">
      <alignment horizontal="center" vertical="center"/>
    </xf>
    <xf numFmtId="38" fontId="6" fillId="11" borderId="44" xfId="9" applyNumberFormat="1" applyFont="1" applyFill="1" applyBorder="1" applyAlignment="1" applyProtection="1">
      <alignment horizontal="center" vertical="center"/>
      <protection locked="0"/>
    </xf>
    <xf numFmtId="38" fontId="6" fillId="11" borderId="50" xfId="9" applyNumberFormat="1" applyFont="1" applyFill="1" applyBorder="1" applyAlignment="1" applyProtection="1">
      <alignment horizontal="center" vertical="center"/>
      <protection locked="0"/>
    </xf>
    <xf numFmtId="0" fontId="5" fillId="0" borderId="417" xfId="9" applyFont="1" applyBorder="1">
      <alignment vertical="center"/>
    </xf>
    <xf numFmtId="0" fontId="5" fillId="0" borderId="418" xfId="9" applyFont="1" applyBorder="1">
      <alignment vertical="center"/>
    </xf>
    <xf numFmtId="0" fontId="119" fillId="0" borderId="0" xfId="11" applyFont="1" applyAlignment="1">
      <alignment horizontal="right" vertical="center" shrinkToFit="1"/>
    </xf>
    <xf numFmtId="0" fontId="4" fillId="0" borderId="33" xfId="11" applyFont="1" applyBorder="1" applyAlignment="1" applyProtection="1">
      <alignment horizontal="left" vertical="center"/>
      <protection locked="0"/>
    </xf>
    <xf numFmtId="0" fontId="5" fillId="0" borderId="20" xfId="9" applyFont="1" applyBorder="1" applyAlignment="1">
      <alignment horizontal="left" vertical="center" wrapText="1"/>
    </xf>
    <xf numFmtId="0" fontId="5" fillId="0" borderId="21" xfId="9" applyFont="1" applyBorder="1" applyAlignment="1">
      <alignment horizontal="left" vertical="center" wrapText="1"/>
    </xf>
    <xf numFmtId="0" fontId="5" fillId="0" borderId="17" xfId="9" applyFont="1" applyBorder="1" applyAlignment="1">
      <alignment horizontal="left" vertical="center" wrapText="1"/>
    </xf>
    <xf numFmtId="0" fontId="5" fillId="0" borderId="19" xfId="9" applyFont="1" applyBorder="1" applyAlignment="1">
      <alignment horizontal="left" vertical="center" wrapText="1"/>
    </xf>
    <xf numFmtId="0" fontId="5" fillId="0" borderId="269" xfId="9" applyFont="1" applyBorder="1" applyAlignment="1">
      <alignment horizontal="left" vertical="center" wrapText="1"/>
    </xf>
    <xf numFmtId="0" fontId="5" fillId="0" borderId="121" xfId="9" applyFont="1" applyBorder="1" applyAlignment="1">
      <alignment horizontal="left" vertical="center" wrapText="1"/>
    </xf>
    <xf numFmtId="0" fontId="5" fillId="0" borderId="49" xfId="9" applyFont="1" applyBorder="1" applyAlignment="1">
      <alignment horizontal="left" vertical="center" wrapText="1"/>
    </xf>
    <xf numFmtId="0" fontId="5" fillId="0" borderId="51" xfId="9" applyFont="1" applyBorder="1" applyAlignment="1">
      <alignment horizontal="left" vertical="center" wrapText="1"/>
    </xf>
    <xf numFmtId="0" fontId="5" fillId="4" borderId="15" xfId="11" applyFont="1" applyFill="1" applyBorder="1" applyAlignment="1">
      <alignment horizontal="left" vertical="center"/>
    </xf>
    <xf numFmtId="0" fontId="5" fillId="4" borderId="33" xfId="11" applyFont="1" applyFill="1" applyBorder="1" applyAlignment="1">
      <alignment horizontal="left" vertical="center"/>
    </xf>
    <xf numFmtId="0" fontId="11" fillId="4" borderId="0" xfId="11" applyFont="1" applyFill="1" applyAlignment="1">
      <alignment horizontal="center" vertical="center"/>
    </xf>
    <xf numFmtId="0" fontId="5" fillId="0" borderId="247" xfId="9" applyFont="1" applyBorder="1">
      <alignment vertical="center"/>
    </xf>
    <xf numFmtId="0" fontId="5" fillId="18" borderId="8" xfId="9" applyFont="1" applyFill="1" applyBorder="1" applyAlignment="1">
      <alignment vertical="center" wrapText="1"/>
    </xf>
    <xf numFmtId="0" fontId="5" fillId="18" borderId="9" xfId="9" applyFont="1" applyFill="1" applyBorder="1" applyAlignment="1">
      <alignment vertical="center" wrapText="1"/>
    </xf>
    <xf numFmtId="0" fontId="5" fillId="18" borderId="10" xfId="9" applyFont="1" applyFill="1" applyBorder="1" applyAlignment="1">
      <alignment vertical="center" wrapText="1"/>
    </xf>
    <xf numFmtId="0" fontId="5" fillId="0" borderId="3" xfId="9" applyFont="1" applyBorder="1" applyAlignment="1">
      <alignment horizontal="center" vertical="center" wrapText="1"/>
    </xf>
    <xf numFmtId="0" fontId="6" fillId="0" borderId="78" xfId="9" applyFont="1" applyBorder="1" applyAlignment="1">
      <alignment horizontal="center" vertical="center" wrapText="1"/>
    </xf>
    <xf numFmtId="0" fontId="6" fillId="0" borderId="407" xfId="9" applyFont="1" applyBorder="1" applyAlignment="1">
      <alignment horizontal="center" vertical="center" wrapText="1"/>
    </xf>
    <xf numFmtId="0" fontId="6" fillId="0" borderId="334" xfId="9" applyFont="1" applyBorder="1" applyAlignment="1">
      <alignment horizontal="center" vertical="center" wrapText="1"/>
    </xf>
    <xf numFmtId="0" fontId="5" fillId="0" borderId="415" xfId="9" applyFont="1" applyBorder="1">
      <alignment vertical="center"/>
    </xf>
    <xf numFmtId="0" fontId="5" fillId="0" borderId="17" xfId="9" applyFont="1" applyBorder="1" applyAlignment="1">
      <alignment horizontal="center" vertical="center" wrapText="1"/>
    </xf>
    <xf numFmtId="0" fontId="5" fillId="0" borderId="3" xfId="9" applyFont="1" applyBorder="1" applyAlignment="1">
      <alignment horizontal="left" vertical="center" wrapText="1"/>
    </xf>
    <xf numFmtId="0" fontId="5" fillId="0" borderId="5" xfId="9" applyFont="1" applyBorder="1" applyAlignment="1">
      <alignment horizontal="left" vertical="center" wrapText="1"/>
    </xf>
    <xf numFmtId="200" fontId="5" fillId="0" borderId="45" xfId="9" quotePrefix="1" applyNumberFormat="1" applyFont="1" applyBorder="1" applyAlignment="1">
      <alignment horizontal="center" vertical="center"/>
    </xf>
    <xf numFmtId="200" fontId="5" fillId="0" borderId="45" xfId="9" applyNumberFormat="1" applyFont="1" applyBorder="1" applyAlignment="1">
      <alignment horizontal="center" vertical="center"/>
    </xf>
    <xf numFmtId="0" fontId="5" fillId="0" borderId="409" xfId="9" applyFont="1" applyBorder="1">
      <alignment vertical="center"/>
    </xf>
    <xf numFmtId="200" fontId="5" fillId="0" borderId="27" xfId="9" quotePrefix="1" applyNumberFormat="1" applyFont="1" applyBorder="1" applyAlignment="1">
      <alignment horizontal="center" vertical="center"/>
    </xf>
    <xf numFmtId="200" fontId="5" fillId="0" borderId="181" xfId="9" applyNumberFormat="1" applyFont="1" applyBorder="1" applyAlignment="1">
      <alignment horizontal="center" vertical="center"/>
    </xf>
    <xf numFmtId="38" fontId="6" fillId="0" borderId="4" xfId="9" applyNumberFormat="1" applyFont="1" applyBorder="1" applyAlignment="1" applyProtection="1">
      <alignment horizontal="center" vertical="center"/>
      <protection locked="0"/>
    </xf>
    <xf numFmtId="38" fontId="6" fillId="0" borderId="33" xfId="9" applyNumberFormat="1" applyFont="1" applyBorder="1" applyAlignment="1" applyProtection="1">
      <alignment horizontal="center" vertical="center"/>
      <protection locked="0"/>
    </xf>
    <xf numFmtId="0" fontId="5" fillId="0" borderId="299" xfId="9" applyFont="1" applyBorder="1" applyAlignment="1">
      <alignment horizontal="center" vertical="center"/>
    </xf>
    <xf numFmtId="0" fontId="5" fillId="0" borderId="61" xfId="9" applyFont="1" applyBorder="1" applyAlignment="1">
      <alignment horizontal="center" vertical="center"/>
    </xf>
    <xf numFmtId="38" fontId="6" fillId="0" borderId="18" xfId="9" applyNumberFormat="1" applyFont="1" applyBorder="1" applyAlignment="1">
      <alignment horizontal="center" vertical="center"/>
    </xf>
    <xf numFmtId="56" fontId="5" fillId="4" borderId="288" xfId="10" quotePrefix="1" applyNumberFormat="1" applyFont="1" applyFill="1" applyBorder="1" applyAlignment="1">
      <alignment horizontal="center" vertical="center" wrapText="1"/>
    </xf>
    <xf numFmtId="56" fontId="5" fillId="4" borderId="289" xfId="10" quotePrefix="1" applyNumberFormat="1" applyFont="1" applyFill="1" applyBorder="1" applyAlignment="1">
      <alignment horizontal="center" vertical="center" wrapText="1"/>
    </xf>
    <xf numFmtId="0" fontId="12" fillId="0" borderId="0" xfId="10" applyFont="1" applyAlignment="1">
      <alignment horizontal="right" vertical="center" shrinkToFit="1"/>
    </xf>
    <xf numFmtId="0" fontId="5" fillId="4" borderId="0" xfId="10" applyFont="1" applyFill="1" applyAlignment="1">
      <alignment horizontal="left" vertical="center"/>
    </xf>
    <xf numFmtId="0" fontId="5" fillId="4" borderId="0" xfId="10" applyFont="1" applyFill="1">
      <alignment vertical="center"/>
    </xf>
    <xf numFmtId="0" fontId="5" fillId="4" borderId="60" xfId="10" applyFont="1" applyFill="1" applyBorder="1" applyAlignment="1">
      <alignment horizontal="center" vertical="center" wrapText="1"/>
    </xf>
    <xf numFmtId="0" fontId="5" fillId="4" borderId="36" xfId="10" applyFont="1" applyFill="1" applyBorder="1" applyAlignment="1">
      <alignment horizontal="center" vertical="center" wrapText="1"/>
    </xf>
    <xf numFmtId="0" fontId="5" fillId="4" borderId="290" xfId="10" applyFont="1" applyFill="1" applyBorder="1" applyAlignment="1">
      <alignment horizontal="center" vertical="center" wrapText="1"/>
    </xf>
    <xf numFmtId="0" fontId="5" fillId="4" borderId="42" xfId="10" applyFont="1" applyFill="1" applyBorder="1" applyAlignment="1">
      <alignment horizontal="center" vertical="center" wrapText="1"/>
    </xf>
    <xf numFmtId="0" fontId="5" fillId="4" borderId="291" xfId="10" applyFont="1" applyFill="1" applyBorder="1" applyAlignment="1">
      <alignment horizontal="center" vertical="center" wrapText="1"/>
    </xf>
    <xf numFmtId="0" fontId="5" fillId="4" borderId="145" xfId="10" applyFont="1" applyFill="1" applyBorder="1" applyAlignment="1">
      <alignment horizontal="center" vertical="center" wrapText="1"/>
    </xf>
    <xf numFmtId="0" fontId="11" fillId="4" borderId="0" xfId="10" applyFont="1" applyFill="1" applyAlignment="1">
      <alignment horizontal="left" vertical="top" wrapText="1"/>
    </xf>
    <xf numFmtId="0" fontId="11" fillId="4" borderId="0" xfId="10" applyFont="1" applyFill="1" applyAlignment="1">
      <alignment horizontal="left" vertical="center"/>
    </xf>
    <xf numFmtId="0" fontId="9" fillId="4" borderId="0" xfId="10" applyFont="1" applyFill="1" applyAlignment="1">
      <alignment horizontal="center" vertical="center"/>
    </xf>
    <xf numFmtId="0" fontId="58" fillId="0" borderId="1" xfId="8" applyFont="1" applyBorder="1" applyAlignment="1">
      <alignment horizontal="center" vertical="center" wrapText="1"/>
    </xf>
    <xf numFmtId="0" fontId="57" fillId="0" borderId="292" xfId="8" applyFont="1" applyBorder="1" applyAlignment="1">
      <alignment horizontal="justify" vertical="center" wrapText="1"/>
    </xf>
    <xf numFmtId="0" fontId="58" fillId="0" borderId="1" xfId="8" applyFont="1" applyBorder="1" applyAlignment="1">
      <alignment horizontal="justify" vertical="center" wrapText="1"/>
    </xf>
    <xf numFmtId="0" fontId="57" fillId="0" borderId="1" xfId="8" applyFont="1" applyBorder="1" applyAlignment="1">
      <alignment horizontal="center" vertical="center" wrapText="1"/>
    </xf>
    <xf numFmtId="0" fontId="61" fillId="0" borderId="0" xfId="8" applyFont="1" applyAlignment="1">
      <alignment horizontal="justify" vertical="center" wrapText="1"/>
    </xf>
    <xf numFmtId="0" fontId="55" fillId="0" borderId="0" xfId="8">
      <alignment vertical="center"/>
    </xf>
    <xf numFmtId="0" fontId="57" fillId="0" borderId="292" xfId="8" applyFont="1" applyBorder="1" applyAlignment="1">
      <alignment horizontal="center" vertical="center" wrapText="1"/>
    </xf>
    <xf numFmtId="0" fontId="77" fillId="0" borderId="0" xfId="8" applyFont="1" applyAlignment="1">
      <alignment horizontal="center" vertical="center" wrapText="1"/>
    </xf>
    <xf numFmtId="0" fontId="59" fillId="0" borderId="0" xfId="8" applyFont="1">
      <alignment vertical="center"/>
    </xf>
    <xf numFmtId="0" fontId="57" fillId="0" borderId="0" xfId="8" applyFont="1" applyAlignment="1">
      <alignment horizontal="right" vertical="center" wrapText="1"/>
    </xf>
    <xf numFmtId="0" fontId="57" fillId="0" borderId="28" xfId="8" applyFont="1" applyBorder="1" applyAlignment="1">
      <alignment horizontal="center" vertical="center" wrapText="1"/>
    </xf>
    <xf numFmtId="0" fontId="57" fillId="0" borderId="37" xfId="8" applyFont="1" applyBorder="1" applyAlignment="1">
      <alignment horizontal="center" vertical="center" wrapText="1"/>
    </xf>
    <xf numFmtId="0" fontId="57" fillId="0" borderId="29" xfId="8" applyFont="1" applyBorder="1" applyAlignment="1">
      <alignment horizontal="center" vertical="center" wrapText="1"/>
    </xf>
    <xf numFmtId="0" fontId="4" fillId="0" borderId="120" xfId="9" applyFont="1" applyBorder="1" applyAlignment="1" applyProtection="1">
      <alignment horizontal="center" vertical="center"/>
      <protection locked="0"/>
    </xf>
    <xf numFmtId="0" fontId="4" fillId="0" borderId="44" xfId="9" applyFont="1" applyBorder="1" applyAlignment="1" applyProtection="1">
      <alignment horizontal="center" vertical="center"/>
      <protection locked="0"/>
    </xf>
    <xf numFmtId="0" fontId="4" fillId="0" borderId="102" xfId="9" applyFont="1" applyBorder="1" applyAlignment="1" applyProtection="1">
      <alignment horizontal="center" vertical="center"/>
      <protection locked="0"/>
    </xf>
    <xf numFmtId="0" fontId="4" fillId="0" borderId="86" xfId="9" applyFont="1" applyBorder="1" applyAlignment="1" applyProtection="1">
      <alignment horizontal="center" vertical="center"/>
      <protection locked="0"/>
    </xf>
    <xf numFmtId="0" fontId="4" fillId="0" borderId="0" xfId="9" applyFont="1" applyAlignment="1" applyProtection="1">
      <alignment horizontal="center" vertical="center"/>
      <protection locked="0"/>
    </xf>
    <xf numFmtId="0" fontId="4" fillId="0" borderId="87" xfId="9" applyFont="1" applyBorder="1" applyAlignment="1" applyProtection="1">
      <alignment horizontal="center" vertical="center"/>
      <protection locked="0"/>
    </xf>
    <xf numFmtId="0" fontId="4" fillId="0" borderId="106" xfId="9" applyFont="1" applyBorder="1" applyAlignment="1" applyProtection="1">
      <alignment horizontal="center" vertical="center"/>
      <protection locked="0"/>
    </xf>
    <xf numFmtId="0" fontId="4" fillId="0" borderId="50" xfId="9" applyFont="1" applyBorder="1" applyAlignment="1" applyProtection="1">
      <alignment horizontal="center" vertical="center"/>
      <protection locked="0"/>
    </xf>
    <xf numFmtId="0" fontId="4" fillId="0" borderId="52" xfId="9" applyFont="1" applyBorder="1" applyAlignment="1" applyProtection="1">
      <alignment horizontal="center" vertical="center"/>
      <protection locked="0"/>
    </xf>
    <xf numFmtId="0" fontId="6" fillId="0" borderId="0" xfId="9" applyFont="1" applyAlignment="1">
      <alignment horizontal="center" vertical="center"/>
    </xf>
    <xf numFmtId="0" fontId="4" fillId="0" borderId="50" xfId="9" applyFont="1" applyBorder="1" applyAlignment="1">
      <alignment horizontal="center" vertical="center"/>
    </xf>
    <xf numFmtId="0" fontId="61" fillId="0" borderId="37" xfId="9" applyFont="1" applyBorder="1" applyAlignment="1">
      <alignment horizontal="center" vertical="center"/>
    </xf>
    <xf numFmtId="0" fontId="61" fillId="0" borderId="256" xfId="9" applyFont="1" applyBorder="1" applyAlignment="1">
      <alignment horizontal="center" vertical="center"/>
    </xf>
    <xf numFmtId="0" fontId="61" fillId="0" borderId="419" xfId="9" applyFont="1" applyBorder="1" applyAlignment="1">
      <alignment horizontal="center" vertical="center"/>
    </xf>
    <xf numFmtId="0" fontId="61" fillId="0" borderId="29" xfId="9" applyFont="1" applyBorder="1" applyAlignment="1">
      <alignment horizontal="center" vertical="center"/>
    </xf>
    <xf numFmtId="0" fontId="10" fillId="0" borderId="291" xfId="9" applyFont="1" applyBorder="1" applyAlignment="1">
      <alignment vertical="center" wrapText="1"/>
    </xf>
    <xf numFmtId="0" fontId="10" fillId="0" borderId="382" xfId="9" applyFont="1" applyBorder="1" applyAlignment="1">
      <alignment vertical="center" wrapText="1"/>
    </xf>
    <xf numFmtId="0" fontId="10" fillId="0" borderId="420" xfId="9" applyFont="1" applyBorder="1" applyAlignment="1">
      <alignment vertical="center" wrapText="1"/>
    </xf>
    <xf numFmtId="182" fontId="10" fillId="16" borderId="36" xfId="9" applyNumberFormat="1" applyFont="1" applyFill="1" applyBorder="1" applyAlignment="1" applyProtection="1">
      <alignment horizontal="right" vertical="center"/>
      <protection locked="0"/>
    </xf>
    <xf numFmtId="182" fontId="10" fillId="16" borderId="144" xfId="9" applyNumberFormat="1" applyFont="1" applyFill="1" applyBorder="1" applyAlignment="1" applyProtection="1">
      <alignment horizontal="right" vertical="center"/>
      <protection locked="0"/>
    </xf>
    <xf numFmtId="182" fontId="10" fillId="16" borderId="287" xfId="9" applyNumberFormat="1" applyFont="1" applyFill="1" applyBorder="1" applyAlignment="1" applyProtection="1">
      <alignment horizontal="right" vertical="center"/>
      <protection locked="0"/>
    </xf>
    <xf numFmtId="182" fontId="10" fillId="16" borderId="145" xfId="9" applyNumberFormat="1" applyFont="1" applyFill="1" applyBorder="1" applyAlignment="1" applyProtection="1">
      <alignment horizontal="right" vertical="center"/>
      <protection locked="0"/>
    </xf>
    <xf numFmtId="182" fontId="10" fillId="16" borderId="23" xfId="9" applyNumberFormat="1" applyFont="1" applyFill="1" applyBorder="1" applyAlignment="1" applyProtection="1">
      <alignment horizontal="right" vertical="center"/>
      <protection locked="0"/>
    </xf>
    <xf numFmtId="182" fontId="10" fillId="16" borderId="308" xfId="9" applyNumberFormat="1" applyFont="1" applyFill="1" applyBorder="1" applyAlignment="1" applyProtection="1">
      <alignment horizontal="right" vertical="center"/>
      <protection locked="0"/>
    </xf>
    <xf numFmtId="182" fontId="10" fillId="16" borderId="309" xfId="9" applyNumberFormat="1" applyFont="1" applyFill="1" applyBorder="1" applyAlignment="1" applyProtection="1">
      <alignment horizontal="right" vertical="center"/>
      <protection locked="0"/>
    </xf>
    <xf numFmtId="182" fontId="10" fillId="16" borderId="24" xfId="9" applyNumberFormat="1" applyFont="1" applyFill="1" applyBorder="1" applyAlignment="1" applyProtection="1">
      <alignment horizontal="right" vertical="center"/>
      <protection locked="0"/>
    </xf>
    <xf numFmtId="182" fontId="10" fillId="16" borderId="286" xfId="9" applyNumberFormat="1" applyFont="1" applyFill="1" applyBorder="1" applyAlignment="1" applyProtection="1">
      <alignment horizontal="right" vertical="center"/>
      <protection locked="0"/>
    </xf>
    <xf numFmtId="182" fontId="10" fillId="16" borderId="422" xfId="9" applyNumberFormat="1" applyFont="1" applyFill="1" applyBorder="1" applyAlignment="1" applyProtection="1">
      <alignment horizontal="right" vertical="center"/>
      <protection locked="0"/>
    </xf>
    <xf numFmtId="182" fontId="10" fillId="16" borderId="421" xfId="9" applyNumberFormat="1" applyFont="1" applyFill="1" applyBorder="1" applyAlignment="1" applyProtection="1">
      <alignment horizontal="right" vertical="center"/>
      <protection locked="0"/>
    </xf>
    <xf numFmtId="182" fontId="10" fillId="16" borderId="47" xfId="9" applyNumberFormat="1" applyFont="1" applyFill="1" applyBorder="1" applyAlignment="1" applyProtection="1">
      <alignment horizontal="right" vertical="center"/>
      <protection locked="0"/>
    </xf>
    <xf numFmtId="0" fontId="10" fillId="0" borderId="423" xfId="9" applyFont="1" applyBorder="1" applyAlignment="1">
      <alignment vertical="center" wrapText="1"/>
    </xf>
    <xf numFmtId="0" fontId="10" fillId="0" borderId="425" xfId="9" applyFont="1" applyBorder="1" applyAlignment="1">
      <alignment vertical="center" wrapText="1"/>
    </xf>
    <xf numFmtId="182" fontId="10" fillId="16" borderId="9" xfId="9" applyNumberFormat="1" applyFont="1" applyFill="1" applyBorder="1" applyAlignment="1" applyProtection="1">
      <alignment horizontal="right" vertical="center"/>
      <protection locked="0"/>
    </xf>
    <xf numFmtId="182" fontId="10" fillId="16" borderId="428" xfId="9" applyNumberFormat="1" applyFont="1" applyFill="1" applyBorder="1" applyAlignment="1" applyProtection="1">
      <alignment horizontal="right" vertical="center"/>
      <protection locked="0"/>
    </xf>
    <xf numFmtId="182" fontId="10" fillId="16" borderId="426" xfId="9" applyNumberFormat="1" applyFont="1" applyFill="1" applyBorder="1" applyAlignment="1" applyProtection="1">
      <alignment horizontal="right" vertical="center"/>
      <protection locked="0"/>
    </xf>
    <xf numFmtId="182" fontId="10" fillId="16" borderId="10" xfId="9" applyNumberFormat="1" applyFont="1" applyFill="1" applyBorder="1" applyAlignment="1" applyProtection="1">
      <alignment horizontal="right" vertical="center"/>
      <protection locked="0"/>
    </xf>
    <xf numFmtId="182" fontId="10" fillId="16" borderId="37" xfId="9" applyNumberFormat="1" applyFont="1" applyFill="1" applyBorder="1" applyAlignment="1" applyProtection="1">
      <alignment horizontal="right" vertical="center"/>
      <protection locked="0"/>
    </xf>
    <xf numFmtId="182" fontId="10" fillId="16" borderId="256" xfId="9" applyNumberFormat="1" applyFont="1" applyFill="1" applyBorder="1" applyAlignment="1" applyProtection="1">
      <alignment horizontal="right" vertical="center"/>
      <protection locked="0"/>
    </xf>
    <xf numFmtId="182" fontId="10" fillId="16" borderId="419" xfId="9" applyNumberFormat="1" applyFont="1" applyFill="1" applyBorder="1" applyAlignment="1" applyProtection="1">
      <alignment horizontal="right" vertical="center"/>
      <protection locked="0"/>
    </xf>
    <xf numFmtId="182" fontId="10" fillId="16" borderId="29" xfId="9" applyNumberFormat="1" applyFont="1" applyFill="1" applyBorder="1" applyAlignment="1" applyProtection="1">
      <alignment horizontal="right" vertical="center"/>
      <protection locked="0"/>
    </xf>
    <xf numFmtId="0" fontId="10" fillId="0" borderId="382" xfId="9" applyFont="1" applyBorder="1">
      <alignment vertical="center"/>
    </xf>
    <xf numFmtId="0" fontId="10" fillId="0" borderId="425" xfId="9" applyFont="1" applyBorder="1">
      <alignment vertical="center"/>
    </xf>
    <xf numFmtId="182" fontId="10" fillId="16" borderId="180" xfId="9" applyNumberFormat="1" applyFont="1" applyFill="1" applyBorder="1" applyAlignment="1" applyProtection="1">
      <alignment horizontal="right" vertical="center"/>
      <protection locked="0"/>
    </xf>
    <xf numFmtId="182" fontId="10" fillId="16" borderId="351" xfId="9" applyNumberFormat="1" applyFont="1" applyFill="1" applyBorder="1" applyAlignment="1" applyProtection="1">
      <alignment horizontal="right" vertical="center"/>
      <protection locked="0"/>
    </xf>
    <xf numFmtId="182" fontId="10" fillId="16" borderId="424" xfId="9" applyNumberFormat="1" applyFont="1" applyFill="1" applyBorder="1" applyAlignment="1" applyProtection="1">
      <alignment horizontal="right" vertical="center"/>
      <protection locked="0"/>
    </xf>
    <xf numFmtId="182" fontId="10" fillId="16" borderId="336" xfId="9" applyNumberFormat="1" applyFont="1" applyFill="1" applyBorder="1" applyAlignment="1" applyProtection="1">
      <alignment horizontal="right" vertical="center"/>
      <protection locked="0"/>
    </xf>
    <xf numFmtId="0" fontId="10" fillId="0" borderId="423" xfId="9" applyFont="1" applyBorder="1" applyAlignment="1">
      <alignment horizontal="left" vertical="center"/>
    </xf>
    <xf numFmtId="0" fontId="10" fillId="0" borderId="382" xfId="9" applyFont="1" applyBorder="1" applyAlignment="1">
      <alignment horizontal="left" vertical="center"/>
    </xf>
    <xf numFmtId="0" fontId="10" fillId="0" borderId="425" xfId="9" applyFont="1" applyBorder="1" applyAlignment="1">
      <alignment horizontal="left" vertical="center"/>
    </xf>
    <xf numFmtId="182" fontId="10" fillId="0" borderId="180" xfId="9" applyNumberFormat="1" applyFont="1" applyBorder="1" applyAlignment="1">
      <alignment horizontal="right" vertical="center"/>
    </xf>
    <xf numFmtId="182" fontId="10" fillId="0" borderId="351" xfId="9" applyNumberFormat="1" applyFont="1" applyBorder="1" applyAlignment="1">
      <alignment horizontal="right" vertical="center"/>
    </xf>
    <xf numFmtId="182" fontId="10" fillId="0" borderId="424" xfId="9" applyNumberFormat="1" applyFont="1" applyBorder="1" applyAlignment="1">
      <alignment horizontal="right" vertical="center"/>
    </xf>
    <xf numFmtId="182" fontId="10" fillId="0" borderId="336" xfId="9" applyNumberFormat="1" applyFont="1" applyBorder="1" applyAlignment="1">
      <alignment horizontal="right" vertical="center"/>
    </xf>
    <xf numFmtId="182" fontId="10" fillId="0" borderId="23" xfId="9" applyNumberFormat="1" applyFont="1" applyBorder="1" applyAlignment="1">
      <alignment horizontal="right" vertical="center"/>
    </xf>
    <xf numFmtId="182" fontId="10" fillId="0" borderId="308" xfId="9" applyNumberFormat="1" applyFont="1" applyBorder="1" applyAlignment="1">
      <alignment horizontal="right" vertical="center"/>
    </xf>
    <xf numFmtId="182" fontId="10" fillId="0" borderId="309" xfId="9" applyNumberFormat="1" applyFont="1" applyBorder="1" applyAlignment="1">
      <alignment horizontal="right" vertical="center"/>
    </xf>
    <xf numFmtId="182" fontId="10" fillId="0" borderId="24" xfId="9" applyNumberFormat="1" applyFont="1" applyBorder="1" applyAlignment="1">
      <alignment horizontal="right" vertical="center"/>
    </xf>
    <xf numFmtId="182" fontId="10" fillId="0" borderId="9" xfId="9" applyNumberFormat="1" applyFont="1" applyBorder="1" applyAlignment="1">
      <alignment horizontal="right" vertical="center"/>
    </xf>
    <xf numFmtId="182" fontId="10" fillId="0" borderId="428" xfId="9" applyNumberFormat="1" applyFont="1" applyBorder="1" applyAlignment="1">
      <alignment horizontal="right" vertical="center"/>
    </xf>
    <xf numFmtId="182" fontId="10" fillId="0" borderId="426" xfId="9" applyNumberFormat="1" applyFont="1" applyBorder="1" applyAlignment="1">
      <alignment horizontal="right" vertical="center"/>
    </xf>
    <xf numFmtId="182" fontId="10" fillId="0" borderId="10" xfId="9" applyNumberFormat="1" applyFont="1" applyBorder="1" applyAlignment="1">
      <alignment horizontal="right" vertical="center"/>
    </xf>
    <xf numFmtId="0" fontId="11" fillId="0" borderId="0" xfId="9" applyFont="1">
      <alignment vertical="center"/>
    </xf>
    <xf numFmtId="0" fontId="29" fillId="0" borderId="0" xfId="9" applyFont="1">
      <alignment vertical="center"/>
    </xf>
    <xf numFmtId="182" fontId="10" fillId="0" borderId="37" xfId="9" applyNumberFormat="1" applyFont="1" applyBorder="1" applyAlignment="1">
      <alignment horizontal="right" vertical="center"/>
    </xf>
    <xf numFmtId="182" fontId="10" fillId="0" borderId="256" xfId="9" applyNumberFormat="1" applyFont="1" applyBorder="1" applyAlignment="1">
      <alignment horizontal="right" vertical="center"/>
    </xf>
    <xf numFmtId="182" fontId="10" fillId="0" borderId="419" xfId="9" applyNumberFormat="1" applyFont="1" applyBorder="1" applyAlignment="1">
      <alignment horizontal="right" vertical="center"/>
    </xf>
    <xf numFmtId="182" fontId="10" fillId="0" borderId="29" xfId="9" applyNumberFormat="1" applyFont="1" applyBorder="1" applyAlignment="1">
      <alignment horizontal="right" vertical="center"/>
    </xf>
    <xf numFmtId="0" fontId="10" fillId="0" borderId="423" xfId="9" applyFont="1" applyBorder="1" applyAlignment="1">
      <alignment horizontal="center" vertical="center"/>
    </xf>
    <xf numFmtId="0" fontId="10" fillId="0" borderId="382" xfId="9" applyFont="1" applyBorder="1" applyAlignment="1">
      <alignment horizontal="center" vertical="center"/>
    </xf>
    <xf numFmtId="0" fontId="10" fillId="0" borderId="420" xfId="9" applyFont="1" applyBorder="1" applyAlignment="1">
      <alignment horizontal="center" vertical="center"/>
    </xf>
    <xf numFmtId="182" fontId="10" fillId="0" borderId="286" xfId="9" applyNumberFormat="1" applyFont="1" applyBorder="1" applyAlignment="1">
      <alignment horizontal="right" vertical="center"/>
    </xf>
    <xf numFmtId="182" fontId="10" fillId="0" borderId="422" xfId="9" applyNumberFormat="1" applyFont="1" applyBorder="1" applyAlignment="1">
      <alignment horizontal="right" vertical="center"/>
    </xf>
    <xf numFmtId="182" fontId="10" fillId="0" borderId="421" xfId="9" applyNumberFormat="1" applyFont="1" applyBorder="1" applyAlignment="1">
      <alignment horizontal="right" vertical="center"/>
    </xf>
    <xf numFmtId="182" fontId="10" fillId="0" borderId="47" xfId="9" applyNumberFormat="1" applyFont="1" applyBorder="1" applyAlignment="1">
      <alignment horizontal="right" vertical="center"/>
    </xf>
    <xf numFmtId="0" fontId="10" fillId="0" borderId="375" xfId="9" applyFont="1" applyBorder="1" applyAlignment="1">
      <alignment horizontal="center" vertical="center"/>
    </xf>
    <xf numFmtId="0" fontId="10" fillId="0" borderId="419" xfId="9" applyFont="1" applyBorder="1" applyAlignment="1">
      <alignment horizontal="center" vertical="center"/>
    </xf>
    <xf numFmtId="0" fontId="10" fillId="0" borderId="60" xfId="9" applyFont="1" applyBorder="1" applyAlignment="1">
      <alignment horizontal="right" vertical="center"/>
    </xf>
    <xf numFmtId="0" fontId="10" fillId="0" borderId="144" xfId="9" applyFont="1" applyBorder="1" applyAlignment="1">
      <alignment horizontal="right" vertical="center"/>
    </xf>
    <xf numFmtId="0" fontId="10" fillId="0" borderId="182" xfId="9" applyFont="1" applyBorder="1" applyAlignment="1">
      <alignment horizontal="right" vertical="center"/>
    </xf>
    <xf numFmtId="0" fontId="10" fillId="0" borderId="351" xfId="9" applyFont="1" applyBorder="1" applyAlignment="1">
      <alignment horizontal="right" vertical="center"/>
    </xf>
    <xf numFmtId="0" fontId="62" fillId="0" borderId="15" xfId="9" applyFont="1" applyBorder="1" applyAlignment="1">
      <alignment horizontal="right" vertical="center"/>
    </xf>
    <xf numFmtId="0" fontId="62" fillId="0" borderId="35" xfId="9" applyFont="1" applyBorder="1" applyAlignment="1">
      <alignment horizontal="right" vertical="center"/>
    </xf>
    <xf numFmtId="0" fontId="10" fillId="16" borderId="37" xfId="9" applyFont="1" applyFill="1" applyBorder="1" applyAlignment="1" applyProtection="1">
      <alignment horizontal="left" vertical="center" indent="1"/>
      <protection locked="0"/>
    </xf>
    <xf numFmtId="0" fontId="61" fillId="0" borderId="0" xfId="9" applyFont="1">
      <alignment vertical="center"/>
    </xf>
    <xf numFmtId="0" fontId="123" fillId="0" borderId="0" xfId="9" applyFont="1" applyAlignment="1">
      <alignment horizontal="left" vertical="center"/>
    </xf>
    <xf numFmtId="0" fontId="10" fillId="16" borderId="33" xfId="9" applyFont="1" applyFill="1" applyBorder="1" applyAlignment="1">
      <alignment horizontal="left" vertical="center" indent="1" shrinkToFit="1"/>
    </xf>
    <xf numFmtId="0" fontId="10" fillId="16" borderId="37" xfId="9" applyFont="1" applyFill="1" applyBorder="1" applyAlignment="1">
      <alignment horizontal="left" vertical="center" indent="1" shrinkToFit="1"/>
    </xf>
    <xf numFmtId="0" fontId="4" fillId="0" borderId="17" xfId="8" applyFont="1" applyBorder="1" applyAlignment="1">
      <alignment horizontal="center" vertical="center" wrapText="1"/>
    </xf>
    <xf numFmtId="0" fontId="4" fillId="0" borderId="18" xfId="8" applyFont="1" applyBorder="1" applyAlignment="1">
      <alignment horizontal="center" vertical="center" wrapText="1"/>
    </xf>
    <xf numFmtId="0" fontId="4" fillId="0" borderId="19" xfId="8" applyFont="1" applyBorder="1" applyAlignment="1">
      <alignment horizontal="center" vertical="center" wrapText="1"/>
    </xf>
    <xf numFmtId="0" fontId="4" fillId="0" borderId="15"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16" xfId="8" applyFont="1" applyBorder="1" applyAlignment="1">
      <alignment horizontal="center" vertical="center" wrapText="1"/>
    </xf>
    <xf numFmtId="0" fontId="13" fillId="0" borderId="0" xfId="8" applyFont="1" applyAlignment="1">
      <alignment horizontal="left" vertical="center"/>
    </xf>
    <xf numFmtId="0" fontId="4" fillId="0" borderId="28" xfId="8" applyFont="1" applyBorder="1" applyAlignment="1">
      <alignment horizontal="center" vertical="center" wrapText="1"/>
    </xf>
    <xf numFmtId="0" fontId="4" fillId="0" borderId="37" xfId="8" applyFont="1" applyBorder="1" applyAlignment="1">
      <alignment horizontal="center" vertical="center" wrapText="1"/>
    </xf>
    <xf numFmtId="0" fontId="4" fillId="0" borderId="29" xfId="8" applyFont="1" applyBorder="1" applyAlignment="1">
      <alignment horizontal="center" vertical="center" wrapText="1"/>
    </xf>
    <xf numFmtId="0" fontId="13" fillId="0" borderId="0" xfId="8" applyFont="1" applyAlignment="1">
      <alignment horizontal="left" vertical="top" wrapText="1"/>
    </xf>
    <xf numFmtId="193" fontId="4" fillId="0" borderId="33" xfId="1" applyNumberFormat="1" applyFont="1" applyBorder="1" applyAlignment="1">
      <alignment horizontal="left" vertical="center" wrapText="1"/>
    </xf>
    <xf numFmtId="193" fontId="4" fillId="0" borderId="16" xfId="1" applyNumberFormat="1" applyFont="1" applyBorder="1" applyAlignment="1">
      <alignment horizontal="left" vertical="center" wrapText="1"/>
    </xf>
    <xf numFmtId="198" fontId="5" fillId="0" borderId="15" xfId="8" applyNumberFormat="1" applyFont="1" applyBorder="1" applyAlignment="1">
      <alignment horizontal="center" vertical="center" wrapText="1"/>
    </xf>
    <xf numFmtId="198" fontId="5" fillId="0" borderId="33" xfId="8" applyNumberFormat="1" applyFont="1" applyBorder="1" applyAlignment="1">
      <alignment horizontal="center" vertical="center" wrapText="1"/>
    </xf>
    <xf numFmtId="194" fontId="5" fillId="0" borderId="28" xfId="1" applyNumberFormat="1" applyFont="1" applyFill="1" applyBorder="1" applyAlignment="1">
      <alignment horizontal="center" vertical="center" wrapText="1"/>
    </xf>
    <xf numFmtId="194" fontId="5" fillId="0" borderId="37" xfId="1" applyNumberFormat="1" applyFont="1" applyFill="1" applyBorder="1" applyAlignment="1">
      <alignment horizontal="center" vertical="center" wrapText="1"/>
    </xf>
    <xf numFmtId="0" fontId="4" fillId="0" borderId="17" xfId="8" applyFont="1" applyBorder="1" applyAlignment="1">
      <alignment horizontal="left" vertical="center" wrapText="1"/>
    </xf>
    <xf numFmtId="0" fontId="4" fillId="0" borderId="18" xfId="8" applyFont="1" applyBorder="1" applyAlignment="1">
      <alignment horizontal="left" vertical="center" wrapText="1"/>
    </xf>
    <xf numFmtId="0" fontId="4" fillId="0" borderId="19" xfId="8" applyFont="1" applyBorder="1" applyAlignment="1">
      <alignment horizontal="left" vertical="center" wrapText="1"/>
    </xf>
    <xf numFmtId="0" fontId="4" fillId="0" borderId="15" xfId="8" applyFont="1" applyBorder="1" applyAlignment="1">
      <alignment horizontal="left" vertical="center" wrapText="1"/>
    </xf>
    <xf numFmtId="0" fontId="4" fillId="0" borderId="33" xfId="8" applyFont="1" applyBorder="1" applyAlignment="1">
      <alignment horizontal="left" vertical="center" wrapText="1"/>
    </xf>
    <xf numFmtId="0" fontId="4" fillId="0" borderId="16" xfId="8" applyFont="1" applyBorder="1" applyAlignment="1">
      <alignment horizontal="left" vertical="center" wrapText="1"/>
    </xf>
    <xf numFmtId="0" fontId="4" fillId="4" borderId="15" xfId="10" applyFont="1" applyFill="1" applyBorder="1" applyAlignment="1">
      <alignment horizontal="center" vertical="center"/>
    </xf>
    <xf numFmtId="0" fontId="4" fillId="4" borderId="33" xfId="10" applyFont="1" applyFill="1" applyBorder="1" applyAlignment="1">
      <alignment horizontal="center" vertical="center"/>
    </xf>
    <xf numFmtId="0" fontId="4" fillId="4" borderId="17" xfId="10" applyFont="1" applyFill="1" applyBorder="1" applyAlignment="1">
      <alignment horizontal="center" vertical="center"/>
    </xf>
    <xf numFmtId="0" fontId="4" fillId="4" borderId="18" xfId="10" applyFont="1" applyFill="1" applyBorder="1" applyAlignment="1">
      <alignment horizontal="center" vertical="center"/>
    </xf>
    <xf numFmtId="0" fontId="4" fillId="0" borderId="33" xfId="8" applyFont="1" applyBorder="1" applyAlignment="1">
      <alignment horizontal="left" vertical="center"/>
    </xf>
    <xf numFmtId="0" fontId="4" fillId="0" borderId="16" xfId="8" applyFont="1" applyBorder="1" applyAlignment="1">
      <alignment horizontal="left" vertical="center"/>
    </xf>
    <xf numFmtId="0" fontId="59" fillId="0" borderId="17" xfId="8" applyFont="1" applyBorder="1" applyAlignment="1">
      <alignment horizontal="left" vertical="center"/>
    </xf>
    <xf numFmtId="0" fontId="59" fillId="0" borderId="18" xfId="8" applyFont="1" applyBorder="1" applyAlignment="1">
      <alignment horizontal="left" vertical="center"/>
    </xf>
    <xf numFmtId="0" fontId="59" fillId="0" borderId="17" xfId="8" applyFont="1" applyBorder="1" applyAlignment="1">
      <alignment horizontal="center" vertical="center" wrapText="1"/>
    </xf>
    <xf numFmtId="0" fontId="59" fillId="0" borderId="19" xfId="8" applyFont="1" applyBorder="1" applyAlignment="1">
      <alignment horizontal="center" vertical="center" wrapText="1"/>
    </xf>
    <xf numFmtId="0" fontId="59" fillId="0" borderId="15" xfId="8" applyFont="1" applyBorder="1" applyAlignment="1">
      <alignment horizontal="center" vertical="center" wrapText="1"/>
    </xf>
    <xf numFmtId="0" fontId="59" fillId="0" borderId="16" xfId="8" applyFont="1" applyBorder="1" applyAlignment="1">
      <alignment horizontal="center" vertical="center" wrapText="1"/>
    </xf>
    <xf numFmtId="0" fontId="3" fillId="0" borderId="33" xfId="8" applyFont="1" applyBorder="1" applyAlignment="1">
      <alignment horizontal="center" vertical="center"/>
    </xf>
    <xf numFmtId="0" fontId="3" fillId="0" borderId="16" xfId="8" applyFont="1" applyBorder="1" applyAlignment="1">
      <alignment horizontal="center" vertical="center"/>
    </xf>
    <xf numFmtId="0" fontId="59" fillId="0" borderId="33" xfId="8" applyFont="1" applyBorder="1" applyAlignment="1">
      <alignment horizontal="left" vertical="center" wrapText="1" indent="1"/>
    </xf>
    <xf numFmtId="0" fontId="59" fillId="0" borderId="18" xfId="8" applyFont="1" applyBorder="1" applyAlignment="1">
      <alignment horizontal="left" vertical="center" indent="1"/>
    </xf>
    <xf numFmtId="0" fontId="59" fillId="0" borderId="19" xfId="8" applyFont="1" applyBorder="1" applyAlignment="1">
      <alignment horizontal="left" vertical="center" indent="1"/>
    </xf>
    <xf numFmtId="0" fontId="59" fillId="11" borderId="28" xfId="8" applyFont="1" applyFill="1" applyBorder="1" applyAlignment="1">
      <alignment horizontal="center" vertical="center" shrinkToFit="1"/>
    </xf>
    <xf numFmtId="0" fontId="59" fillId="11" borderId="37" xfId="8" applyFont="1" applyFill="1" applyBorder="1" applyAlignment="1">
      <alignment horizontal="center" vertical="center" shrinkToFit="1"/>
    </xf>
    <xf numFmtId="0" fontId="3" fillId="0" borderId="37" xfId="8" applyFont="1" applyBorder="1" applyAlignment="1">
      <alignment horizontal="center" vertical="center" shrinkToFit="1"/>
    </xf>
    <xf numFmtId="0" fontId="62" fillId="0" borderId="18" xfId="8" applyFont="1" applyBorder="1" applyAlignment="1">
      <alignment horizontal="left" vertical="top" wrapText="1"/>
    </xf>
    <xf numFmtId="0" fontId="74" fillId="0" borderId="0" xfId="8" applyFont="1" applyAlignment="1">
      <alignment horizontal="center" vertical="center"/>
    </xf>
    <xf numFmtId="0" fontId="60" fillId="0" borderId="0" xfId="8" applyFont="1" applyAlignment="1">
      <alignment horizontal="left" vertical="distributed"/>
    </xf>
    <xf numFmtId="0" fontId="59" fillId="0" borderId="1" xfId="8" applyFont="1" applyBorder="1" applyAlignment="1">
      <alignment horizontal="center" vertical="center" wrapText="1"/>
    </xf>
    <xf numFmtId="0" fontId="59" fillId="0" borderId="1" xfId="8" applyFont="1" applyBorder="1" applyAlignment="1">
      <alignment horizontal="center" vertical="center"/>
    </xf>
    <xf numFmtId="0" fontId="59" fillId="0" borderId="28" xfId="8" applyFont="1" applyBorder="1" applyAlignment="1">
      <alignment horizontal="left" vertical="center" indent="1"/>
    </xf>
    <xf numFmtId="0" fontId="59" fillId="0" borderId="37" xfId="8" applyFont="1" applyBorder="1" applyAlignment="1">
      <alignment horizontal="left" vertical="center" indent="1"/>
    </xf>
    <xf numFmtId="0" fontId="59" fillId="0" borderId="29" xfId="8" applyFont="1" applyBorder="1" applyAlignment="1">
      <alignment horizontal="left" vertical="center" indent="1"/>
    </xf>
    <xf numFmtId="0" fontId="60" fillId="0" borderId="0" xfId="8" applyFont="1" applyAlignment="1">
      <alignment horizontal="center" vertical="center"/>
    </xf>
    <xf numFmtId="0" fontId="60" fillId="0" borderId="0" xfId="8" applyFont="1" applyAlignment="1">
      <alignment horizontal="left" vertical="center"/>
    </xf>
    <xf numFmtId="197" fontId="59" fillId="11" borderId="37" xfId="8" applyNumberFormat="1" applyFont="1" applyFill="1" applyBorder="1" applyAlignment="1">
      <alignment horizontal="right" vertical="center" shrinkToFit="1"/>
    </xf>
    <xf numFmtId="0" fontId="62" fillId="0" borderId="37" xfId="8" applyFont="1" applyBorder="1" applyAlignment="1">
      <alignment horizontal="right" vertical="center" shrinkToFit="1"/>
    </xf>
    <xf numFmtId="0" fontId="88" fillId="0" borderId="368" xfId="8" applyFont="1" applyBorder="1">
      <alignment vertical="center"/>
    </xf>
    <xf numFmtId="0" fontId="88" fillId="0" borderId="366" xfId="8" applyFont="1" applyBorder="1">
      <alignment vertical="center"/>
    </xf>
    <xf numFmtId="0" fontId="87" fillId="0" borderId="366" xfId="8" applyFont="1" applyBorder="1" applyAlignment="1">
      <alignment horizontal="center" vertical="center"/>
    </xf>
    <xf numFmtId="0" fontId="87" fillId="0" borderId="367" xfId="8" applyFont="1" applyBorder="1" applyAlignment="1">
      <alignment horizontal="center" vertical="center"/>
    </xf>
    <xf numFmtId="0" fontId="59" fillId="0" borderId="6" xfId="8" applyFont="1" applyBorder="1" applyAlignment="1">
      <alignment horizontal="center" vertical="center" wrapText="1"/>
    </xf>
    <xf numFmtId="0" fontId="59" fillId="0" borderId="7" xfId="8" applyFont="1" applyBorder="1" applyAlignment="1">
      <alignment horizontal="center" vertical="center" wrapText="1"/>
    </xf>
    <xf numFmtId="0" fontId="59" fillId="0" borderId="33" xfId="8" applyFont="1" applyBorder="1" applyAlignment="1">
      <alignment horizontal="left" vertical="center" wrapText="1"/>
    </xf>
    <xf numFmtId="0" fontId="59" fillId="0" borderId="18" xfId="8" applyFont="1" applyBorder="1" applyAlignment="1">
      <alignment horizontal="center" vertical="center" wrapText="1"/>
    </xf>
    <xf numFmtId="0" fontId="59" fillId="0" borderId="17" xfId="8" applyFont="1" applyBorder="1" applyAlignment="1">
      <alignment horizontal="center" vertical="center"/>
    </xf>
    <xf numFmtId="0" fontId="59" fillId="0" borderId="18" xfId="8" applyFont="1" applyBorder="1" applyAlignment="1">
      <alignment horizontal="center" vertical="center"/>
    </xf>
    <xf numFmtId="0" fontId="3" fillId="0" borderId="33" xfId="8" applyFont="1" applyBorder="1" applyAlignment="1">
      <alignment horizontal="left" vertical="center"/>
    </xf>
    <xf numFmtId="0" fontId="3" fillId="0" borderId="16" xfId="8" applyFont="1" applyBorder="1" applyAlignment="1">
      <alignment horizontal="left" vertical="center"/>
    </xf>
    <xf numFmtId="0" fontId="59" fillId="0" borderId="0" xfId="8" applyFont="1" applyAlignment="1">
      <alignment horizontal="left" vertical="center"/>
    </xf>
    <xf numFmtId="0" fontId="59" fillId="0" borderId="7" xfId="8" applyFont="1" applyBorder="1" applyAlignment="1">
      <alignment horizontal="left" vertical="center"/>
    </xf>
    <xf numFmtId="0" fontId="62" fillId="0" borderId="0" xfId="8" applyFont="1" applyAlignment="1">
      <alignment horizontal="center" vertical="center"/>
    </xf>
    <xf numFmtId="0" fontId="62" fillId="0" borderId="0" xfId="8" applyFont="1" applyAlignment="1">
      <alignment horizontal="center" vertical="center" shrinkToFit="1"/>
    </xf>
    <xf numFmtId="0" fontId="59" fillId="0" borderId="16" xfId="8" applyFont="1" applyBorder="1" applyAlignment="1">
      <alignment horizontal="left" vertical="center" wrapText="1"/>
    </xf>
    <xf numFmtId="0" fontId="59" fillId="0" borderId="6" xfId="8" applyFont="1" applyBorder="1" applyAlignment="1">
      <alignment horizontal="left" vertical="center"/>
    </xf>
    <xf numFmtId="0" fontId="61" fillId="0" borderId="6" xfId="8" applyFont="1" applyBorder="1" applyAlignment="1">
      <alignment horizontal="left" vertical="center" wrapText="1"/>
    </xf>
    <xf numFmtId="0" fontId="61" fillId="0" borderId="0" xfId="8" applyFont="1" applyAlignment="1">
      <alignment horizontal="left" vertical="center" wrapText="1"/>
    </xf>
    <xf numFmtId="0" fontId="59" fillId="0" borderId="0" xfId="8" applyFont="1" applyAlignment="1">
      <alignment horizontal="center" vertical="center"/>
    </xf>
    <xf numFmtId="0" fontId="62" fillId="0" borderId="18" xfId="8" applyFont="1" applyBorder="1" applyAlignment="1">
      <alignment horizontal="center" vertical="center" shrinkToFit="1"/>
    </xf>
    <xf numFmtId="0" fontId="62" fillId="0" borderId="0" xfId="8" applyFont="1" applyAlignment="1">
      <alignment horizontal="left" vertical="center" shrinkToFit="1"/>
    </xf>
    <xf numFmtId="0" fontId="4" fillId="0" borderId="0" xfId="8" applyFont="1" applyAlignment="1">
      <alignment horizontal="center" vertical="center"/>
    </xf>
    <xf numFmtId="0" fontId="62" fillId="0" borderId="18" xfId="8" applyFont="1" applyBorder="1" applyAlignment="1">
      <alignment horizontal="center" vertical="center"/>
    </xf>
    <xf numFmtId="0" fontId="4" fillId="0" borderId="18" xfId="8" applyFont="1" applyBorder="1" applyAlignment="1">
      <alignment horizontal="center" vertical="center"/>
    </xf>
    <xf numFmtId="198" fontId="5" fillId="0" borderId="37" xfId="8" applyNumberFormat="1" applyFont="1" applyBorder="1" applyAlignment="1">
      <alignment horizontal="center" vertical="center"/>
    </xf>
    <xf numFmtId="0" fontId="4" fillId="0" borderId="37" xfId="8" applyFont="1" applyBorder="1" applyAlignment="1">
      <alignment horizontal="center" vertical="center"/>
    </xf>
    <xf numFmtId="0" fontId="4" fillId="0" borderId="29" xfId="8" applyFont="1" applyBorder="1" applyAlignment="1">
      <alignment horizontal="center" vertical="center"/>
    </xf>
    <xf numFmtId="198" fontId="5" fillId="0" borderId="28" xfId="8" applyNumberFormat="1" applyFont="1" applyBorder="1" applyAlignment="1">
      <alignment horizontal="center" vertical="center" wrapText="1"/>
    </xf>
    <xf numFmtId="198" fontId="5" fillId="0" borderId="37" xfId="8" applyNumberFormat="1" applyFont="1" applyBorder="1" applyAlignment="1">
      <alignment horizontal="center" vertical="center" wrapText="1"/>
    </xf>
    <xf numFmtId="0" fontId="59" fillId="0" borderId="0" xfId="8" applyFont="1" applyAlignment="1">
      <alignment horizontal="left" vertical="center" wrapText="1"/>
    </xf>
    <xf numFmtId="0" fontId="4" fillId="0" borderId="18" xfId="8" applyFont="1" applyBorder="1" applyAlignment="1">
      <alignment horizontal="right" vertical="center"/>
    </xf>
    <xf numFmtId="0" fontId="62" fillId="0" borderId="18" xfId="8" applyFont="1" applyBorder="1" applyAlignment="1">
      <alignment horizontal="left" vertical="top"/>
    </xf>
    <xf numFmtId="0" fontId="4" fillId="0" borderId="28" xfId="8" applyFont="1" applyBorder="1" applyAlignment="1">
      <alignment horizontal="center" vertical="center"/>
    </xf>
    <xf numFmtId="0" fontId="65" fillId="0" borderId="0" xfId="8" applyFont="1" applyAlignment="1">
      <alignment vertical="center" wrapText="1"/>
    </xf>
    <xf numFmtId="0" fontId="65" fillId="0" borderId="0" xfId="8" applyFont="1">
      <alignment vertical="center"/>
    </xf>
    <xf numFmtId="0" fontId="65" fillId="0" borderId="0" xfId="8" applyFont="1" applyAlignment="1">
      <alignment horizontal="left" vertical="center" wrapText="1"/>
    </xf>
    <xf numFmtId="0" fontId="66" fillId="0" borderId="0" xfId="8" applyFont="1">
      <alignment vertical="center"/>
    </xf>
    <xf numFmtId="0" fontId="65" fillId="0" borderId="1" xfId="8" applyFont="1" applyBorder="1" applyAlignment="1">
      <alignment horizontal="justify" vertical="center" wrapText="1"/>
    </xf>
    <xf numFmtId="0" fontId="65" fillId="0" borderId="28" xfId="8" applyFont="1" applyBorder="1" applyAlignment="1">
      <alignment horizontal="justify" vertical="center" wrapText="1"/>
    </xf>
    <xf numFmtId="0" fontId="64" fillId="0" borderId="29" xfId="8" applyFont="1" applyBorder="1" applyAlignment="1">
      <alignment horizontal="center" vertical="center" wrapText="1"/>
    </xf>
    <xf numFmtId="0" fontId="65" fillId="0" borderId="1" xfId="8" applyFont="1" applyBorder="1" applyAlignment="1">
      <alignment vertical="center" wrapText="1"/>
    </xf>
    <xf numFmtId="0" fontId="65" fillId="0" borderId="28" xfId="8" applyFont="1" applyBorder="1" applyAlignment="1">
      <alignment horizontal="left" vertical="center" wrapText="1"/>
    </xf>
    <xf numFmtId="0" fontId="65" fillId="0" borderId="28" xfId="8" applyFont="1" applyBorder="1" applyAlignment="1">
      <alignment vertical="center" wrapText="1"/>
    </xf>
    <xf numFmtId="0" fontId="65" fillId="0" borderId="1" xfId="8" applyFont="1" applyBorder="1" applyAlignment="1">
      <alignment horizontal="center" vertical="center" wrapText="1"/>
    </xf>
    <xf numFmtId="0" fontId="127" fillId="0" borderId="28" xfId="8" applyFont="1" applyBorder="1" applyAlignment="1">
      <alignment horizontal="center" vertical="center" wrapText="1"/>
    </xf>
    <xf numFmtId="0" fontId="127" fillId="0" borderId="29" xfId="8" applyFont="1" applyBorder="1" applyAlignment="1">
      <alignment horizontal="center" vertical="center" wrapText="1"/>
    </xf>
    <xf numFmtId="0" fontId="58" fillId="0" borderId="28" xfId="8" applyFont="1" applyBorder="1" applyAlignment="1">
      <alignment horizontal="center" vertical="center" wrapText="1"/>
    </xf>
    <xf numFmtId="0" fontId="58" fillId="0" borderId="29" xfId="8" applyFont="1" applyBorder="1" applyAlignment="1">
      <alignment horizontal="center" vertical="center" wrapText="1"/>
    </xf>
    <xf numFmtId="0" fontId="74" fillId="0" borderId="0" xfId="8" applyFont="1">
      <alignment vertical="center"/>
    </xf>
    <xf numFmtId="201" fontId="127" fillId="0" borderId="72" xfId="8" applyNumberFormat="1" applyFont="1" applyBorder="1" applyAlignment="1">
      <alignment vertical="center" wrapText="1"/>
    </xf>
    <xf numFmtId="201" fontId="127" fillId="0" borderId="149" xfId="8" applyNumberFormat="1" applyFont="1" applyBorder="1" applyAlignment="1">
      <alignment vertical="center" wrapText="1"/>
    </xf>
    <xf numFmtId="0" fontId="58" fillId="0" borderId="0" xfId="8" applyFont="1" applyAlignment="1">
      <alignment horizontal="right" vertical="center" wrapText="1"/>
    </xf>
    <xf numFmtId="201" fontId="127" fillId="0" borderId="115" xfId="8" applyNumberFormat="1" applyFont="1" applyBorder="1" applyAlignment="1">
      <alignment vertical="center" wrapText="1"/>
    </xf>
    <xf numFmtId="0" fontId="0" fillId="0" borderId="150" xfId="0" applyBorder="1" applyAlignment="1">
      <alignment vertical="center" wrapText="1"/>
    </xf>
    <xf numFmtId="201" fontId="127" fillId="0" borderId="148" xfId="8" applyNumberFormat="1" applyFont="1" applyBorder="1" applyAlignment="1">
      <alignment vertical="center" wrapText="1"/>
    </xf>
    <xf numFmtId="0" fontId="0" fillId="0" borderId="105" xfId="0" applyBorder="1" applyAlignment="1">
      <alignment vertical="center" wrapText="1"/>
    </xf>
    <xf numFmtId="0" fontId="57" fillId="0" borderId="0" xfId="8" applyFont="1" applyAlignment="1">
      <alignment horizontal="justify" vertical="center" wrapText="1"/>
    </xf>
    <xf numFmtId="181" fontId="21" fillId="0" borderId="269" xfId="11" applyNumberFormat="1" applyFont="1" applyBorder="1" applyAlignment="1">
      <alignment horizontal="right" vertical="center"/>
    </xf>
    <xf numFmtId="181" fontId="21" fillId="0" borderId="49" xfId="11" applyNumberFormat="1" applyFont="1" applyBorder="1" applyAlignment="1">
      <alignment horizontal="right" vertical="center"/>
    </xf>
    <xf numFmtId="181" fontId="22" fillId="6" borderId="300" xfId="11" applyNumberFormat="1" applyFont="1" applyFill="1" applyBorder="1" applyAlignment="1">
      <alignment horizontal="center" vertical="center"/>
    </xf>
    <xf numFmtId="181" fontId="22" fillId="6" borderId="301" xfId="11" applyNumberFormat="1" applyFont="1" applyFill="1" applyBorder="1" applyAlignment="1">
      <alignment horizontal="center" vertical="center"/>
    </xf>
    <xf numFmtId="181" fontId="22" fillId="6" borderId="302" xfId="11" applyNumberFormat="1" applyFont="1" applyFill="1" applyBorder="1" applyAlignment="1">
      <alignment horizontal="center" vertical="center"/>
    </xf>
    <xf numFmtId="178" fontId="21" fillId="5" borderId="303" xfId="11" applyNumberFormat="1" applyFont="1" applyFill="1" applyBorder="1" applyAlignment="1">
      <alignment horizontal="right" vertical="center" indent="1"/>
    </xf>
    <xf numFmtId="178" fontId="21" fillId="5" borderId="304" xfId="11" applyNumberFormat="1" applyFont="1" applyFill="1" applyBorder="1" applyAlignment="1">
      <alignment horizontal="right" vertical="center" indent="1"/>
    </xf>
    <xf numFmtId="178" fontId="21" fillId="5" borderId="305" xfId="11" applyNumberFormat="1" applyFont="1" applyFill="1" applyBorder="1" applyAlignment="1">
      <alignment horizontal="right" vertical="center" indent="1"/>
    </xf>
    <xf numFmtId="176" fontId="21" fillId="11" borderId="297" xfId="11" quotePrefix="1" applyNumberFormat="1" applyFont="1" applyFill="1" applyBorder="1" applyAlignment="1">
      <alignment horizontal="center" vertical="center"/>
    </xf>
    <xf numFmtId="176" fontId="21" fillId="11" borderId="298" xfId="11" quotePrefix="1" applyNumberFormat="1" applyFont="1" applyFill="1" applyBorder="1" applyAlignment="1">
      <alignment horizontal="center" vertical="center"/>
    </xf>
    <xf numFmtId="178" fontId="21" fillId="5" borderId="3" xfId="11" applyNumberFormat="1" applyFont="1" applyFill="1" applyBorder="1" applyAlignment="1">
      <alignment horizontal="right" vertical="center" indent="1"/>
    </xf>
    <xf numFmtId="178" fontId="21" fillId="5" borderId="4" xfId="11" applyNumberFormat="1" applyFont="1" applyFill="1" applyBorder="1" applyAlignment="1">
      <alignment horizontal="right" vertical="center" indent="1"/>
    </xf>
    <xf numFmtId="178" fontId="21" fillId="5" borderId="5" xfId="11" applyNumberFormat="1" applyFont="1" applyFill="1" applyBorder="1" applyAlignment="1">
      <alignment horizontal="right" vertical="center" indent="1"/>
    </xf>
    <xf numFmtId="178" fontId="21" fillId="5" borderId="3" xfId="11" applyNumberFormat="1" applyFont="1" applyFill="1" applyBorder="1" applyAlignment="1">
      <alignment horizontal="center" vertical="center"/>
    </xf>
    <xf numFmtId="178" fontId="21" fillId="5" borderId="49" xfId="11" applyNumberFormat="1" applyFont="1" applyFill="1" applyBorder="1" applyAlignment="1">
      <alignment horizontal="center" vertical="center"/>
    </xf>
    <xf numFmtId="178" fontId="21" fillId="5" borderId="299" xfId="11" applyNumberFormat="1" applyFont="1" applyFill="1" applyBorder="1" applyAlignment="1">
      <alignment horizontal="right" vertical="center" indent="1"/>
    </xf>
    <xf numFmtId="176" fontId="21" fillId="3" borderId="293" xfId="11" quotePrefix="1" applyNumberFormat="1" applyFont="1" applyFill="1" applyBorder="1" applyAlignment="1">
      <alignment horizontal="center" vertical="center"/>
    </xf>
    <xf numFmtId="176" fontId="21" fillId="3" borderId="294" xfId="11" quotePrefix="1" applyNumberFormat="1" applyFont="1" applyFill="1" applyBorder="1" applyAlignment="1">
      <alignment horizontal="center" vertical="center"/>
    </xf>
    <xf numFmtId="181" fontId="21" fillId="0" borderId="269" xfId="11" applyNumberFormat="1" applyFont="1" applyBorder="1" applyAlignment="1">
      <alignment horizontal="right" vertical="center" indent="1"/>
    </xf>
    <xf numFmtId="181" fontId="21" fillId="0" borderId="44" xfId="11" applyNumberFormat="1" applyFont="1" applyBorder="1" applyAlignment="1">
      <alignment horizontal="right" vertical="center" indent="1"/>
    </xf>
    <xf numFmtId="181" fontId="21" fillId="0" borderId="121" xfId="11" applyNumberFormat="1" applyFont="1" applyBorder="1" applyAlignment="1">
      <alignment horizontal="right" vertical="center" indent="1"/>
    </xf>
    <xf numFmtId="178" fontId="21" fillId="5" borderId="269" xfId="11" applyNumberFormat="1" applyFont="1" applyFill="1" applyBorder="1" applyAlignment="1">
      <alignment horizontal="right" vertical="center" indent="1"/>
    </xf>
    <xf numFmtId="178" fontId="21" fillId="5" borderId="44" xfId="11" applyNumberFormat="1" applyFont="1" applyFill="1" applyBorder="1" applyAlignment="1">
      <alignment horizontal="right" vertical="center" indent="1"/>
    </xf>
    <xf numFmtId="178" fontId="21" fillId="5" borderId="102" xfId="11" applyNumberFormat="1" applyFont="1" applyFill="1" applyBorder="1" applyAlignment="1">
      <alignment horizontal="right" vertical="center" indent="1"/>
    </xf>
    <xf numFmtId="176" fontId="17" fillId="3" borderId="118" xfId="11" applyNumberFormat="1" applyFont="1" applyFill="1" applyBorder="1" applyAlignment="1">
      <alignment horizontal="center" vertical="center" wrapText="1"/>
    </xf>
    <xf numFmtId="176" fontId="17" fillId="3" borderId="82" xfId="11" applyNumberFormat="1" applyFont="1" applyFill="1" applyBorder="1" applyAlignment="1">
      <alignment horizontal="center" vertical="center" wrapText="1"/>
    </xf>
    <xf numFmtId="181" fontId="22" fillId="6" borderId="57" xfId="11" applyNumberFormat="1" applyFont="1" applyFill="1" applyBorder="1" applyAlignment="1">
      <alignment horizontal="center" vertical="center"/>
    </xf>
    <xf numFmtId="176" fontId="21" fillId="3" borderId="285" xfId="11" quotePrefix="1" applyNumberFormat="1" applyFont="1" applyFill="1" applyBorder="1" applyAlignment="1">
      <alignment horizontal="center" vertical="center"/>
    </xf>
    <xf numFmtId="176" fontId="17" fillId="3" borderId="296" xfId="11" applyNumberFormat="1" applyFont="1" applyFill="1" applyBorder="1" applyAlignment="1">
      <alignment horizontal="center" vertical="center" wrapText="1"/>
    </xf>
    <xf numFmtId="176" fontId="17" fillId="3" borderId="5" xfId="11" applyNumberFormat="1" applyFont="1" applyFill="1" applyBorder="1" applyAlignment="1">
      <alignment horizontal="center" vertical="center" wrapText="1"/>
    </xf>
    <xf numFmtId="176" fontId="17" fillId="3" borderId="106" xfId="11" applyNumberFormat="1" applyFont="1" applyFill="1" applyBorder="1" applyAlignment="1">
      <alignment horizontal="center" vertical="center" wrapText="1"/>
    </xf>
    <xf numFmtId="176" fontId="17" fillId="3" borderId="51" xfId="11" applyNumberFormat="1" applyFont="1" applyFill="1" applyBorder="1" applyAlignment="1">
      <alignment horizontal="center" vertical="center" wrapText="1"/>
    </xf>
    <xf numFmtId="181" fontId="21" fillId="0" borderId="20" xfId="11" applyNumberFormat="1" applyFont="1" applyBorder="1" applyAlignment="1">
      <alignment horizontal="right" vertical="center"/>
    </xf>
    <xf numFmtId="176" fontId="19" fillId="0" borderId="71" xfId="11" applyNumberFormat="1" applyFont="1" applyBorder="1" applyAlignment="1">
      <alignment horizontal="center" vertical="center" textRotation="255"/>
    </xf>
    <xf numFmtId="176" fontId="19" fillId="0" borderId="77" xfId="11" applyNumberFormat="1" applyFont="1" applyBorder="1" applyAlignment="1">
      <alignment horizontal="center" vertical="center" textRotation="255"/>
    </xf>
    <xf numFmtId="176" fontId="17" fillId="0" borderId="85" xfId="11" applyNumberFormat="1" applyFont="1" applyBorder="1" applyAlignment="1">
      <alignment vertical="center" wrapText="1"/>
    </xf>
    <xf numFmtId="176" fontId="17" fillId="0" borderId="41" xfId="11" applyNumberFormat="1" applyFont="1" applyBorder="1" applyAlignment="1">
      <alignment vertical="center" wrapText="1"/>
    </xf>
    <xf numFmtId="176" fontId="17" fillId="0" borderId="91" xfId="11" applyNumberFormat="1" applyFont="1" applyBorder="1" applyAlignment="1">
      <alignment vertical="center" wrapText="1"/>
    </xf>
    <xf numFmtId="176" fontId="17" fillId="0" borderId="92" xfId="11" applyNumberFormat="1" applyFont="1" applyBorder="1" applyAlignment="1">
      <alignment vertical="center" wrapText="1"/>
    </xf>
    <xf numFmtId="176" fontId="19" fillId="0" borderId="221" xfId="11" applyNumberFormat="1" applyFont="1" applyBorder="1" applyAlignment="1">
      <alignment horizontal="center" vertical="center" textRotation="255"/>
    </xf>
    <xf numFmtId="176" fontId="19" fillId="0" borderId="295" xfId="11" applyNumberFormat="1" applyFont="1" applyBorder="1" applyAlignment="1">
      <alignment horizontal="center" vertical="center" textRotation="255"/>
    </xf>
    <xf numFmtId="176" fontId="17" fillId="0" borderId="33" xfId="11" applyNumberFormat="1" applyFont="1" applyBorder="1" applyAlignment="1">
      <alignment vertical="center" wrapText="1"/>
    </xf>
    <xf numFmtId="176" fontId="17" fillId="0" borderId="16" xfId="11" applyNumberFormat="1" applyFont="1" applyBorder="1" applyAlignment="1">
      <alignment vertical="center" wrapText="1"/>
    </xf>
    <xf numFmtId="176" fontId="17" fillId="0" borderId="2" xfId="11" applyNumberFormat="1" applyFont="1" applyBorder="1" applyAlignment="1">
      <alignment vertical="center" wrapText="1"/>
    </xf>
    <xf numFmtId="176" fontId="17" fillId="0" borderId="241" xfId="11" applyNumberFormat="1" applyFont="1" applyBorder="1" applyAlignment="1">
      <alignment vertical="center" wrapText="1"/>
    </xf>
    <xf numFmtId="176" fontId="21" fillId="3" borderId="38" xfId="11" quotePrefix="1" applyNumberFormat="1" applyFont="1" applyFill="1" applyBorder="1" applyAlignment="1">
      <alignment horizontal="center" vertical="center"/>
    </xf>
    <xf numFmtId="176" fontId="19" fillId="0" borderId="72" xfId="11" applyNumberFormat="1" applyFont="1" applyBorder="1" applyAlignment="1">
      <alignment horizontal="center" vertical="center" textRotation="255"/>
    </xf>
    <xf numFmtId="176" fontId="17" fillId="0" borderId="18" xfId="11" applyNumberFormat="1" applyFont="1" applyBorder="1" applyAlignment="1">
      <alignment vertical="center" wrapText="1"/>
    </xf>
    <xf numFmtId="176" fontId="17" fillId="0" borderId="19" xfId="11" applyNumberFormat="1" applyFont="1" applyBorder="1" applyAlignment="1">
      <alignment vertical="center" wrapText="1"/>
    </xf>
    <xf numFmtId="176" fontId="5" fillId="0" borderId="0" xfId="11" applyNumberFormat="1" applyFont="1" applyAlignment="1">
      <alignment horizontal="right" vertical="center"/>
    </xf>
    <xf numFmtId="176" fontId="9" fillId="0" borderId="0" xfId="11" applyNumberFormat="1" applyFont="1" applyAlignment="1">
      <alignment horizontal="center" vertical="center"/>
    </xf>
    <xf numFmtId="176" fontId="6" fillId="0" borderId="50" xfId="11" applyNumberFormat="1" applyFont="1" applyBorder="1" applyAlignment="1">
      <alignment horizontal="center" vertical="center"/>
    </xf>
    <xf numFmtId="176" fontId="19" fillId="3" borderId="120" xfId="11" applyNumberFormat="1" applyFont="1" applyFill="1" applyBorder="1" applyAlignment="1">
      <alignment horizontal="center" vertical="center"/>
    </xf>
    <xf numFmtId="176" fontId="19" fillId="3" borderId="44" xfId="11" applyNumberFormat="1" applyFont="1" applyFill="1" applyBorder="1" applyAlignment="1">
      <alignment horizontal="center" vertical="center"/>
    </xf>
    <xf numFmtId="176" fontId="19" fillId="3" borderId="86" xfId="11" applyNumberFormat="1" applyFont="1" applyFill="1" applyBorder="1" applyAlignment="1">
      <alignment horizontal="center" vertical="center"/>
    </xf>
    <xf numFmtId="176" fontId="19" fillId="3" borderId="0" xfId="11" applyNumberFormat="1" applyFont="1" applyFill="1" applyAlignment="1">
      <alignment horizontal="center" vertical="center"/>
    </xf>
    <xf numFmtId="176" fontId="19" fillId="3" borderId="293" xfId="11" applyNumberFormat="1" applyFont="1" applyFill="1" applyBorder="1" applyAlignment="1">
      <alignment horizontal="center" vertical="center" wrapText="1"/>
    </xf>
    <xf numFmtId="176" fontId="19" fillId="3" borderId="40" xfId="11" applyNumberFormat="1" applyFont="1" applyFill="1" applyBorder="1" applyAlignment="1">
      <alignment horizontal="center" vertical="center" wrapText="1"/>
    </xf>
    <xf numFmtId="176" fontId="19" fillId="3" borderId="85" xfId="11" applyNumberFormat="1" applyFont="1" applyFill="1" applyBorder="1" applyAlignment="1">
      <alignment horizontal="center" vertical="center" wrapText="1"/>
    </xf>
    <xf numFmtId="176" fontId="19" fillId="3" borderId="41" xfId="11" applyNumberFormat="1" applyFont="1" applyFill="1" applyBorder="1" applyAlignment="1">
      <alignment horizontal="center" vertical="center" wrapText="1"/>
    </xf>
    <xf numFmtId="176" fontId="19" fillId="3" borderId="17" xfId="11" applyNumberFormat="1" applyFont="1" applyFill="1" applyBorder="1" applyAlignment="1">
      <alignment horizontal="center" vertical="center" wrapText="1"/>
    </xf>
    <xf numFmtId="176" fontId="19" fillId="3" borderId="18" xfId="11" applyNumberFormat="1" applyFont="1" applyFill="1" applyBorder="1" applyAlignment="1">
      <alignment horizontal="center" vertical="center" wrapText="1"/>
    </xf>
    <xf numFmtId="176" fontId="19" fillId="3" borderId="19" xfId="11" applyNumberFormat="1" applyFont="1" applyFill="1" applyBorder="1" applyAlignment="1">
      <alignment horizontal="center" vertical="center" wrapText="1"/>
    </xf>
    <xf numFmtId="176" fontId="19" fillId="3" borderId="49" xfId="11" applyNumberFormat="1" applyFont="1" applyFill="1" applyBorder="1" applyAlignment="1">
      <alignment horizontal="center" vertical="center" wrapText="1"/>
    </xf>
    <xf numFmtId="176" fontId="19" fillId="3" borderId="50" xfId="11" applyNumberFormat="1" applyFont="1" applyFill="1" applyBorder="1" applyAlignment="1">
      <alignment horizontal="center" vertical="center" wrapText="1"/>
    </xf>
    <xf numFmtId="176" fontId="19" fillId="3" borderId="51" xfId="11" applyNumberFormat="1" applyFont="1" applyFill="1" applyBorder="1" applyAlignment="1">
      <alignment horizontal="center" vertical="center" wrapText="1"/>
    </xf>
    <xf numFmtId="176" fontId="19" fillId="3" borderId="269" xfId="11" applyNumberFormat="1" applyFont="1" applyFill="1" applyBorder="1" applyAlignment="1">
      <alignment horizontal="center" vertical="center" wrapText="1"/>
    </xf>
    <xf numFmtId="176" fontId="19" fillId="3" borderId="44" xfId="11" applyNumberFormat="1" applyFont="1" applyFill="1" applyBorder="1" applyAlignment="1">
      <alignment horizontal="center" vertical="center" wrapText="1"/>
    </xf>
    <xf numFmtId="176" fontId="19" fillId="3" borderId="121" xfId="11" applyNumberFormat="1" applyFont="1" applyFill="1" applyBorder="1" applyAlignment="1">
      <alignment horizontal="center" vertical="center" wrapText="1"/>
    </xf>
    <xf numFmtId="176" fontId="19" fillId="3" borderId="6" xfId="11" applyNumberFormat="1" applyFont="1" applyFill="1" applyBorder="1" applyAlignment="1">
      <alignment horizontal="center" vertical="center" wrapText="1"/>
    </xf>
    <xf numFmtId="176" fontId="19" fillId="3" borderId="0" xfId="11" applyNumberFormat="1" applyFont="1" applyFill="1" applyAlignment="1">
      <alignment horizontal="center" vertical="center" wrapText="1"/>
    </xf>
    <xf numFmtId="176" fontId="19" fillId="3" borderId="7" xfId="11" applyNumberFormat="1" applyFont="1" applyFill="1" applyBorder="1" applyAlignment="1">
      <alignment horizontal="center" vertical="center" wrapText="1"/>
    </xf>
    <xf numFmtId="176" fontId="20" fillId="3" borderId="17" xfId="11" applyNumberFormat="1" applyFont="1" applyFill="1" applyBorder="1" applyAlignment="1">
      <alignment horizontal="center" vertical="center" wrapText="1"/>
    </xf>
    <xf numFmtId="176" fontId="20" fillId="3" borderId="18" xfId="11" applyNumberFormat="1" applyFont="1" applyFill="1" applyBorder="1" applyAlignment="1">
      <alignment horizontal="center" vertical="center" wrapText="1"/>
    </xf>
    <xf numFmtId="176" fontId="20" fillId="3" borderId="19" xfId="11" applyNumberFormat="1" applyFont="1" applyFill="1" applyBorder="1" applyAlignment="1">
      <alignment horizontal="center" vertical="center" wrapText="1"/>
    </xf>
    <xf numFmtId="176" fontId="20" fillId="3" borderId="49" xfId="11" applyNumberFormat="1" applyFont="1" applyFill="1" applyBorder="1" applyAlignment="1">
      <alignment horizontal="center" vertical="center" wrapText="1"/>
    </xf>
    <xf numFmtId="176" fontId="20" fillId="3" borderId="50" xfId="11" applyNumberFormat="1" applyFont="1" applyFill="1" applyBorder="1" applyAlignment="1">
      <alignment horizontal="center" vertical="center" wrapText="1"/>
    </xf>
    <xf numFmtId="176" fontId="20" fillId="3" borderId="51" xfId="11" applyNumberFormat="1" applyFont="1" applyFill="1" applyBorder="1" applyAlignment="1">
      <alignment horizontal="center" vertical="center" wrapText="1"/>
    </xf>
    <xf numFmtId="176" fontId="20" fillId="3" borderId="6" xfId="11" applyNumberFormat="1" applyFont="1" applyFill="1" applyBorder="1" applyAlignment="1">
      <alignment horizontal="center" vertical="center" wrapText="1"/>
    </xf>
    <xf numFmtId="176" fontId="19" fillId="3" borderId="102" xfId="11" applyNumberFormat="1" applyFont="1" applyFill="1" applyBorder="1" applyAlignment="1">
      <alignment horizontal="center" vertical="center" wrapText="1"/>
    </xf>
    <xf numFmtId="176" fontId="19" fillId="3" borderId="87" xfId="11" applyNumberFormat="1" applyFont="1" applyFill="1" applyBorder="1" applyAlignment="1">
      <alignment horizontal="center" vertical="center" wrapText="1"/>
    </xf>
    <xf numFmtId="176" fontId="19" fillId="3" borderId="52" xfId="11" applyNumberFormat="1" applyFont="1" applyFill="1" applyBorder="1" applyAlignment="1">
      <alignment horizontal="center" vertical="center" wrapText="1"/>
    </xf>
    <xf numFmtId="176" fontId="19" fillId="3" borderId="39" xfId="11" applyNumberFormat="1" applyFont="1" applyFill="1" applyBorder="1" applyAlignment="1">
      <alignment horizontal="center" vertical="center" wrapText="1"/>
    </xf>
    <xf numFmtId="176" fontId="19" fillId="3" borderId="294" xfId="11" applyNumberFormat="1" applyFont="1" applyFill="1" applyBorder="1" applyAlignment="1">
      <alignment horizontal="center" vertical="center" wrapText="1"/>
    </xf>
    <xf numFmtId="0" fontId="17" fillId="3" borderId="8" xfId="13" applyFont="1" applyFill="1" applyBorder="1" applyAlignment="1">
      <alignment horizontal="center" vertical="center" wrapText="1"/>
    </xf>
    <xf numFmtId="0" fontId="17" fillId="3" borderId="9" xfId="13" applyFont="1" applyFill="1" applyBorder="1" applyAlignment="1">
      <alignment horizontal="center" vertical="center" wrapText="1"/>
    </xf>
    <xf numFmtId="0" fontId="17" fillId="3" borderId="10" xfId="13" applyFont="1" applyFill="1" applyBorder="1" applyAlignment="1">
      <alignment horizontal="center" vertical="center" wrapText="1"/>
    </xf>
    <xf numFmtId="0" fontId="17" fillId="3" borderId="6" xfId="13" applyFont="1" applyFill="1" applyBorder="1" applyAlignment="1">
      <alignment horizontal="center" vertical="center" wrapText="1"/>
    </xf>
    <xf numFmtId="0" fontId="17" fillId="3" borderId="0" xfId="13" applyFont="1" applyFill="1" applyAlignment="1">
      <alignment horizontal="center" vertical="center" wrapText="1"/>
    </xf>
    <xf numFmtId="0" fontId="17" fillId="3" borderId="7" xfId="13" applyFont="1" applyFill="1" applyBorder="1" applyAlignment="1">
      <alignment horizontal="center" vertical="center" wrapText="1"/>
    </xf>
    <xf numFmtId="0" fontId="17" fillId="3" borderId="49" xfId="13" applyFont="1" applyFill="1" applyBorder="1" applyAlignment="1">
      <alignment horizontal="center" vertical="center" wrapText="1"/>
    </xf>
    <xf numFmtId="0" fontId="17" fillId="3" borderId="50" xfId="13" applyFont="1" applyFill="1" applyBorder="1" applyAlignment="1">
      <alignment horizontal="center" vertical="center" wrapText="1"/>
    </xf>
    <xf numFmtId="0" fontId="17" fillId="3" borderId="51" xfId="13" applyFont="1" applyFill="1" applyBorder="1" applyAlignment="1">
      <alignment horizontal="center" vertical="center" wrapText="1"/>
    </xf>
    <xf numFmtId="0" fontId="17" fillId="2" borderId="9" xfId="13" applyFont="1" applyFill="1" applyBorder="1" applyAlignment="1">
      <alignment horizontal="left" vertical="center" shrinkToFit="1"/>
    </xf>
    <xf numFmtId="0" fontId="17" fillId="2" borderId="307" xfId="13" applyFont="1" applyFill="1" applyBorder="1" applyAlignment="1">
      <alignment horizontal="left" vertical="center" shrinkToFit="1"/>
    </xf>
    <xf numFmtId="0" fontId="17" fillId="2" borderId="0" xfId="13" applyFont="1" applyFill="1" applyAlignment="1">
      <alignment horizontal="left" vertical="center" shrinkToFit="1"/>
    </xf>
    <xf numFmtId="0" fontId="17" fillId="2" borderId="87" xfId="13" applyFont="1" applyFill="1" applyBorder="1" applyAlignment="1">
      <alignment horizontal="left" vertical="center" shrinkToFit="1"/>
    </xf>
    <xf numFmtId="0" fontId="17" fillId="2" borderId="50" xfId="13" applyFont="1" applyFill="1" applyBorder="1" applyAlignment="1">
      <alignment horizontal="left" vertical="center" shrinkToFit="1"/>
    </xf>
    <xf numFmtId="0" fontId="17" fillId="2" borderId="52" xfId="13" applyFont="1" applyFill="1" applyBorder="1" applyAlignment="1">
      <alignment horizontal="left" vertical="center" shrinkToFit="1"/>
    </xf>
    <xf numFmtId="0" fontId="17" fillId="3" borderId="17" xfId="13" applyFont="1" applyFill="1" applyBorder="1" applyAlignment="1">
      <alignment horizontal="center" vertical="center" wrapText="1" shrinkToFit="1"/>
    </xf>
    <xf numFmtId="0" fontId="17" fillId="3" borderId="18" xfId="13" applyFont="1" applyFill="1" applyBorder="1" applyAlignment="1">
      <alignment horizontal="center" vertical="center" shrinkToFit="1"/>
    </xf>
    <xf numFmtId="0" fontId="17" fillId="3" borderId="19" xfId="13" applyFont="1" applyFill="1" applyBorder="1" applyAlignment="1">
      <alignment horizontal="center" vertical="center" shrinkToFit="1"/>
    </xf>
    <xf numFmtId="0" fontId="17" fillId="3" borderId="15" xfId="13" applyFont="1" applyFill="1" applyBorder="1" applyAlignment="1">
      <alignment horizontal="center" vertical="center" shrinkToFit="1"/>
    </xf>
    <xf numFmtId="0" fontId="17" fillId="3" borderId="33" xfId="13" applyFont="1" applyFill="1" applyBorder="1" applyAlignment="1">
      <alignment horizontal="center" vertical="center" shrinkToFit="1"/>
    </xf>
    <xf numFmtId="0" fontId="17" fillId="3" borderId="16" xfId="13" applyFont="1" applyFill="1" applyBorder="1" applyAlignment="1">
      <alignment horizontal="center" vertical="center" shrinkToFit="1"/>
    </xf>
    <xf numFmtId="0" fontId="17" fillId="2" borderId="18" xfId="13" applyFont="1" applyFill="1" applyBorder="1" applyAlignment="1">
      <alignment horizontal="left" vertical="center" shrinkToFit="1"/>
    </xf>
    <xf numFmtId="0" fontId="17" fillId="2" borderId="61" xfId="13" applyFont="1" applyFill="1" applyBorder="1" applyAlignment="1">
      <alignment horizontal="left" vertical="center" shrinkToFit="1"/>
    </xf>
    <xf numFmtId="0" fontId="17" fillId="2" borderId="33" xfId="13" applyFont="1" applyFill="1" applyBorder="1" applyAlignment="1">
      <alignment horizontal="left" vertical="center" shrinkToFit="1"/>
    </xf>
    <xf numFmtId="0" fontId="17" fillId="2" borderId="48" xfId="13" applyFont="1" applyFill="1" applyBorder="1" applyAlignment="1">
      <alignment horizontal="left" vertical="center" shrinkToFit="1"/>
    </xf>
    <xf numFmtId="0" fontId="17" fillId="3" borderId="60" xfId="13" applyFont="1" applyFill="1" applyBorder="1" applyAlignment="1">
      <alignment horizontal="center" vertical="center" shrinkToFit="1"/>
    </xf>
    <xf numFmtId="0" fontId="17" fillId="3" borderId="36" xfId="13" applyFont="1" applyFill="1" applyBorder="1" applyAlignment="1">
      <alignment horizontal="center" vertical="center" shrinkToFit="1"/>
    </xf>
    <xf numFmtId="0" fontId="17" fillId="3" borderId="145" xfId="13" applyFont="1" applyFill="1" applyBorder="1" applyAlignment="1">
      <alignment horizontal="center" vertical="center" shrinkToFit="1"/>
    </xf>
    <xf numFmtId="0" fontId="17" fillId="2" borderId="36" xfId="13" applyFont="1" applyFill="1" applyBorder="1" applyAlignment="1">
      <alignment horizontal="center" vertical="center"/>
    </xf>
    <xf numFmtId="0" fontId="17" fillId="2" borderId="46" xfId="13" applyFont="1" applyFill="1" applyBorder="1" applyAlignment="1">
      <alignment horizontal="left" vertical="center" indent="1" shrinkToFit="1"/>
    </xf>
    <xf numFmtId="0" fontId="17" fillId="2" borderId="286" xfId="13" applyFont="1" applyFill="1" applyBorder="1" applyAlignment="1">
      <alignment horizontal="left" vertical="center" indent="1" shrinkToFit="1"/>
    </xf>
    <xf numFmtId="0" fontId="17" fillId="2" borderId="306" xfId="13" applyFont="1" applyFill="1" applyBorder="1" applyAlignment="1">
      <alignment horizontal="left" vertical="center" indent="1" shrinkToFit="1"/>
    </xf>
    <xf numFmtId="0" fontId="17" fillId="3" borderId="6" xfId="13" applyFont="1" applyFill="1" applyBorder="1" applyAlignment="1">
      <alignment horizontal="center" vertical="center" shrinkToFit="1"/>
    </xf>
    <xf numFmtId="0" fontId="17" fillId="3" borderId="0" xfId="13" applyFont="1" applyFill="1" applyAlignment="1">
      <alignment horizontal="center" vertical="center" shrinkToFit="1"/>
    </xf>
    <xf numFmtId="0" fontId="17" fillId="3" borderId="7" xfId="13" applyFont="1" applyFill="1" applyBorder="1" applyAlignment="1">
      <alignment horizontal="center" vertical="center" shrinkToFit="1"/>
    </xf>
    <xf numFmtId="0" fontId="17" fillId="2" borderId="146" xfId="13" applyFont="1" applyFill="1" applyBorder="1" applyAlignment="1">
      <alignment horizontal="center" vertical="center" textRotation="255"/>
    </xf>
    <xf numFmtId="0" fontId="17" fillId="2" borderId="78" xfId="13" applyFont="1" applyFill="1" applyBorder="1" applyAlignment="1">
      <alignment horizontal="center" vertical="center" textRotation="255"/>
    </xf>
    <xf numFmtId="0" fontId="17" fillId="2" borderId="149" xfId="13" applyFont="1" applyFill="1" applyBorder="1" applyAlignment="1">
      <alignment horizontal="center" vertical="center" textRotation="255"/>
    </xf>
    <xf numFmtId="0" fontId="17" fillId="3" borderId="269" xfId="13" applyFont="1" applyFill="1" applyBorder="1" applyAlignment="1">
      <alignment horizontal="center" vertical="center"/>
    </xf>
    <xf numFmtId="0" fontId="17" fillId="3" borderId="44" xfId="13" applyFont="1" applyFill="1" applyBorder="1" applyAlignment="1">
      <alignment horizontal="center" vertical="center"/>
    </xf>
    <xf numFmtId="0" fontId="17" fillId="3" borderId="121" xfId="13" applyFont="1" applyFill="1" applyBorder="1" applyAlignment="1">
      <alignment horizontal="center" vertical="center"/>
    </xf>
    <xf numFmtId="0" fontId="17" fillId="3" borderId="15" xfId="13" applyFont="1" applyFill="1" applyBorder="1" applyAlignment="1">
      <alignment horizontal="center" vertical="center"/>
    </xf>
    <xf numFmtId="0" fontId="17" fillId="3" borderId="33" xfId="13" applyFont="1" applyFill="1" applyBorder="1" applyAlignment="1">
      <alignment horizontal="center" vertical="center"/>
    </xf>
    <xf numFmtId="0" fontId="17" fillId="3" borderId="16" xfId="13" applyFont="1" applyFill="1" applyBorder="1" applyAlignment="1">
      <alignment horizontal="center" vertical="center"/>
    </xf>
    <xf numFmtId="0" fontId="19" fillId="2" borderId="36" xfId="13" applyFont="1" applyFill="1" applyBorder="1" applyAlignment="1">
      <alignment horizontal="left" vertical="center" indent="1" shrinkToFit="1"/>
    </xf>
    <xf numFmtId="0" fontId="19" fillId="2" borderId="62" xfId="13" applyFont="1" applyFill="1" applyBorder="1" applyAlignment="1">
      <alignment horizontal="left" vertical="center" indent="1" shrinkToFit="1"/>
    </xf>
    <xf numFmtId="0" fontId="54" fillId="0" borderId="286" xfId="13" applyFont="1" applyBorder="1" applyAlignment="1">
      <alignment horizontal="left" vertical="center" indent="1" shrinkToFit="1"/>
    </xf>
    <xf numFmtId="0" fontId="54" fillId="0" borderId="306" xfId="13" applyFont="1" applyBorder="1" applyAlignment="1">
      <alignment horizontal="left" vertical="center" indent="1" shrinkToFit="1"/>
    </xf>
    <xf numFmtId="0" fontId="17" fillId="3" borderId="28" xfId="13" applyFont="1" applyFill="1" applyBorder="1" applyAlignment="1">
      <alignment horizontal="center" vertical="center"/>
    </xf>
    <xf numFmtId="0" fontId="17" fillId="3" borderId="37" xfId="13" applyFont="1" applyFill="1" applyBorder="1" applyAlignment="1">
      <alignment horizontal="center" vertical="center"/>
    </xf>
    <xf numFmtId="0" fontId="17" fillId="3" borderId="29" xfId="13" applyFont="1" applyFill="1" applyBorder="1" applyAlignment="1">
      <alignment horizontal="center" vertical="center"/>
    </xf>
    <xf numFmtId="0" fontId="17" fillId="3" borderId="17" xfId="13" applyFont="1" applyFill="1" applyBorder="1" applyAlignment="1">
      <alignment horizontal="center" vertical="center" wrapText="1"/>
    </xf>
    <xf numFmtId="0" fontId="17" fillId="3" borderId="18" xfId="13" applyFont="1" applyFill="1" applyBorder="1" applyAlignment="1">
      <alignment horizontal="center" vertical="center"/>
    </xf>
    <xf numFmtId="0" fontId="17" fillId="3" borderId="19" xfId="13" applyFont="1" applyFill="1" applyBorder="1" applyAlignment="1">
      <alignment horizontal="center" vertical="center"/>
    </xf>
    <xf numFmtId="0" fontId="17" fillId="3" borderId="17" xfId="13" applyFont="1" applyFill="1" applyBorder="1" applyAlignment="1">
      <alignment horizontal="center" vertical="center"/>
    </xf>
    <xf numFmtId="0" fontId="17" fillId="3" borderId="18" xfId="13" applyFont="1" applyFill="1" applyBorder="1" applyAlignment="1">
      <alignment horizontal="center" vertical="center" wrapText="1" shrinkToFit="1"/>
    </xf>
    <xf numFmtId="0" fontId="17" fillId="3" borderId="19" xfId="13" applyFont="1" applyFill="1" applyBorder="1" applyAlignment="1">
      <alignment horizontal="center" vertical="center" wrapText="1" shrinkToFit="1"/>
    </xf>
    <xf numFmtId="0" fontId="17" fillId="3" borderId="15" xfId="13" applyFont="1" applyFill="1" applyBorder="1" applyAlignment="1">
      <alignment horizontal="center" vertical="center" wrapText="1" shrinkToFit="1"/>
    </xf>
    <xf numFmtId="0" fontId="17" fillId="3" borderId="33" xfId="13" applyFont="1" applyFill="1" applyBorder="1" applyAlignment="1">
      <alignment horizontal="center" vertical="center" wrapText="1" shrinkToFit="1"/>
    </xf>
    <xf numFmtId="0" fontId="17" fillId="3" borderId="16" xfId="13" applyFont="1" applyFill="1" applyBorder="1" applyAlignment="1">
      <alignment horizontal="center" vertical="center" wrapText="1" shrinkToFit="1"/>
    </xf>
    <xf numFmtId="0" fontId="9" fillId="2" borderId="0" xfId="13" applyFont="1" applyFill="1" applyAlignment="1">
      <alignment horizontal="center" vertical="center"/>
    </xf>
    <xf numFmtId="0" fontId="5" fillId="2" borderId="50" xfId="13" applyFont="1" applyFill="1" applyBorder="1" applyAlignment="1">
      <alignment horizontal="center" vertical="center"/>
    </xf>
    <xf numFmtId="0" fontId="17" fillId="3" borderId="82" xfId="13" applyFont="1" applyFill="1" applyBorder="1" applyAlignment="1">
      <alignment horizontal="center" vertical="center"/>
    </xf>
    <xf numFmtId="0" fontId="17" fillId="3" borderId="70" xfId="13" applyFont="1" applyFill="1" applyBorder="1" applyAlignment="1">
      <alignment horizontal="center" vertical="center"/>
    </xf>
    <xf numFmtId="0" fontId="99" fillId="8" borderId="0" xfId="8" applyFont="1" applyFill="1" applyAlignment="1">
      <alignment horizontal="left" vertical="center"/>
    </xf>
    <xf numFmtId="0" fontId="4" fillId="8" borderId="0" xfId="8" applyFont="1" applyFill="1" applyAlignment="1">
      <alignment horizontal="right" vertical="center" wrapText="1"/>
    </xf>
    <xf numFmtId="0" fontId="4" fillId="8" borderId="0" xfId="8" applyFont="1" applyFill="1" applyAlignment="1">
      <alignment horizontal="left" vertical="top" wrapText="1" shrinkToFit="1"/>
    </xf>
    <xf numFmtId="0" fontId="6" fillId="8" borderId="0" xfId="8" applyFont="1" applyFill="1" applyAlignment="1">
      <alignment horizontal="center" vertical="center"/>
    </xf>
    <xf numFmtId="0" fontId="4" fillId="8" borderId="0" xfId="8" applyFont="1" applyFill="1" applyAlignment="1">
      <alignment horizontal="left" vertical="top" wrapText="1"/>
    </xf>
    <xf numFmtId="0" fontId="78" fillId="0" borderId="0" xfId="8" applyFont="1" applyAlignment="1">
      <alignment horizontal="center" vertical="center"/>
    </xf>
    <xf numFmtId="49" fontId="60" fillId="0" borderId="1" xfId="8" applyNumberFormat="1" applyFont="1" applyBorder="1" applyAlignment="1">
      <alignment horizontal="center" vertical="center"/>
    </xf>
    <xf numFmtId="0" fontId="60" fillId="0" borderId="0" xfId="8" applyFont="1">
      <alignment vertical="center"/>
    </xf>
    <xf numFmtId="0" fontId="60" fillId="0" borderId="0" xfId="8" applyFont="1" applyAlignment="1">
      <alignment vertical="center" shrinkToFit="1"/>
    </xf>
    <xf numFmtId="49" fontId="60" fillId="0" borderId="33" xfId="8" applyNumberFormat="1" applyFont="1" applyBorder="1" applyAlignment="1">
      <alignment horizontal="left" vertical="center"/>
    </xf>
    <xf numFmtId="0" fontId="59" fillId="0" borderId="0" xfId="8" applyFont="1" applyAlignment="1">
      <alignment horizontal="left" vertical="center" shrinkToFit="1"/>
    </xf>
    <xf numFmtId="0" fontId="59" fillId="0" borderId="0" xfId="8" applyFont="1" applyAlignment="1">
      <alignment vertical="center" shrinkToFit="1"/>
    </xf>
    <xf numFmtId="0" fontId="60" fillId="0" borderId="0" xfId="8" applyFont="1" applyAlignment="1">
      <alignment horizontal="left" vertical="top" wrapText="1"/>
    </xf>
    <xf numFmtId="0" fontId="62" fillId="0" borderId="0" xfId="8" applyFont="1" applyAlignment="1">
      <alignment vertical="top" wrapText="1"/>
    </xf>
    <xf numFmtId="0" fontId="59" fillId="0" borderId="33" xfId="8" applyFont="1" applyBorder="1" applyAlignment="1">
      <alignment vertical="center" wrapText="1"/>
    </xf>
    <xf numFmtId="0" fontId="59" fillId="0" borderId="16" xfId="8" applyFont="1" applyBorder="1" applyAlignment="1">
      <alignment vertical="center" wrapText="1"/>
    </xf>
    <xf numFmtId="0" fontId="61" fillId="0" borderId="0" xfId="8" applyFont="1">
      <alignment vertical="center"/>
    </xf>
    <xf numFmtId="0" fontId="59" fillId="0" borderId="60" xfId="8" applyFont="1" applyBorder="1" applyAlignment="1">
      <alignment horizontal="center" vertical="center"/>
    </xf>
    <xf numFmtId="0" fontId="59" fillId="0" borderId="36" xfId="8" applyFont="1" applyBorder="1" applyAlignment="1">
      <alignment horizontal="center" vertical="center"/>
    </xf>
    <xf numFmtId="0" fontId="59" fillId="0" borderId="145" xfId="8" applyFont="1" applyBorder="1" applyAlignment="1">
      <alignment horizontal="center" vertical="center"/>
    </xf>
    <xf numFmtId="0" fontId="59" fillId="0" borderId="22" xfId="8" applyFont="1" applyBorder="1" applyAlignment="1">
      <alignment horizontal="center" vertical="center"/>
    </xf>
    <xf numFmtId="0" fontId="59" fillId="0" borderId="23" xfId="8" applyFont="1" applyBorder="1" applyAlignment="1">
      <alignment horizontal="center" vertical="center"/>
    </xf>
    <xf numFmtId="0" fontId="59" fillId="0" borderId="24" xfId="8" applyFont="1" applyBorder="1" applyAlignment="1">
      <alignment horizontal="center" vertical="center"/>
    </xf>
    <xf numFmtId="0" fontId="59" fillId="0" borderId="182" xfId="8" applyFont="1" applyBorder="1" applyAlignment="1">
      <alignment horizontal="center" vertical="center"/>
    </xf>
    <xf numFmtId="0" fontId="59" fillId="0" borderId="180" xfId="8" applyFont="1" applyBorder="1" applyAlignment="1">
      <alignment horizontal="center" vertical="center"/>
    </xf>
    <xf numFmtId="0" fontId="59" fillId="0" borderId="336" xfId="8" applyFont="1" applyBorder="1" applyAlignment="1">
      <alignment horizontal="center" vertical="center"/>
    </xf>
    <xf numFmtId="0" fontId="62" fillId="0" borderId="28" xfId="8" applyFont="1" applyBorder="1" applyAlignment="1">
      <alignment horizontal="center" vertical="center" shrinkToFit="1"/>
    </xf>
    <xf numFmtId="0" fontId="62" fillId="0" borderId="37" xfId="8" applyFont="1" applyBorder="1" applyAlignment="1">
      <alignment horizontal="center" vertical="center" shrinkToFit="1"/>
    </xf>
    <xf numFmtId="0" fontId="62" fillId="0" borderId="29" xfId="8" applyFont="1" applyBorder="1" applyAlignment="1">
      <alignment horizontal="center" vertical="center" shrinkToFit="1"/>
    </xf>
    <xf numFmtId="0" fontId="59" fillId="0" borderId="28" xfId="8" applyFont="1" applyBorder="1" applyAlignment="1">
      <alignment horizontal="left" vertical="center" wrapText="1"/>
    </xf>
    <xf numFmtId="0" fontId="59" fillId="0" borderId="37" xfId="8" applyFont="1" applyBorder="1" applyAlignment="1">
      <alignment horizontal="left" vertical="center" wrapText="1"/>
    </xf>
    <xf numFmtId="0" fontId="59" fillId="0" borderId="29" xfId="8" applyFont="1" applyBorder="1" applyAlignment="1">
      <alignment horizontal="left" vertical="center" wrapText="1"/>
    </xf>
    <xf numFmtId="0" fontId="59" fillId="0" borderId="33" xfId="8" applyFont="1" applyBorder="1" applyAlignment="1">
      <alignment horizontal="center" vertical="center" wrapText="1"/>
    </xf>
    <xf numFmtId="0" fontId="60" fillId="0" borderId="0" xfId="8" applyFont="1" applyAlignment="1">
      <alignment horizontal="center" vertical="distributed"/>
    </xf>
    <xf numFmtId="0" fontId="59" fillId="0" borderId="28" xfId="8" applyFont="1" applyBorder="1" applyAlignment="1">
      <alignment horizontal="center" vertical="center"/>
    </xf>
    <xf numFmtId="0" fontId="59" fillId="0" borderId="29" xfId="8" applyFont="1" applyBorder="1" applyAlignment="1">
      <alignment horizontal="center" vertical="center"/>
    </xf>
    <xf numFmtId="0" fontId="62" fillId="0" borderId="0" xfId="8" applyFont="1" applyAlignment="1">
      <alignment horizontal="left" wrapText="1"/>
    </xf>
    <xf numFmtId="0" fontId="4" fillId="0" borderId="28" xfId="8" applyFont="1" applyBorder="1" applyAlignment="1">
      <alignment horizontal="left" vertical="center" wrapText="1"/>
    </xf>
    <xf numFmtId="0" fontId="4" fillId="0" borderId="37" xfId="8" applyFont="1" applyBorder="1" applyAlignment="1">
      <alignment horizontal="left" vertical="center" wrapText="1"/>
    </xf>
    <xf numFmtId="0" fontId="4" fillId="0" borderId="29" xfId="8" applyFont="1" applyBorder="1" applyAlignment="1">
      <alignment horizontal="left" vertical="center" wrapText="1"/>
    </xf>
    <xf numFmtId="0" fontId="4" fillId="0" borderId="33" xfId="8" applyFont="1" applyBorder="1" applyAlignment="1">
      <alignment horizontal="center" vertical="center"/>
    </xf>
    <xf numFmtId="0" fontId="4" fillId="0" borderId="16" xfId="8" applyFont="1" applyBorder="1" applyAlignment="1">
      <alignment horizontal="center" vertical="center"/>
    </xf>
    <xf numFmtId="0" fontId="60" fillId="0" borderId="0" xfId="14" applyFont="1" applyAlignment="1">
      <alignment vertical="center" shrinkToFit="1"/>
    </xf>
    <xf numFmtId="0" fontId="108" fillId="0" borderId="0" xfId="8" applyFont="1" applyAlignment="1">
      <alignment horizontal="right" vertical="center" shrinkToFit="1"/>
    </xf>
    <xf numFmtId="0" fontId="60" fillId="0" borderId="0" xfId="14" applyFont="1" applyAlignment="1">
      <alignment horizontal="right" vertical="center"/>
    </xf>
    <xf numFmtId="0" fontId="60" fillId="0" borderId="0" xfId="14" applyFont="1" applyAlignment="1">
      <alignment vertical="top" wrapText="1" shrinkToFit="1"/>
    </xf>
    <xf numFmtId="0" fontId="79" fillId="0" borderId="0" xfId="14" applyFont="1" applyAlignment="1">
      <alignment horizontal="center" vertical="center"/>
    </xf>
    <xf numFmtId="0" fontId="60" fillId="0" borderId="0" xfId="14" applyFont="1">
      <alignment vertical="center"/>
    </xf>
    <xf numFmtId="0" fontId="117" fillId="0" borderId="0" xfId="7" applyFont="1" applyAlignment="1">
      <alignment horizontal="right" vertical="center"/>
    </xf>
    <xf numFmtId="38" fontId="29" fillId="0" borderId="118" xfId="4" applyFont="1" applyFill="1" applyBorder="1" applyAlignment="1">
      <alignment vertical="center"/>
    </xf>
    <xf numFmtId="38" fontId="29" fillId="0" borderId="82" xfId="4" applyFont="1" applyFill="1" applyBorder="1" applyAlignment="1">
      <alignment vertical="center"/>
    </xf>
    <xf numFmtId="38" fontId="29" fillId="0" borderId="70" xfId="4" applyFont="1" applyFill="1" applyBorder="1" applyAlignment="1">
      <alignment vertical="center"/>
    </xf>
    <xf numFmtId="185" fontId="35" fillId="0" borderId="118" xfId="4" applyNumberFormat="1" applyFont="1" applyFill="1" applyBorder="1" applyAlignment="1">
      <alignment horizontal="right" vertical="center"/>
    </xf>
    <xf numFmtId="185" fontId="35" fillId="0" borderId="82" xfId="4" applyNumberFormat="1" applyFont="1" applyFill="1" applyBorder="1" applyAlignment="1">
      <alignment horizontal="right" vertical="center"/>
    </xf>
    <xf numFmtId="185" fontId="35" fillId="0" borderId="70" xfId="4" applyNumberFormat="1" applyFont="1" applyFill="1" applyBorder="1" applyAlignment="1">
      <alignment horizontal="right" vertical="center"/>
    </xf>
    <xf numFmtId="185" fontId="28" fillId="0" borderId="209" xfId="4" applyNumberFormat="1" applyFont="1" applyFill="1" applyBorder="1" applyAlignment="1">
      <alignment vertical="center"/>
    </xf>
    <xf numFmtId="185" fontId="28" fillId="0" borderId="110" xfId="4" applyNumberFormat="1" applyFont="1" applyFill="1" applyBorder="1" applyAlignment="1">
      <alignment vertical="center"/>
    </xf>
    <xf numFmtId="185" fontId="28" fillId="0" borderId="111" xfId="4" applyNumberFormat="1" applyFont="1" applyFill="1" applyBorder="1" applyAlignment="1">
      <alignment vertical="center"/>
    </xf>
    <xf numFmtId="185" fontId="28" fillId="0" borderId="317" xfId="4" applyNumberFormat="1" applyFont="1" applyFill="1" applyBorder="1" applyAlignment="1">
      <alignment vertical="center"/>
    </xf>
    <xf numFmtId="185" fontId="28" fillId="0" borderId="116" xfId="4" applyNumberFormat="1" applyFont="1" applyFill="1" applyBorder="1" applyAlignment="1">
      <alignment vertical="center"/>
    </xf>
    <xf numFmtId="185" fontId="28" fillId="0" borderId="117" xfId="4" applyNumberFormat="1" applyFont="1" applyFill="1" applyBorder="1" applyAlignment="1">
      <alignment vertical="center"/>
    </xf>
    <xf numFmtId="185" fontId="28" fillId="0" borderId="214" xfId="4" applyNumberFormat="1" applyFont="1" applyFill="1" applyBorder="1" applyAlignment="1">
      <alignment vertical="center"/>
    </xf>
    <xf numFmtId="185" fontId="28" fillId="0" borderId="223" xfId="4" applyNumberFormat="1" applyFont="1" applyFill="1" applyBorder="1" applyAlignment="1">
      <alignment vertical="center"/>
    </xf>
    <xf numFmtId="185" fontId="28" fillId="0" borderId="104" xfId="4" applyNumberFormat="1" applyFont="1" applyFill="1" applyBorder="1" applyAlignment="1">
      <alignment vertical="center"/>
    </xf>
    <xf numFmtId="0" fontId="28" fillId="0" borderId="17" xfId="7" applyFont="1" applyBorder="1" applyAlignment="1">
      <alignment horizontal="center" vertical="center"/>
    </xf>
    <xf numFmtId="0" fontId="28" fillId="0" borderId="6" xfId="7" applyFont="1" applyBorder="1" applyAlignment="1">
      <alignment horizontal="center" vertical="center"/>
    </xf>
    <xf numFmtId="0" fontId="28" fillId="0" borderId="49" xfId="7" applyFont="1" applyBorder="1" applyAlignment="1">
      <alignment horizontal="center" vertical="center"/>
    </xf>
    <xf numFmtId="0" fontId="28" fillId="0" borderId="27" xfId="7" applyFont="1" applyBorder="1" applyAlignment="1">
      <alignment horizontal="center" vertical="center" wrapText="1"/>
    </xf>
    <xf numFmtId="0" fontId="28" fillId="0" borderId="39" xfId="7" applyFont="1" applyBorder="1" applyAlignment="1">
      <alignment horizontal="center" vertical="center"/>
    </xf>
    <xf numFmtId="185" fontId="51" fillId="0" borderId="214" xfId="4" applyNumberFormat="1" applyFont="1" applyFill="1" applyBorder="1" applyAlignment="1">
      <alignment vertical="center"/>
    </xf>
    <xf numFmtId="185" fontId="51" fillId="0" borderId="223" xfId="4" applyNumberFormat="1" applyFont="1" applyFill="1" applyBorder="1" applyAlignment="1">
      <alignment vertical="center"/>
    </xf>
    <xf numFmtId="185" fontId="51" fillId="0" borderId="104" xfId="4" applyNumberFormat="1" applyFont="1" applyFill="1" applyBorder="1" applyAlignment="1">
      <alignment vertical="center"/>
    </xf>
    <xf numFmtId="185" fontId="51" fillId="0" borderId="88" xfId="4" applyNumberFormat="1" applyFont="1" applyFill="1" applyBorder="1" applyAlignment="1">
      <alignment vertical="center"/>
    </xf>
    <xf numFmtId="185" fontId="51" fillId="0" borderId="37" xfId="4" applyNumberFormat="1" applyFont="1" applyFill="1" applyBorder="1" applyAlignment="1">
      <alignment vertical="center"/>
    </xf>
    <xf numFmtId="185" fontId="51" fillId="0" borderId="89" xfId="4" applyNumberFormat="1" applyFont="1" applyFill="1" applyBorder="1" applyAlignment="1">
      <alignment vertical="center"/>
    </xf>
    <xf numFmtId="0" fontId="28" fillId="0" borderId="293" xfId="7" applyFont="1" applyBorder="1" applyAlignment="1">
      <alignment horizontal="center" vertical="center" wrapText="1"/>
    </xf>
    <xf numFmtId="0" fontId="28" fillId="0" borderId="39" xfId="7" applyFont="1" applyBorder="1" applyAlignment="1">
      <alignment horizontal="center" vertical="center" wrapText="1"/>
    </xf>
    <xf numFmtId="0" fontId="28" fillId="0" borderId="38" xfId="7" applyFont="1" applyBorder="1" applyAlignment="1">
      <alignment horizontal="center" vertical="center" wrapText="1"/>
    </xf>
    <xf numFmtId="185" fontId="51" fillId="0" borderId="204" xfId="4" applyNumberFormat="1" applyFont="1" applyFill="1" applyBorder="1" applyAlignment="1">
      <alignment vertical="center"/>
    </xf>
    <xf numFmtId="185" fontId="51" fillId="0" borderId="226" xfId="4" applyNumberFormat="1" applyFont="1" applyFill="1" applyBorder="1" applyAlignment="1">
      <alignment vertical="center"/>
    </xf>
    <xf numFmtId="185" fontId="51" fillId="0" borderId="227" xfId="4" applyNumberFormat="1" applyFont="1" applyFill="1" applyBorder="1" applyAlignment="1">
      <alignment vertical="center"/>
    </xf>
    <xf numFmtId="185" fontId="51" fillId="0" borderId="227" xfId="7" applyNumberFormat="1" applyFont="1" applyBorder="1">
      <alignment vertical="center"/>
    </xf>
    <xf numFmtId="185" fontId="51" fillId="0" borderId="209" xfId="4" applyNumberFormat="1" applyFont="1" applyFill="1" applyBorder="1" applyAlignment="1">
      <alignment vertical="center"/>
    </xf>
    <xf numFmtId="185" fontId="51" fillId="0" borderId="110" xfId="4" applyNumberFormat="1" applyFont="1" applyFill="1" applyBorder="1" applyAlignment="1">
      <alignment vertical="center"/>
    </xf>
    <xf numFmtId="185" fontId="51" fillId="0" borderId="111" xfId="4" applyNumberFormat="1" applyFont="1" applyFill="1" applyBorder="1" applyAlignment="1">
      <alignment vertical="center"/>
    </xf>
    <xf numFmtId="185" fontId="51" fillId="0" borderId="230" xfId="4" applyNumberFormat="1" applyFont="1" applyFill="1" applyBorder="1" applyAlignment="1">
      <alignment vertical="center"/>
    </xf>
    <xf numFmtId="185" fontId="51" fillId="0" borderId="113" xfId="4" applyNumberFormat="1" applyFont="1" applyFill="1" applyBorder="1" applyAlignment="1">
      <alignment vertical="center"/>
    </xf>
    <xf numFmtId="185" fontId="51" fillId="0" borderId="75" xfId="4" applyNumberFormat="1" applyFont="1" applyFill="1" applyBorder="1" applyAlignment="1">
      <alignment vertical="center"/>
    </xf>
    <xf numFmtId="185" fontId="51" fillId="0" borderId="111" xfId="7" applyNumberFormat="1" applyFont="1" applyBorder="1">
      <alignment vertical="center"/>
    </xf>
    <xf numFmtId="0" fontId="3" fillId="0" borderId="0" xfId="7" applyBorder="1" applyAlignment="1" applyProtection="1">
      <alignment horizontal="center" vertical="center"/>
      <protection locked="0"/>
    </xf>
    <xf numFmtId="0" fontId="3" fillId="0" borderId="0" xfId="7" applyBorder="1" applyProtection="1">
      <alignment vertical="center"/>
      <protection locked="0"/>
    </xf>
    <xf numFmtId="0" fontId="28" fillId="0" borderId="120" xfId="7" applyFont="1" applyBorder="1" applyAlignment="1">
      <alignment horizontal="center" vertical="center" wrapText="1"/>
    </xf>
    <xf numFmtId="0" fontId="28" fillId="0" borderId="44" xfId="7" applyFont="1" applyBorder="1" applyAlignment="1">
      <alignment horizontal="center" vertical="center" wrapText="1"/>
    </xf>
    <xf numFmtId="0" fontId="28" fillId="0" borderId="102" xfId="7" applyFont="1" applyBorder="1" applyAlignment="1">
      <alignment horizontal="center" vertical="center" wrapText="1"/>
    </xf>
    <xf numFmtId="0" fontId="28" fillId="0" borderId="106" xfId="7" applyFont="1" applyBorder="1" applyAlignment="1">
      <alignment horizontal="center" vertical="center" wrapText="1"/>
    </xf>
    <xf numFmtId="0" fontId="28" fillId="0" borderId="50" xfId="7" applyFont="1" applyBorder="1" applyAlignment="1">
      <alignment horizontal="center" vertical="center" wrapText="1"/>
    </xf>
    <xf numFmtId="0" fontId="28" fillId="0" borderId="52" xfId="7" applyFont="1" applyBorder="1" applyAlignment="1">
      <alignment horizontal="center" vertical="center" wrapText="1"/>
    </xf>
    <xf numFmtId="0" fontId="28" fillId="0" borderId="139" xfId="7" applyFont="1" applyBorder="1" applyAlignment="1">
      <alignment horizontal="center" vertical="center" wrapText="1"/>
    </xf>
    <xf numFmtId="0" fontId="50" fillId="0" borderId="120" xfId="7" applyFont="1" applyBorder="1" applyAlignment="1">
      <alignment horizontal="center" vertical="center" wrapText="1"/>
    </xf>
    <xf numFmtId="0" fontId="50" fillId="0" borderId="44" xfId="7" applyFont="1" applyBorder="1" applyAlignment="1">
      <alignment horizontal="center" vertical="center" wrapText="1"/>
    </xf>
    <xf numFmtId="0" fontId="50" fillId="0" borderId="102" xfId="7" applyFont="1" applyBorder="1" applyAlignment="1">
      <alignment horizontal="center" vertical="center" wrapText="1"/>
    </xf>
    <xf numFmtId="0" fontId="50" fillId="0" borderId="106" xfId="7" applyFont="1" applyBorder="1" applyAlignment="1">
      <alignment horizontal="center" vertical="center" wrapText="1"/>
    </xf>
    <xf numFmtId="0" fontId="50" fillId="0" borderId="50" xfId="7" applyFont="1" applyBorder="1" applyAlignment="1">
      <alignment horizontal="center" vertical="center" wrapText="1"/>
    </xf>
    <xf numFmtId="0" fontId="50" fillId="0" borderId="52" xfId="7" applyFont="1" applyBorder="1" applyAlignment="1">
      <alignment horizontal="center" vertical="center" wrapText="1"/>
    </xf>
    <xf numFmtId="0" fontId="28" fillId="0" borderId="0" xfId="7" applyFont="1">
      <alignment vertical="center"/>
    </xf>
    <xf numFmtId="0" fontId="28" fillId="0" borderId="0" xfId="7" applyFont="1" applyAlignment="1">
      <alignment vertical="top" wrapText="1"/>
    </xf>
    <xf numFmtId="0" fontId="28" fillId="0" borderId="0" xfId="7" applyFont="1" applyAlignment="1">
      <alignment horizontal="right" vertical="top" wrapText="1"/>
    </xf>
    <xf numFmtId="0" fontId="28" fillId="0" borderId="93" xfId="7" applyFont="1" applyBorder="1" applyAlignment="1" applyProtection="1">
      <alignment horizontal="left" vertical="center"/>
      <protection locked="0"/>
    </xf>
    <xf numFmtId="0" fontId="28" fillId="0" borderId="91" xfId="7" applyFont="1" applyBorder="1" applyAlignment="1" applyProtection="1">
      <alignment horizontal="left" vertical="center"/>
      <protection locked="0"/>
    </xf>
    <xf numFmtId="0" fontId="28" fillId="0" borderId="94" xfId="7" applyFont="1" applyBorder="1" applyAlignment="1" applyProtection="1">
      <alignment horizontal="left" vertical="center"/>
      <protection locked="0"/>
    </xf>
    <xf numFmtId="189" fontId="3" fillId="0" borderId="90" xfId="4" applyNumberFormat="1" applyFont="1" applyFill="1" applyBorder="1" applyAlignment="1" applyProtection="1">
      <alignment vertical="center"/>
      <protection locked="0"/>
    </xf>
    <xf numFmtId="189" fontId="3" fillId="0" borderId="91" xfId="4" applyNumberFormat="1" applyFont="1" applyFill="1" applyBorder="1" applyAlignment="1" applyProtection="1">
      <alignment vertical="center"/>
      <protection locked="0"/>
    </xf>
    <xf numFmtId="189" fontId="3" fillId="0" borderId="94" xfId="7" applyNumberFormat="1" applyBorder="1" applyProtection="1">
      <alignment vertical="center"/>
      <protection locked="0"/>
    </xf>
    <xf numFmtId="204" fontId="3" fillId="7" borderId="90" xfId="4" applyNumberFormat="1" applyFont="1" applyFill="1" applyBorder="1" applyAlignment="1">
      <alignment vertical="center"/>
    </xf>
    <xf numFmtId="204" fontId="3" fillId="7" borderId="91" xfId="4" applyNumberFormat="1" applyFont="1" applyFill="1" applyBorder="1" applyAlignment="1">
      <alignment vertical="center"/>
    </xf>
    <xf numFmtId="204" fontId="3" fillId="7" borderId="94" xfId="4" applyNumberFormat="1" applyFont="1" applyFill="1" applyBorder="1" applyAlignment="1">
      <alignment vertical="center"/>
    </xf>
    <xf numFmtId="0" fontId="3" fillId="0" borderId="118" xfId="7" applyBorder="1" applyAlignment="1">
      <alignment horizontal="center" vertical="center"/>
    </xf>
    <xf numFmtId="0" fontId="3" fillId="0" borderId="82" xfId="7" applyBorder="1" applyAlignment="1">
      <alignment horizontal="center" vertical="center"/>
    </xf>
    <xf numFmtId="0" fontId="3" fillId="0" borderId="70" xfId="7" applyBorder="1" applyAlignment="1">
      <alignment horizontal="center" vertical="center"/>
    </xf>
    <xf numFmtId="189" fontId="3" fillId="7" borderId="118" xfId="3" applyNumberFormat="1" applyFont="1" applyFill="1" applyBorder="1" applyAlignment="1">
      <alignment vertical="center"/>
    </xf>
    <xf numFmtId="189" fontId="3" fillId="7" borderId="82" xfId="3" applyNumberFormat="1" applyFont="1" applyFill="1" applyBorder="1" applyAlignment="1">
      <alignment vertical="center"/>
    </xf>
    <xf numFmtId="189" fontId="3" fillId="7" borderId="70" xfId="3" applyNumberFormat="1" applyFont="1" applyFill="1" applyBorder="1" applyAlignment="1">
      <alignment vertical="center"/>
    </xf>
    <xf numFmtId="184" fontId="49" fillId="0" borderId="120" xfId="4" applyNumberFormat="1" applyFont="1" applyFill="1" applyBorder="1" applyAlignment="1">
      <alignment horizontal="center" vertical="center" shrinkToFit="1"/>
    </xf>
    <xf numFmtId="184" fontId="49" fillId="0" borderId="44" xfId="4" applyNumberFormat="1" applyFont="1" applyFill="1" applyBorder="1" applyAlignment="1">
      <alignment horizontal="center" vertical="center" shrinkToFit="1"/>
    </xf>
    <xf numFmtId="0" fontId="28" fillId="0" borderId="6" xfId="7" applyFont="1" applyBorder="1" applyAlignment="1" applyProtection="1">
      <alignment horizontal="left" vertical="center" wrapText="1"/>
      <protection locked="0"/>
    </xf>
    <xf numFmtId="0" fontId="28" fillId="0" borderId="37" xfId="7" applyFont="1" applyBorder="1" applyAlignment="1" applyProtection="1">
      <alignment horizontal="left" vertical="center" wrapText="1"/>
      <protection locked="0"/>
    </xf>
    <xf numFmtId="0" fontId="28" fillId="0" borderId="89" xfId="7" applyFont="1" applyBorder="1" applyAlignment="1" applyProtection="1">
      <alignment horizontal="left" vertical="center" wrapText="1"/>
      <protection locked="0"/>
    </xf>
    <xf numFmtId="189" fontId="3" fillId="7" borderId="88" xfId="3" applyNumberFormat="1" applyFont="1" applyFill="1" applyBorder="1" applyAlignment="1">
      <alignment vertical="center"/>
    </xf>
    <xf numFmtId="189" fontId="3" fillId="7" borderId="37" xfId="3" applyNumberFormat="1" applyFont="1" applyFill="1" applyBorder="1" applyAlignment="1">
      <alignment vertical="center"/>
    </xf>
    <xf numFmtId="189" fontId="3" fillId="7" borderId="89" xfId="3" applyNumberFormat="1" applyFont="1" applyFill="1" applyBorder="1" applyAlignment="1">
      <alignment vertical="center"/>
    </xf>
    <xf numFmtId="204" fontId="3" fillId="7" borderId="84" xfId="4" applyNumberFormat="1" applyFont="1" applyFill="1" applyBorder="1" applyAlignment="1">
      <alignment vertical="center"/>
    </xf>
    <xf numFmtId="204" fontId="3" fillId="7" borderId="33" xfId="7" applyNumberFormat="1" applyFill="1" applyBorder="1">
      <alignment vertical="center"/>
    </xf>
    <xf numFmtId="204" fontId="3" fillId="7" borderId="48" xfId="7" applyNumberFormat="1" applyFill="1" applyBorder="1">
      <alignment vertical="center"/>
    </xf>
    <xf numFmtId="0" fontId="28" fillId="0" borderId="28" xfId="7" applyFont="1" applyBorder="1" applyAlignment="1" applyProtection="1">
      <alignment horizontal="left" vertical="center"/>
      <protection locked="0"/>
    </xf>
    <xf numFmtId="0" fontId="28" fillId="0" borderId="37" xfId="7" applyFont="1" applyBorder="1" applyAlignment="1" applyProtection="1">
      <alignment horizontal="left" vertical="center"/>
      <protection locked="0"/>
    </xf>
    <xf numFmtId="0" fontId="28" fillId="0" borderId="89" xfId="7" applyFont="1" applyBorder="1" applyAlignment="1" applyProtection="1">
      <alignment horizontal="left" vertical="center"/>
      <protection locked="0"/>
    </xf>
    <xf numFmtId="189" fontId="3" fillId="0" borderId="84" xfId="4" applyNumberFormat="1" applyFont="1" applyFill="1" applyBorder="1" applyAlignment="1" applyProtection="1">
      <alignment vertical="center"/>
      <protection locked="0"/>
    </xf>
    <xf numFmtId="189" fontId="3" fillId="0" borderId="33" xfId="7" applyNumberFormat="1" applyBorder="1" applyProtection="1">
      <alignment vertical="center"/>
      <protection locked="0"/>
    </xf>
    <xf numFmtId="189" fontId="3" fillId="0" borderId="48" xfId="7" applyNumberFormat="1" applyBorder="1" applyProtection="1">
      <alignment vertical="center"/>
      <protection locked="0"/>
    </xf>
    <xf numFmtId="204" fontId="3" fillId="7" borderId="103" xfId="4" applyNumberFormat="1" applyFont="1" applyFill="1" applyBorder="1" applyAlignment="1">
      <alignment vertical="center"/>
    </xf>
    <xf numFmtId="204" fontId="3" fillId="7" borderId="18" xfId="4" applyNumberFormat="1" applyFont="1" applyFill="1" applyBorder="1" applyAlignment="1">
      <alignment vertical="center"/>
    </xf>
    <xf numFmtId="204" fontId="3" fillId="7" borderId="61" xfId="4" applyNumberFormat="1" applyFont="1" applyFill="1" applyBorder="1" applyAlignment="1">
      <alignment vertical="center"/>
    </xf>
    <xf numFmtId="0" fontId="28" fillId="0" borderId="28" xfId="7" applyFont="1" applyBorder="1" applyAlignment="1" applyProtection="1">
      <alignment horizontal="left" vertical="center" shrinkToFit="1"/>
      <protection locked="0"/>
    </xf>
    <xf numFmtId="0" fontId="28" fillId="0" borderId="37" xfId="7" applyFont="1" applyBorder="1" applyAlignment="1" applyProtection="1">
      <alignment horizontal="left" vertical="center" shrinkToFit="1"/>
      <protection locked="0"/>
    </xf>
    <xf numFmtId="0" fontId="28" fillId="0" borderId="89" xfId="7" applyFont="1" applyBorder="1" applyAlignment="1" applyProtection="1">
      <alignment horizontal="left" vertical="center" shrinkToFit="1"/>
      <protection locked="0"/>
    </xf>
    <xf numFmtId="189" fontId="3" fillId="0" borderId="213" xfId="4" applyNumberFormat="1" applyFont="1" applyFill="1" applyBorder="1" applyAlignment="1" applyProtection="1">
      <alignment vertical="center"/>
      <protection locked="0"/>
    </xf>
    <xf numFmtId="189" fontId="3" fillId="0" borderId="64" xfId="7" applyNumberFormat="1" applyBorder="1" applyProtection="1">
      <alignment vertical="center"/>
      <protection locked="0"/>
    </xf>
    <xf numFmtId="189" fontId="3" fillId="0" borderId="228" xfId="7" applyNumberFormat="1" applyBorder="1" applyProtection="1">
      <alignment vertical="center"/>
      <protection locked="0"/>
    </xf>
    <xf numFmtId="204" fontId="3" fillId="7" borderId="314" xfId="4" applyNumberFormat="1" applyFont="1" applyFill="1" applyBorder="1" applyAlignment="1">
      <alignment vertical="center"/>
    </xf>
    <xf numFmtId="204" fontId="3" fillId="7" borderId="315" xfId="4" applyNumberFormat="1" applyFont="1" applyFill="1" applyBorder="1" applyAlignment="1">
      <alignment vertical="center"/>
    </xf>
    <xf numFmtId="204" fontId="3" fillId="7" borderId="316" xfId="4" applyNumberFormat="1" applyFont="1" applyFill="1" applyBorder="1" applyAlignment="1">
      <alignment vertical="center"/>
    </xf>
    <xf numFmtId="0" fontId="28" fillId="0" borderId="118" xfId="7" applyFont="1" applyBorder="1" applyAlignment="1">
      <alignment horizontal="center" vertical="center" wrapText="1"/>
    </xf>
    <xf numFmtId="0" fontId="28" fillId="0" borderId="82" xfId="7" applyFont="1" applyBorder="1" applyAlignment="1">
      <alignment horizontal="center" vertical="center" wrapText="1"/>
    </xf>
    <xf numFmtId="0" fontId="28" fillId="0" borderId="70" xfId="7" applyFont="1" applyBorder="1" applyAlignment="1">
      <alignment horizontal="center" vertical="center" wrapText="1"/>
    </xf>
    <xf numFmtId="0" fontId="28" fillId="0" borderId="139" xfId="7" applyFont="1" applyBorder="1" applyAlignment="1">
      <alignment horizontal="center" vertical="center"/>
    </xf>
    <xf numFmtId="0" fontId="29" fillId="0" borderId="118" xfId="7" applyFont="1" applyBorder="1" applyAlignment="1">
      <alignment horizontal="center" vertical="center" wrapText="1"/>
    </xf>
    <xf numFmtId="0" fontId="29" fillId="0" borderId="82" xfId="7" applyFont="1" applyBorder="1" applyAlignment="1">
      <alignment horizontal="center" vertical="center" wrapText="1"/>
    </xf>
    <xf numFmtId="0" fontId="29" fillId="0" borderId="70" xfId="7" applyFont="1" applyBorder="1" applyAlignment="1">
      <alignment horizontal="center" vertical="center" wrapText="1"/>
    </xf>
    <xf numFmtId="0" fontId="28" fillId="0" borderId="269" xfId="7" applyFont="1" applyBorder="1" applyAlignment="1" applyProtection="1">
      <alignment horizontal="left" vertical="center"/>
      <protection locked="0"/>
    </xf>
    <xf numFmtId="0" fontId="28" fillId="0" borderId="85" xfId="7" applyFont="1" applyBorder="1" applyAlignment="1" applyProtection="1">
      <alignment horizontal="left" vertical="center"/>
      <protection locked="0"/>
    </xf>
    <xf numFmtId="0" fontId="28" fillId="0" borderId="147" xfId="7" applyFont="1" applyBorder="1" applyAlignment="1" applyProtection="1">
      <alignment horizontal="left" vertical="center"/>
      <protection locked="0"/>
    </xf>
    <xf numFmtId="189" fontId="3" fillId="0" borderId="95" xfId="4" applyNumberFormat="1" applyFont="1" applyFill="1" applyBorder="1" applyAlignment="1" applyProtection="1">
      <alignment vertical="center"/>
      <protection locked="0"/>
    </xf>
    <xf numFmtId="189" fontId="3" fillId="0" borderId="85" xfId="4" applyNumberFormat="1" applyFont="1" applyFill="1" applyBorder="1" applyAlignment="1" applyProtection="1">
      <alignment vertical="center"/>
      <protection locked="0"/>
    </xf>
    <xf numFmtId="189" fontId="3" fillId="0" borderId="147" xfId="7" applyNumberFormat="1" applyBorder="1" applyProtection="1">
      <alignment vertical="center"/>
      <protection locked="0"/>
    </xf>
    <xf numFmtId="204" fontId="3" fillId="7" borderId="95" xfId="4" applyNumberFormat="1" applyFont="1" applyFill="1" applyBorder="1" applyAlignment="1">
      <alignment vertical="center"/>
    </xf>
    <xf numFmtId="204" fontId="3" fillId="7" borderId="85" xfId="4" applyNumberFormat="1" applyFont="1" applyFill="1" applyBorder="1" applyAlignment="1">
      <alignment vertical="center"/>
    </xf>
    <xf numFmtId="204" fontId="3" fillId="7" borderId="147" xfId="7" applyNumberFormat="1" applyFill="1" applyBorder="1">
      <alignment vertical="center"/>
    </xf>
    <xf numFmtId="0" fontId="28" fillId="0" borderId="27" xfId="7" applyFont="1" applyBorder="1" applyAlignment="1" applyProtection="1">
      <alignment horizontal="center" vertical="center" textRotation="255"/>
      <protection locked="0"/>
    </xf>
    <xf numFmtId="0" fontId="28" fillId="0" borderId="39" xfId="7" applyFont="1" applyBorder="1" applyAlignment="1" applyProtection="1">
      <alignment horizontal="center" vertical="center" textRotation="255"/>
      <protection locked="0"/>
    </xf>
    <xf numFmtId="0" fontId="3" fillId="0" borderId="0" xfId="7" applyAlignment="1">
      <alignment vertical="top" wrapText="1"/>
    </xf>
    <xf numFmtId="0" fontId="28" fillId="0" borderId="0" xfId="7" applyFont="1" applyAlignment="1">
      <alignment horizontal="left" vertical="center" wrapText="1"/>
    </xf>
    <xf numFmtId="0" fontId="3" fillId="0" borderId="0" xfId="7" applyAlignment="1">
      <alignment vertical="center" wrapText="1"/>
    </xf>
    <xf numFmtId="0" fontId="28" fillId="0" borderId="0" xfId="7" applyFont="1" applyAlignment="1">
      <alignment horizontal="left" vertical="top" wrapText="1"/>
    </xf>
    <xf numFmtId="0" fontId="28" fillId="0" borderId="58" xfId="7" applyFont="1" applyBorder="1" applyAlignment="1">
      <alignment horizontal="center" vertical="center" wrapText="1"/>
    </xf>
    <xf numFmtId="0" fontId="28" fillId="0" borderId="268" xfId="7" applyFont="1" applyBorder="1" applyAlignment="1">
      <alignment horizontal="center" vertical="center" wrapText="1"/>
    </xf>
    <xf numFmtId="0" fontId="28" fillId="0" borderId="119" xfId="7" applyFont="1" applyBorder="1" applyAlignment="1">
      <alignment horizontal="center" vertical="center"/>
    </xf>
    <xf numFmtId="0" fontId="28" fillId="0" borderId="83" xfId="7" applyFont="1" applyBorder="1" applyAlignment="1">
      <alignment horizontal="center" vertical="center"/>
    </xf>
    <xf numFmtId="0" fontId="28" fillId="0" borderId="270" xfId="7" applyFont="1" applyBorder="1" applyAlignment="1">
      <alignment horizontal="center" vertical="center" wrapText="1"/>
    </xf>
    <xf numFmtId="0" fontId="28" fillId="0" borderId="270" xfId="7" applyFont="1" applyBorder="1" applyAlignment="1">
      <alignment horizontal="center" vertical="center"/>
    </xf>
    <xf numFmtId="0" fontId="3" fillId="0" borderId="270" xfId="7" applyBorder="1">
      <alignment vertical="center"/>
    </xf>
    <xf numFmtId="0" fontId="28" fillId="0" borderId="18" xfId="7" applyFont="1" applyBorder="1" applyAlignment="1" applyProtection="1">
      <alignment horizontal="left" vertical="center"/>
      <protection locked="0"/>
    </xf>
    <xf numFmtId="0" fontId="28" fillId="0" borderId="61" xfId="7" applyFont="1" applyBorder="1" applyAlignment="1" applyProtection="1">
      <alignment horizontal="left" vertical="center"/>
      <protection locked="0"/>
    </xf>
    <xf numFmtId="189" fontId="3" fillId="0" borderId="103" xfId="4" applyNumberFormat="1" applyFont="1" applyFill="1" applyBorder="1" applyAlignment="1" applyProtection="1">
      <alignment vertical="center"/>
      <protection locked="0"/>
    </xf>
    <xf numFmtId="189" fontId="3" fillId="0" borderId="18" xfId="4" applyNumberFormat="1" applyFont="1" applyFill="1" applyBorder="1" applyAlignment="1" applyProtection="1">
      <alignment vertical="center"/>
      <protection locked="0"/>
    </xf>
    <xf numFmtId="189" fontId="3" fillId="0" borderId="61" xfId="7" applyNumberFormat="1" applyBorder="1" applyProtection="1">
      <alignment vertical="center"/>
      <protection locked="0"/>
    </xf>
    <xf numFmtId="204" fontId="3" fillId="7" borderId="311" xfId="4" applyNumberFormat="1" applyFont="1" applyFill="1" applyBorder="1" applyAlignment="1">
      <alignment vertical="center"/>
    </xf>
    <xf numFmtId="204" fontId="3" fillId="7" borderId="312" xfId="4" applyNumberFormat="1" applyFont="1" applyFill="1" applyBorder="1" applyAlignment="1">
      <alignment vertical="center"/>
    </xf>
    <xf numFmtId="204" fontId="3" fillId="7" borderId="313" xfId="4" applyNumberFormat="1" applyFont="1" applyFill="1" applyBorder="1" applyAlignment="1">
      <alignment vertical="center"/>
    </xf>
    <xf numFmtId="0" fontId="27" fillId="0" borderId="0" xfId="7" applyFont="1" applyBorder="1" applyAlignment="1">
      <alignment horizontal="center" vertical="center"/>
    </xf>
    <xf numFmtId="0" fontId="28" fillId="0" borderId="118" xfId="7" applyFont="1" applyBorder="1" applyAlignment="1">
      <alignment horizontal="center" vertical="center"/>
    </xf>
    <xf numFmtId="0" fontId="28" fillId="0" borderId="82" xfId="7" applyFont="1" applyBorder="1" applyAlignment="1">
      <alignment horizontal="center" vertical="center"/>
    </xf>
    <xf numFmtId="0" fontId="28" fillId="0" borderId="70" xfId="7" applyFont="1" applyBorder="1" applyAlignment="1">
      <alignment horizontal="center" vertical="center"/>
    </xf>
    <xf numFmtId="0" fontId="28" fillId="0" borderId="118" xfId="7" applyFont="1" applyBorder="1" applyAlignment="1" applyProtection="1">
      <alignment vertical="center" wrapText="1"/>
      <protection locked="0"/>
    </xf>
    <xf numFmtId="0" fontId="28" fillId="0" borderId="82" xfId="7" applyFont="1" applyBorder="1" applyAlignment="1" applyProtection="1">
      <alignment vertical="center" wrapText="1"/>
      <protection locked="0"/>
    </xf>
    <xf numFmtId="0" fontId="3" fillId="0" borderId="310" xfId="7" applyBorder="1" applyAlignment="1" applyProtection="1">
      <alignment horizontal="center" vertical="center"/>
      <protection locked="0"/>
    </xf>
    <xf numFmtId="0" fontId="3" fillId="0" borderId="82" xfId="7" applyBorder="1" applyProtection="1">
      <alignment vertical="center"/>
      <protection locked="0"/>
    </xf>
    <xf numFmtId="0" fontId="3" fillId="0" borderId="82" xfId="7" applyBorder="1" applyAlignment="1" applyProtection="1">
      <alignment horizontal="center" vertical="center"/>
      <protection locked="0"/>
    </xf>
    <xf numFmtId="0" fontId="3" fillId="0" borderId="70" xfId="7" applyBorder="1" applyAlignment="1" applyProtection="1">
      <alignment horizontal="center" vertical="center"/>
      <protection locked="0"/>
    </xf>
    <xf numFmtId="189" fontId="32" fillId="7" borderId="106" xfId="7" applyNumberFormat="1" applyFont="1" applyFill="1" applyBorder="1" applyAlignment="1">
      <alignment horizontal="center" vertical="center" wrapText="1"/>
    </xf>
    <xf numFmtId="189" fontId="32" fillId="7" borderId="50" xfId="7" applyNumberFormat="1" applyFont="1" applyFill="1" applyBorder="1" applyAlignment="1">
      <alignment horizontal="center" vertical="center" wrapText="1"/>
    </xf>
    <xf numFmtId="189" fontId="32" fillId="0" borderId="139" xfId="4" applyNumberFormat="1" applyFont="1" applyFill="1" applyBorder="1" applyAlignment="1" applyProtection="1">
      <alignment horizontal="center" vertical="center"/>
      <protection locked="0"/>
    </xf>
    <xf numFmtId="189" fontId="3" fillId="0" borderId="139" xfId="7" applyNumberFormat="1" applyBorder="1" applyProtection="1">
      <alignment vertical="center"/>
      <protection locked="0"/>
    </xf>
    <xf numFmtId="204" fontId="32" fillId="7" borderId="139" xfId="7" applyNumberFormat="1" applyFont="1" applyFill="1" applyBorder="1" applyAlignment="1">
      <alignment horizontal="center" vertical="center" wrapText="1"/>
    </xf>
    <xf numFmtId="204" fontId="3" fillId="7" borderId="139" xfId="7" applyNumberFormat="1" applyFill="1" applyBorder="1">
      <alignment vertical="center"/>
    </xf>
    <xf numFmtId="0" fontId="28" fillId="0" borderId="88" xfId="7" applyFont="1" applyBorder="1" applyAlignment="1" applyProtection="1">
      <alignment vertical="center" shrinkToFit="1"/>
      <protection locked="0"/>
    </xf>
    <xf numFmtId="0" fontId="28" fillId="0" borderId="37" xfId="7" applyFont="1" applyBorder="1" applyAlignment="1" applyProtection="1">
      <alignment vertical="center" shrinkToFit="1"/>
      <protection locked="0"/>
    </xf>
    <xf numFmtId="0" fontId="28" fillId="0" borderId="89" xfId="7" applyFont="1" applyBorder="1" applyAlignment="1" applyProtection="1">
      <alignment vertical="center" shrinkToFit="1"/>
      <protection locked="0"/>
    </xf>
    <xf numFmtId="0" fontId="29" fillId="0" borderId="28" xfId="7" applyFont="1" applyBorder="1" applyAlignment="1" applyProtection="1">
      <alignment horizontal="center" vertical="center" shrinkToFit="1"/>
      <protection locked="0"/>
    </xf>
    <xf numFmtId="0" fontId="29" fillId="0" borderId="89" xfId="7" applyFont="1" applyBorder="1" applyAlignment="1" applyProtection="1">
      <alignment horizontal="center" vertical="center" shrinkToFit="1"/>
      <protection locked="0"/>
    </xf>
    <xf numFmtId="0" fontId="28" fillId="0" borderId="120" xfId="7" applyFont="1" applyBorder="1" applyAlignment="1" applyProtection="1">
      <alignment horizontal="center" vertical="center" wrapText="1"/>
      <protection locked="0"/>
    </xf>
    <xf numFmtId="0" fontId="28" fillId="0" borderId="102" xfId="7" applyFont="1" applyBorder="1" applyAlignment="1" applyProtection="1">
      <alignment horizontal="center" vertical="center" wrapText="1"/>
      <protection locked="0"/>
    </xf>
    <xf numFmtId="0" fontId="28" fillId="0" borderId="17" xfId="7" applyFont="1" applyBorder="1" applyAlignment="1" applyProtection="1">
      <alignment horizontal="center" vertical="center" wrapText="1"/>
      <protection locked="0"/>
    </xf>
    <xf numFmtId="0" fontId="28" fillId="0" borderId="18" xfId="7" applyFont="1" applyBorder="1" applyAlignment="1" applyProtection="1">
      <alignment horizontal="center" vertical="center" wrapText="1"/>
      <protection locked="0"/>
    </xf>
    <xf numFmtId="0" fontId="28" fillId="0" borderId="61" xfId="7" applyFont="1" applyBorder="1" applyAlignment="1" applyProtection="1">
      <alignment horizontal="center" vertical="center"/>
      <protection locked="0"/>
    </xf>
    <xf numFmtId="0" fontId="28" fillId="0" borderId="6" xfId="7" applyFont="1" applyBorder="1" applyAlignment="1" applyProtection="1">
      <alignment horizontal="center" vertical="center"/>
      <protection locked="0"/>
    </xf>
    <xf numFmtId="0" fontId="28" fillId="0" borderId="0" xfId="7" applyFont="1" applyBorder="1" applyAlignment="1" applyProtection="1">
      <alignment horizontal="center" vertical="center"/>
      <protection locked="0"/>
    </xf>
    <xf numFmtId="0" fontId="28" fillId="0" borderId="87"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214" xfId="7" applyFont="1" applyBorder="1" applyAlignment="1" applyProtection="1">
      <alignment vertical="center" shrinkToFit="1"/>
      <protection locked="0"/>
    </xf>
    <xf numFmtId="0" fontId="28" fillId="0" borderId="223" xfId="7" applyFont="1" applyBorder="1" applyAlignment="1" applyProtection="1">
      <alignment vertical="center" shrinkToFit="1"/>
      <protection locked="0"/>
    </xf>
    <xf numFmtId="0" fontId="28" fillId="0" borderId="104" xfId="7" applyFont="1" applyBorder="1" applyAlignment="1" applyProtection="1">
      <alignment vertical="center" shrinkToFit="1"/>
      <protection locked="0"/>
    </xf>
    <xf numFmtId="0" fontId="28" fillId="0" borderId="209" xfId="7" applyFont="1" applyBorder="1" applyAlignment="1" applyProtection="1">
      <alignment vertical="center" shrinkToFit="1"/>
      <protection locked="0"/>
    </xf>
    <xf numFmtId="0" fontId="28" fillId="0" borderId="110" xfId="7" applyFont="1" applyBorder="1" applyAlignment="1" applyProtection="1">
      <alignment vertical="center" shrinkToFit="1"/>
      <protection locked="0"/>
    </xf>
    <xf numFmtId="0" fontId="28" fillId="0" borderId="111" xfId="7" applyFont="1" applyBorder="1" applyAlignment="1" applyProtection="1">
      <alignment vertical="center" shrinkToFit="1"/>
      <protection locked="0"/>
    </xf>
    <xf numFmtId="0" fontId="28" fillId="0" borderId="317" xfId="7" applyFont="1" applyBorder="1" applyAlignment="1" applyProtection="1">
      <alignment vertical="center" shrinkToFit="1"/>
      <protection locked="0"/>
    </xf>
    <xf numFmtId="0" fontId="28" fillId="0" borderId="116" xfId="7" applyFont="1" applyBorder="1" applyAlignment="1" applyProtection="1">
      <alignment vertical="center" shrinkToFit="1"/>
      <protection locked="0"/>
    </xf>
    <xf numFmtId="0" fontId="28" fillId="0" borderId="117" xfId="7" applyFont="1" applyBorder="1" applyAlignment="1" applyProtection="1">
      <alignment vertical="center" shrinkToFit="1"/>
      <protection locked="0"/>
    </xf>
    <xf numFmtId="0" fontId="28" fillId="0" borderId="19" xfId="7" applyFont="1" applyBorder="1" applyAlignment="1" applyProtection="1">
      <alignment horizontal="center" vertical="center" wrapText="1"/>
      <protection locked="0"/>
    </xf>
    <xf numFmtId="0" fontId="28" fillId="0" borderId="15" xfId="7" applyFont="1" applyBorder="1" applyAlignment="1" applyProtection="1">
      <alignment horizontal="center" vertical="center" wrapText="1"/>
      <protection locked="0"/>
    </xf>
    <xf numFmtId="0" fontId="28" fillId="0" borderId="16" xfId="7" applyFont="1" applyBorder="1" applyAlignment="1" applyProtection="1">
      <alignment horizontal="center" vertical="center" wrapText="1"/>
      <protection locked="0"/>
    </xf>
    <xf numFmtId="0" fontId="28" fillId="0" borderId="213" xfId="7" applyFont="1" applyBorder="1" applyAlignment="1" applyProtection="1">
      <alignment vertical="center" shrinkToFit="1"/>
      <protection locked="0"/>
    </xf>
    <xf numFmtId="0" fontId="28" fillId="0" borderId="64" xfId="7" applyFont="1" applyBorder="1" applyAlignment="1" applyProtection="1">
      <alignment vertical="center" shrinkToFit="1"/>
      <protection locked="0"/>
    </xf>
    <xf numFmtId="0" fontId="28" fillId="0" borderId="228" xfId="7" applyFont="1" applyBorder="1" applyAlignment="1" applyProtection="1">
      <alignment vertical="center" shrinkToFit="1"/>
      <protection locked="0"/>
    </xf>
    <xf numFmtId="0" fontId="28" fillId="7" borderId="118" xfId="7" applyFont="1" applyFill="1" applyBorder="1" applyAlignment="1" applyProtection="1">
      <alignment horizontal="center" vertical="center"/>
      <protection locked="0"/>
    </xf>
    <xf numFmtId="0" fontId="28" fillId="7" borderId="82" xfId="7" applyFont="1" applyFill="1" applyBorder="1" applyAlignment="1" applyProtection="1">
      <alignment horizontal="center" vertical="center"/>
      <protection locked="0"/>
    </xf>
    <xf numFmtId="0" fontId="28" fillId="7" borderId="70" xfId="7" applyFont="1" applyFill="1" applyBorder="1" applyAlignment="1" applyProtection="1">
      <alignment horizontal="center" vertical="center"/>
      <protection locked="0"/>
    </xf>
    <xf numFmtId="0" fontId="28" fillId="0" borderId="6"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90" xfId="7" applyFont="1" applyBorder="1" applyAlignment="1" applyProtection="1">
      <alignment vertical="center" shrinkToFit="1"/>
      <protection locked="0"/>
    </xf>
    <xf numFmtId="0" fontId="28" fillId="0" borderId="91" xfId="7" applyFont="1" applyBorder="1" applyAlignment="1" applyProtection="1">
      <alignment vertical="center" shrinkToFit="1"/>
      <protection locked="0"/>
    </xf>
    <xf numFmtId="0" fontId="28" fillId="0" borderId="94" xfId="7" applyFont="1" applyBorder="1" applyAlignment="1" applyProtection="1">
      <alignment vertical="center" shrinkToFit="1"/>
      <protection locked="0"/>
    </xf>
    <xf numFmtId="0" fontId="28" fillId="0" borderId="269" xfId="7" applyFont="1" applyBorder="1" applyAlignment="1" applyProtection="1">
      <alignment horizontal="center" vertical="center" wrapText="1"/>
      <protection locked="0"/>
    </xf>
    <xf numFmtId="0" fontId="28" fillId="0" borderId="121" xfId="7" applyFont="1" applyBorder="1" applyAlignment="1" applyProtection="1">
      <alignment horizontal="center" vertical="center" wrapText="1"/>
      <protection locked="0"/>
    </xf>
    <xf numFmtId="0" fontId="28" fillId="0" borderId="204" xfId="7" applyFont="1" applyBorder="1" applyAlignment="1" applyProtection="1">
      <alignment vertical="center" shrinkToFit="1"/>
      <protection locked="0"/>
    </xf>
    <xf numFmtId="0" fontId="28" fillId="0" borderId="226" xfId="7" applyFont="1" applyBorder="1" applyAlignment="1" applyProtection="1">
      <alignment vertical="center" shrinkToFit="1"/>
      <protection locked="0"/>
    </xf>
    <xf numFmtId="0" fontId="28" fillId="0" borderId="227" xfId="7" applyFont="1" applyBorder="1" applyAlignment="1" applyProtection="1">
      <alignment vertical="center" shrinkToFit="1"/>
      <protection locked="0"/>
    </xf>
    <xf numFmtId="0" fontId="28" fillId="0" borderId="44" xfId="7" applyFont="1" applyBorder="1" applyAlignment="1" applyProtection="1">
      <alignment horizontal="center" vertical="center" wrapText="1"/>
      <protection locked="0"/>
    </xf>
    <xf numFmtId="0" fontId="28" fillId="0" borderId="118" xfId="7" applyFont="1" applyBorder="1" applyAlignment="1" applyProtection="1">
      <alignment horizontal="center" vertical="center" wrapText="1"/>
      <protection locked="0"/>
    </xf>
    <xf numFmtId="0" fontId="28" fillId="0" borderId="70" xfId="7" applyFont="1" applyBorder="1" applyAlignment="1" applyProtection="1">
      <alignment horizontal="center" vertical="center" wrapText="1"/>
      <protection locked="0"/>
    </xf>
    <xf numFmtId="0" fontId="28" fillId="0" borderId="95" xfId="7" applyFont="1" applyBorder="1" applyAlignment="1" applyProtection="1">
      <alignment vertical="center" shrinkToFit="1"/>
      <protection locked="0"/>
    </xf>
    <xf numFmtId="0" fontId="28" fillId="0" borderId="85" xfId="7" applyFont="1" applyBorder="1" applyAlignment="1" applyProtection="1">
      <alignment vertical="center" shrinkToFit="1"/>
      <protection locked="0"/>
    </xf>
    <xf numFmtId="0" fontId="28" fillId="0" borderId="147" xfId="7" applyFont="1" applyBorder="1" applyAlignment="1" applyProtection="1">
      <alignment vertical="center" shrinkToFit="1"/>
      <protection locked="0"/>
    </xf>
    <xf numFmtId="0" fontId="28" fillId="0" borderId="15" xfId="7" applyFont="1" applyBorder="1" applyAlignment="1" applyProtection="1">
      <alignment horizontal="left" vertical="center"/>
      <protection locked="0"/>
    </xf>
    <xf numFmtId="0" fontId="28" fillId="0" borderId="33" xfId="7" applyFont="1" applyBorder="1" applyAlignment="1" applyProtection="1">
      <alignment horizontal="left" vertical="center"/>
      <protection locked="0"/>
    </xf>
    <xf numFmtId="0" fontId="28" fillId="0" borderId="16" xfId="7" applyFont="1" applyBorder="1" applyAlignment="1" applyProtection="1">
      <alignment horizontal="left" vertical="center"/>
      <protection locked="0"/>
    </xf>
    <xf numFmtId="0" fontId="28" fillId="0" borderId="29" xfId="7" applyFont="1" applyBorder="1" applyAlignment="1" applyProtection="1">
      <alignment horizontal="left" vertical="center"/>
      <protection locked="0"/>
    </xf>
    <xf numFmtId="0" fontId="28" fillId="0" borderId="92" xfId="7" applyFont="1" applyBorder="1" applyAlignment="1" applyProtection="1">
      <alignment horizontal="left" vertical="center"/>
      <protection locked="0"/>
    </xf>
    <xf numFmtId="0" fontId="28" fillId="0" borderId="82" xfId="7" applyFont="1" applyBorder="1" applyAlignment="1" applyProtection="1">
      <alignment horizontal="center" vertical="center" wrapText="1"/>
      <protection locked="0"/>
    </xf>
    <xf numFmtId="0" fontId="28" fillId="0" borderId="103" xfId="7" applyFont="1" applyBorder="1" applyAlignment="1" applyProtection="1">
      <alignment vertical="center" wrapText="1"/>
      <protection locked="0"/>
    </xf>
    <xf numFmtId="0" fontId="28" fillId="0" borderId="19" xfId="7" applyFont="1" applyBorder="1" applyAlignment="1" applyProtection="1">
      <alignment vertical="center" wrapText="1"/>
      <protection locked="0"/>
    </xf>
    <xf numFmtId="0" fontId="28" fillId="0" borderId="86" xfId="7" applyFont="1" applyBorder="1" applyAlignment="1" applyProtection="1">
      <alignment vertical="center" wrapText="1"/>
      <protection locked="0"/>
    </xf>
    <xf numFmtId="0" fontId="28" fillId="0" borderId="7" xfId="7" applyFont="1" applyBorder="1" applyAlignment="1" applyProtection="1">
      <alignment vertical="center" wrapText="1"/>
      <protection locked="0"/>
    </xf>
    <xf numFmtId="0" fontId="28" fillId="0" borderId="106" xfId="7" applyFont="1" applyBorder="1" applyAlignment="1" applyProtection="1">
      <alignment vertical="center" wrapText="1"/>
      <protection locked="0"/>
    </xf>
    <xf numFmtId="0" fontId="28" fillId="0" borderId="51" xfId="7" applyFont="1" applyBorder="1" applyAlignment="1" applyProtection="1">
      <alignment vertical="center" wrapText="1"/>
      <protection locked="0"/>
    </xf>
    <xf numFmtId="0" fontId="28" fillId="15" borderId="118" xfId="7" applyFont="1" applyFill="1" applyBorder="1" applyAlignment="1" applyProtection="1">
      <alignment horizontal="center" vertical="center"/>
      <protection locked="0"/>
    </xf>
    <xf numFmtId="0" fontId="28" fillId="15" borderId="82" xfId="7" applyFont="1" applyFill="1" applyBorder="1" applyAlignment="1" applyProtection="1">
      <alignment horizontal="center" vertical="center"/>
      <protection locked="0"/>
    </xf>
    <xf numFmtId="189" fontId="28" fillId="7" borderId="118" xfId="7" applyNumberFormat="1" applyFont="1" applyFill="1" applyBorder="1" applyProtection="1">
      <alignment vertical="center"/>
      <protection hidden="1"/>
    </xf>
    <xf numFmtId="189" fontId="28" fillId="7" borderId="82" xfId="7" applyNumberFormat="1" applyFont="1" applyFill="1" applyBorder="1" applyProtection="1">
      <alignment vertical="center"/>
      <protection hidden="1"/>
    </xf>
    <xf numFmtId="0" fontId="29" fillId="0" borderId="44" xfId="7" applyFont="1" applyBorder="1" applyProtection="1">
      <alignment vertical="center"/>
      <protection locked="0"/>
    </xf>
    <xf numFmtId="0" fontId="29" fillId="0" borderId="0" xfId="7" applyFont="1" applyBorder="1" applyAlignment="1" applyProtection="1">
      <alignment vertical="center" wrapText="1"/>
      <protection locked="0"/>
    </xf>
    <xf numFmtId="0" fontId="28" fillId="0" borderId="120" xfId="7" applyFont="1" applyBorder="1" applyAlignment="1" applyProtection="1">
      <alignment horizontal="center" vertical="center"/>
      <protection locked="0"/>
    </xf>
    <xf numFmtId="0" fontId="28" fillId="0" borderId="121" xfId="7" applyFont="1" applyBorder="1" applyAlignment="1" applyProtection="1">
      <alignment horizontal="center" vertical="center"/>
      <protection locked="0"/>
    </xf>
    <xf numFmtId="0" fontId="28" fillId="0" borderId="85" xfId="7" applyFont="1" applyBorder="1" applyAlignment="1" applyProtection="1">
      <alignment horizontal="center" vertical="center"/>
      <protection locked="0"/>
    </xf>
    <xf numFmtId="0" fontId="28" fillId="0" borderId="41" xfId="7" applyFont="1" applyBorder="1" applyAlignment="1" applyProtection="1">
      <alignment horizontal="center" vertical="center"/>
      <protection locked="0"/>
    </xf>
    <xf numFmtId="189" fontId="28" fillId="7" borderId="88" xfId="4" applyNumberFormat="1" applyFont="1" applyFill="1" applyBorder="1" applyAlignment="1" applyProtection="1">
      <alignment vertical="center"/>
      <protection hidden="1"/>
    </xf>
    <xf numFmtId="189" fontId="28" fillId="7" borderId="37" xfId="4" applyNumberFormat="1" applyFont="1" applyFill="1" applyBorder="1" applyAlignment="1" applyProtection="1">
      <alignment vertical="center"/>
      <protection hidden="1"/>
    </xf>
    <xf numFmtId="189" fontId="28" fillId="7" borderId="90" xfId="4" applyNumberFormat="1" applyFont="1" applyFill="1" applyBorder="1" applyAlignment="1" applyProtection="1">
      <alignment vertical="center"/>
      <protection hidden="1"/>
    </xf>
    <xf numFmtId="189" fontId="28" fillId="7" borderId="91" xfId="4" applyNumberFormat="1" applyFont="1" applyFill="1" applyBorder="1" applyAlignment="1" applyProtection="1">
      <alignment vertical="center"/>
      <protection hidden="1"/>
    </xf>
    <xf numFmtId="0" fontId="28" fillId="0" borderId="118" xfId="7" applyFont="1" applyBorder="1" applyAlignment="1" applyProtection="1">
      <alignment horizontal="center" vertical="center"/>
      <protection locked="0"/>
    </xf>
    <xf numFmtId="0" fontId="28" fillId="0" borderId="82" xfId="7" applyFont="1" applyBorder="1" applyAlignment="1" applyProtection="1">
      <alignment horizontal="center" vertical="center"/>
      <protection locked="0"/>
    </xf>
    <xf numFmtId="0" fontId="28" fillId="0" borderId="268" xfId="7" applyFont="1" applyBorder="1" applyAlignment="1" applyProtection="1">
      <alignment horizontal="center" vertical="center" wrapText="1"/>
      <protection locked="0"/>
    </xf>
    <xf numFmtId="0" fontId="28" fillId="0" borderId="83" xfId="7" applyFont="1" applyBorder="1" applyAlignment="1" applyProtection="1">
      <alignment horizontal="center" vertical="center" wrapText="1"/>
      <protection locked="0"/>
    </xf>
    <xf numFmtId="189" fontId="28" fillId="7" borderId="95" xfId="4" applyNumberFormat="1" applyFont="1" applyFill="1" applyBorder="1" applyAlignment="1" applyProtection="1">
      <alignment vertical="center"/>
      <protection hidden="1"/>
    </xf>
    <xf numFmtId="189" fontId="28" fillId="7" borderId="85" xfId="4" applyNumberFormat="1" applyFont="1" applyFill="1" applyBorder="1" applyAlignment="1" applyProtection="1">
      <alignment vertical="center"/>
      <protection hidden="1"/>
    </xf>
    <xf numFmtId="0" fontId="27" fillId="0" borderId="50" xfId="7" applyFont="1" applyBorder="1" applyAlignment="1" applyProtection="1">
      <alignment horizontal="center" vertical="center"/>
      <protection locked="0"/>
    </xf>
    <xf numFmtId="0" fontId="28" fillId="0" borderId="70" xfId="7" applyFont="1" applyBorder="1" applyAlignment="1" applyProtection="1">
      <alignment horizontal="center" vertical="center"/>
      <protection locked="0"/>
    </xf>
    <xf numFmtId="0" fontId="28" fillId="0" borderId="118" xfId="7" applyFont="1" applyBorder="1" applyAlignment="1" applyProtection="1">
      <alignment horizontal="left" vertical="center" wrapText="1"/>
      <protection locked="0"/>
    </xf>
    <xf numFmtId="0" fontId="28" fillId="0" borderId="82" xfId="7" applyFont="1" applyBorder="1" applyAlignment="1" applyProtection="1">
      <alignment horizontal="left" vertical="center" wrapText="1"/>
      <protection locked="0"/>
    </xf>
    <xf numFmtId="0" fontId="28" fillId="0" borderId="70" xfId="7" applyFont="1" applyBorder="1" applyAlignment="1" applyProtection="1">
      <alignment horizontal="left" vertical="center" wrapText="1"/>
      <protection locked="0"/>
    </xf>
    <xf numFmtId="0" fontId="3" fillId="0" borderId="118" xfId="7" applyBorder="1" applyAlignment="1" applyProtection="1">
      <alignment horizontal="center" vertical="center" shrinkToFit="1"/>
      <protection locked="0"/>
    </xf>
    <xf numFmtId="0" fontId="3" fillId="0" borderId="82" xfId="7" applyBorder="1" applyAlignment="1" applyProtection="1">
      <alignment horizontal="center" vertical="center" shrinkToFit="1"/>
      <protection locked="0"/>
    </xf>
    <xf numFmtId="0" fontId="3" fillId="0" borderId="70" xfId="7" applyBorder="1" applyAlignment="1" applyProtection="1">
      <alignment horizontal="center" vertical="center" shrinkToFit="1"/>
      <protection locked="0"/>
    </xf>
    <xf numFmtId="0" fontId="3" fillId="11" borderId="50" xfId="7" applyFill="1" applyBorder="1" applyAlignment="1" applyProtection="1">
      <alignment vertical="center" shrinkToFit="1"/>
      <protection locked="0"/>
    </xf>
    <xf numFmtId="0" fontId="3" fillId="0" borderId="103" xfId="7" applyBorder="1" applyAlignment="1" applyProtection="1">
      <alignment horizontal="center" vertical="center"/>
      <protection locked="0"/>
    </xf>
    <xf numFmtId="0" fontId="3" fillId="0" borderId="18" xfId="7" applyBorder="1" applyAlignment="1" applyProtection="1">
      <alignment horizontal="center" vertical="center"/>
      <protection locked="0"/>
    </xf>
    <xf numFmtId="0" fontId="3" fillId="0" borderId="61" xfId="7" applyBorder="1" applyAlignment="1" applyProtection="1">
      <alignment horizontal="center" vertical="center"/>
      <protection locked="0"/>
    </xf>
    <xf numFmtId="0" fontId="3" fillId="0" borderId="93" xfId="7" applyBorder="1" applyAlignment="1" applyProtection="1">
      <alignment horizontal="center" vertical="center"/>
      <protection locked="0"/>
    </xf>
    <xf numFmtId="0" fontId="3" fillId="0" borderId="92" xfId="7" applyBorder="1" applyAlignment="1" applyProtection="1">
      <alignment horizontal="center" vertical="center"/>
      <protection locked="0"/>
    </xf>
    <xf numFmtId="0" fontId="3" fillId="0" borderId="118" xfId="7" applyBorder="1" applyAlignment="1" applyProtection="1">
      <alignment horizontal="center" vertical="center"/>
      <protection locked="0"/>
    </xf>
    <xf numFmtId="0" fontId="3" fillId="0" borderId="83" xfId="7" applyBorder="1" applyAlignment="1" applyProtection="1">
      <alignment horizontal="center" vertical="center"/>
      <protection locked="0"/>
    </xf>
    <xf numFmtId="0" fontId="3" fillId="0" borderId="268" xfId="7" applyBorder="1" applyAlignment="1" applyProtection="1">
      <alignment horizontal="center" vertical="center"/>
      <protection locked="0"/>
    </xf>
    <xf numFmtId="0" fontId="3" fillId="0" borderId="88" xfId="7" applyBorder="1" applyAlignment="1" applyProtection="1">
      <alignment horizontal="center" vertical="center"/>
      <protection locked="0"/>
    </xf>
    <xf numFmtId="0" fontId="3" fillId="0" borderId="29" xfId="7" applyBorder="1" applyAlignment="1" applyProtection="1">
      <alignment horizontal="center" vertical="center"/>
      <protection locked="0"/>
    </xf>
    <xf numFmtId="0" fontId="3" fillId="0" borderId="17" xfId="7" applyBorder="1" applyAlignment="1" applyProtection="1">
      <alignment horizontal="center" vertical="center"/>
      <protection locked="0"/>
    </xf>
    <xf numFmtId="0" fontId="3" fillId="0" borderId="134" xfId="7" applyBorder="1" applyAlignment="1" applyProtection="1">
      <alignment horizontal="center" vertical="center"/>
      <protection locked="0"/>
    </xf>
    <xf numFmtId="0" fontId="3" fillId="0" borderId="217" xfId="7" applyBorder="1" applyAlignment="1" applyProtection="1">
      <alignment horizontal="center" vertical="center"/>
      <protection locked="0"/>
    </xf>
    <xf numFmtId="0" fontId="3" fillId="0" borderId="74" xfId="7" applyBorder="1" applyAlignment="1" applyProtection="1">
      <alignment horizontal="center" vertical="center"/>
      <protection locked="0"/>
    </xf>
    <xf numFmtId="0" fontId="3" fillId="0" borderId="75" xfId="7" applyBorder="1" applyAlignment="1" applyProtection="1">
      <alignment horizontal="center" vertical="center"/>
      <protection locked="0"/>
    </xf>
    <xf numFmtId="0" fontId="3" fillId="0" borderId="233" xfId="7" applyBorder="1" applyAlignment="1" applyProtection="1">
      <alignment horizontal="center" vertical="center"/>
      <protection locked="0"/>
    </xf>
    <xf numFmtId="0" fontId="3" fillId="0" borderId="37" xfId="7" applyBorder="1" applyAlignment="1" applyProtection="1">
      <alignment horizontal="center" vertical="center"/>
      <protection locked="0"/>
    </xf>
    <xf numFmtId="0" fontId="3" fillId="0" borderId="89" xfId="7" applyBorder="1" applyAlignment="1" applyProtection="1">
      <alignment horizontal="center" vertical="center"/>
      <protection locked="0"/>
    </xf>
    <xf numFmtId="0" fontId="3" fillId="0" borderId="28" xfId="7" applyBorder="1" applyAlignment="1" applyProtection="1">
      <alignment horizontal="center" vertical="center"/>
      <protection locked="0"/>
    </xf>
    <xf numFmtId="0" fontId="3" fillId="0" borderId="90" xfId="7" applyBorder="1" applyAlignment="1" applyProtection="1">
      <alignment horizontal="center" vertical="center"/>
      <protection locked="0"/>
    </xf>
    <xf numFmtId="0" fontId="3" fillId="0" borderId="94" xfId="7" applyBorder="1" applyAlignment="1" applyProtection="1">
      <alignment horizontal="center" vertical="center"/>
      <protection locked="0"/>
    </xf>
    <xf numFmtId="0" fontId="3" fillId="0" borderId="83" xfId="7" applyBorder="1" applyAlignment="1" applyProtection="1">
      <alignment horizontal="center" vertical="center" shrinkToFit="1"/>
      <protection locked="0"/>
    </xf>
    <xf numFmtId="0" fontId="3" fillId="0" borderId="268" xfId="7" applyBorder="1" applyAlignment="1" applyProtection="1">
      <alignment horizontal="center" vertical="center" shrinkToFit="1"/>
      <protection locked="0"/>
    </xf>
    <xf numFmtId="0" fontId="3" fillId="0" borderId="95" xfId="7" applyBorder="1" applyAlignment="1" applyProtection="1">
      <alignment horizontal="center" vertical="center"/>
      <protection locked="0"/>
    </xf>
    <xf numFmtId="0" fontId="3" fillId="0" borderId="41" xfId="7" applyBorder="1" applyAlignment="1" applyProtection="1">
      <alignment horizontal="center" vertical="center"/>
      <protection locked="0"/>
    </xf>
    <xf numFmtId="0" fontId="3" fillId="0" borderId="269" xfId="7" applyBorder="1" applyAlignment="1" applyProtection="1">
      <alignment horizontal="center" vertical="center"/>
      <protection locked="0"/>
    </xf>
    <xf numFmtId="0" fontId="3" fillId="0" borderId="102" xfId="7" applyBorder="1" applyAlignment="1" applyProtection="1">
      <alignment horizontal="center" vertical="center"/>
      <protection locked="0"/>
    </xf>
    <xf numFmtId="0" fontId="3" fillId="0" borderId="11" xfId="7" applyBorder="1" applyAlignment="1" applyProtection="1">
      <alignment horizontal="center" vertical="center"/>
      <protection locked="0"/>
    </xf>
    <xf numFmtId="0" fontId="3" fillId="0" borderId="13" xfId="7" applyBorder="1" applyAlignment="1" applyProtection="1">
      <alignment horizontal="center" vertical="center"/>
      <protection locked="0"/>
    </xf>
    <xf numFmtId="0" fontId="3" fillId="0" borderId="14" xfId="7" applyBorder="1" applyAlignment="1" applyProtection="1">
      <alignment horizontal="center" vertical="center"/>
      <protection locked="0"/>
    </xf>
    <xf numFmtId="0" fontId="3" fillId="0" borderId="228" xfId="7" applyBorder="1" applyAlignment="1" applyProtection="1">
      <alignment horizontal="center" vertical="center"/>
      <protection locked="0"/>
    </xf>
    <xf numFmtId="0" fontId="28" fillId="0" borderId="0" xfId="7" applyFont="1" applyBorder="1" applyAlignment="1" applyProtection="1">
      <alignment vertical="top" wrapText="1"/>
      <protection locked="0"/>
    </xf>
    <xf numFmtId="0" fontId="28" fillId="0" borderId="67" xfId="7" applyFont="1" applyBorder="1" applyAlignment="1" applyProtection="1">
      <alignment vertical="top" wrapText="1"/>
      <protection locked="0"/>
    </xf>
    <xf numFmtId="0" fontId="30" fillId="0" borderId="0" xfId="7" applyFont="1" applyBorder="1" applyAlignment="1" applyProtection="1">
      <alignment vertical="top" wrapText="1"/>
      <protection locked="0"/>
    </xf>
    <xf numFmtId="0" fontId="3" fillId="0" borderId="128" xfId="7" applyBorder="1" applyAlignment="1" applyProtection="1">
      <alignment horizontal="center" vertical="center"/>
      <protection locked="0"/>
    </xf>
    <xf numFmtId="0" fontId="3" fillId="0" borderId="212" xfId="7" applyBorder="1" applyAlignment="1" applyProtection="1">
      <alignment horizontal="center" vertical="center"/>
      <protection locked="0"/>
    </xf>
    <xf numFmtId="0" fontId="3" fillId="0" borderId="84" xfId="7" applyBorder="1" applyAlignment="1" applyProtection="1">
      <alignment horizontal="center" vertical="center"/>
      <protection locked="0"/>
    </xf>
    <xf numFmtId="0" fontId="3" fillId="0" borderId="48" xfId="7" applyBorder="1" applyAlignment="1" applyProtection="1">
      <alignment horizontal="center" vertical="center"/>
      <protection locked="0"/>
    </xf>
    <xf numFmtId="0" fontId="28" fillId="0" borderId="1" xfId="7" applyFont="1" applyBorder="1" applyAlignment="1" applyProtection="1">
      <alignment horizontal="center" vertical="center"/>
      <protection locked="0"/>
    </xf>
    <xf numFmtId="0" fontId="28" fillId="0" borderId="17" xfId="7" applyFont="1" applyBorder="1" applyAlignment="1" applyProtection="1">
      <alignment horizontal="left" vertical="center"/>
      <protection locked="0"/>
    </xf>
    <xf numFmtId="0" fontId="28" fillId="0" borderId="19" xfId="7" applyFont="1" applyBorder="1" applyAlignment="1" applyProtection="1">
      <alignment horizontal="left" vertical="center"/>
      <protection locked="0"/>
    </xf>
    <xf numFmtId="0" fontId="28" fillId="0" borderId="74" xfId="7" applyFont="1" applyBorder="1" applyAlignment="1" applyProtection="1">
      <alignment horizontal="left" vertical="center"/>
      <protection locked="0"/>
    </xf>
    <xf numFmtId="0" fontId="28" fillId="0" borderId="233" xfId="7" applyFont="1" applyBorder="1" applyAlignment="1" applyProtection="1">
      <alignment horizontal="left" vertical="center"/>
      <protection locked="0"/>
    </xf>
    <xf numFmtId="0" fontId="28" fillId="0" borderId="1" xfId="7" applyFont="1" applyBorder="1" applyAlignment="1" applyProtection="1">
      <alignment horizontal="center" vertical="center" wrapText="1"/>
      <protection locked="0"/>
    </xf>
    <xf numFmtId="0" fontId="28" fillId="0" borderId="100" xfId="7" applyFont="1" applyBorder="1" applyAlignment="1" applyProtection="1">
      <alignment horizontal="center" vertical="center"/>
      <protection locked="0"/>
    </xf>
    <xf numFmtId="0" fontId="28" fillId="0" borderId="134" xfId="7" applyFont="1" applyBorder="1" applyAlignment="1" applyProtection="1">
      <alignment vertical="center" shrinkToFit="1"/>
      <protection locked="0"/>
    </xf>
    <xf numFmtId="0" fontId="28" fillId="0" borderId="217" xfId="7" applyFont="1" applyBorder="1" applyAlignment="1" applyProtection="1">
      <alignment vertical="center" shrinkToFit="1"/>
      <protection locked="0"/>
    </xf>
    <xf numFmtId="0" fontId="28" fillId="0" borderId="128" xfId="7" applyFont="1" applyBorder="1" applyAlignment="1" applyProtection="1">
      <alignment vertical="center" shrinkToFit="1"/>
      <protection locked="0"/>
    </xf>
    <xf numFmtId="0" fontId="28" fillId="0" borderId="212" xfId="7" applyFont="1" applyBorder="1" applyAlignment="1" applyProtection="1">
      <alignment vertical="center" shrinkToFit="1"/>
      <protection locked="0"/>
    </xf>
    <xf numFmtId="0" fontId="28" fillId="0" borderId="137" xfId="7" applyFont="1" applyBorder="1" applyAlignment="1" applyProtection="1">
      <alignment vertical="center" shrinkToFit="1"/>
      <protection locked="0"/>
    </xf>
    <xf numFmtId="0" fontId="28" fillId="0" borderId="319" xfId="7" applyFont="1" applyBorder="1" applyAlignment="1" applyProtection="1">
      <alignment vertical="center" shrinkToFit="1"/>
      <protection locked="0"/>
    </xf>
    <xf numFmtId="0" fontId="28" fillId="0" borderId="128" xfId="7" applyFont="1" applyBorder="1" applyAlignment="1" applyProtection="1">
      <alignment horizontal="left" vertical="center"/>
      <protection locked="0"/>
    </xf>
    <xf numFmtId="0" fontId="28" fillId="0" borderId="212" xfId="7" applyFont="1" applyBorder="1" applyAlignment="1" applyProtection="1">
      <alignment horizontal="left" vertical="center"/>
      <protection locked="0"/>
    </xf>
    <xf numFmtId="0" fontId="28" fillId="0" borderId="86" xfId="7" applyFont="1" applyBorder="1" applyAlignment="1" applyProtection="1">
      <alignment horizontal="left" vertical="center" wrapText="1"/>
      <protection locked="0"/>
    </xf>
    <xf numFmtId="0" fontId="28" fillId="0" borderId="87" xfId="7" applyFont="1" applyBorder="1" applyAlignment="1" applyProtection="1">
      <alignment horizontal="left" vertical="center" wrapText="1"/>
      <protection locked="0"/>
    </xf>
    <xf numFmtId="0" fontId="28" fillId="0" borderId="106" xfId="7" applyFont="1" applyBorder="1" applyAlignment="1" applyProtection="1">
      <alignment horizontal="left" vertical="center" wrapText="1"/>
      <protection locked="0"/>
    </xf>
    <xf numFmtId="0" fontId="28" fillId="0" borderId="52" xfId="7" applyFont="1" applyBorder="1" applyAlignment="1" applyProtection="1">
      <alignment horizontal="left" vertical="center" wrapText="1"/>
      <protection locked="0"/>
    </xf>
    <xf numFmtId="0" fontId="29" fillId="0" borderId="0" xfId="7" applyFont="1" applyBorder="1" applyAlignment="1" applyProtection="1">
      <alignment vertical="center" shrinkToFit="1"/>
      <protection locked="0"/>
    </xf>
    <xf numFmtId="0" fontId="28" fillId="0" borderId="293" xfId="7" applyFont="1" applyBorder="1" applyAlignment="1" applyProtection="1">
      <alignment horizontal="center" vertical="center" wrapText="1"/>
      <protection locked="0"/>
    </xf>
    <xf numFmtId="0" fontId="28" fillId="0" borderId="39" xfId="7" applyFont="1" applyBorder="1" applyAlignment="1" applyProtection="1">
      <alignment horizontal="center" vertical="center" wrapText="1"/>
      <protection locked="0"/>
    </xf>
    <xf numFmtId="0" fontId="28" fillId="0" borderId="318" xfId="7" applyFont="1" applyBorder="1" applyAlignment="1" applyProtection="1">
      <alignment horizontal="left" vertical="center"/>
      <protection locked="0"/>
    </xf>
    <xf numFmtId="0" fontId="28" fillId="0" borderId="207" xfId="7" applyFont="1" applyBorder="1" applyAlignment="1" applyProtection="1">
      <alignment horizontal="left" vertical="center"/>
      <protection locked="0"/>
    </xf>
    <xf numFmtId="0" fontId="28" fillId="0" borderId="40" xfId="7" applyFont="1" applyBorder="1" applyAlignment="1" applyProtection="1">
      <alignment horizontal="left" vertical="center"/>
      <protection locked="0"/>
    </xf>
    <xf numFmtId="0" fontId="28" fillId="0" borderId="41" xfId="7" applyFont="1" applyBorder="1" applyAlignment="1" applyProtection="1">
      <alignment horizontal="left" vertical="center"/>
      <protection locked="0"/>
    </xf>
    <xf numFmtId="204" fontId="28" fillId="7" borderId="95" xfId="4" applyNumberFormat="1" applyFont="1" applyFill="1" applyBorder="1" applyAlignment="1" applyProtection="1">
      <alignment vertical="center"/>
      <protection hidden="1"/>
    </xf>
    <xf numFmtId="204" fontId="28" fillId="7" borderId="85" xfId="4" applyNumberFormat="1" applyFont="1" applyFill="1" applyBorder="1" applyAlignment="1" applyProtection="1">
      <alignment vertical="center"/>
      <protection hidden="1"/>
    </xf>
    <xf numFmtId="204" fontId="28" fillId="7" borderId="88" xfId="4" applyNumberFormat="1" applyFont="1" applyFill="1" applyBorder="1" applyAlignment="1" applyProtection="1">
      <alignment vertical="center"/>
      <protection hidden="1"/>
    </xf>
    <xf numFmtId="204" fontId="28" fillId="7" borderId="37" xfId="4" applyNumberFormat="1" applyFont="1" applyFill="1" applyBorder="1" applyAlignment="1" applyProtection="1">
      <alignment vertical="center"/>
      <protection hidden="1"/>
    </xf>
    <xf numFmtId="204" fontId="28" fillId="7" borderId="90" xfId="4" applyNumberFormat="1" applyFont="1" applyFill="1" applyBorder="1" applyAlignment="1" applyProtection="1">
      <alignment vertical="center"/>
      <protection hidden="1"/>
    </xf>
    <xf numFmtId="204" fontId="28" fillId="7" borderId="91" xfId="4" applyNumberFormat="1" applyFont="1" applyFill="1" applyBorder="1" applyAlignment="1" applyProtection="1">
      <alignment vertical="center"/>
      <protection hidden="1"/>
    </xf>
    <xf numFmtId="204" fontId="28" fillId="7" borderId="106" xfId="4" applyNumberFormat="1" applyFont="1" applyFill="1" applyBorder="1" applyAlignment="1" applyProtection="1">
      <alignment vertical="center"/>
      <protection hidden="1"/>
    </xf>
    <xf numFmtId="204" fontId="28" fillId="7" borderId="50" xfId="4" applyNumberFormat="1" applyFont="1" applyFill="1" applyBorder="1" applyAlignment="1" applyProtection="1">
      <alignment vertical="center"/>
      <protection hidden="1"/>
    </xf>
    <xf numFmtId="0" fontId="28" fillId="0" borderId="44" xfId="7" applyFont="1" applyBorder="1" applyAlignment="1" applyProtection="1">
      <alignment vertical="center" wrapText="1"/>
      <protection locked="0"/>
    </xf>
    <xf numFmtId="0" fontId="27" fillId="0" borderId="0" xfId="7" applyFont="1" applyBorder="1" applyAlignment="1" applyProtection="1">
      <alignment horizontal="center" vertical="center"/>
      <protection locked="0"/>
    </xf>
    <xf numFmtId="0" fontId="28" fillId="0" borderId="118" xfId="7" applyFont="1" applyBorder="1" applyAlignment="1" applyProtection="1">
      <alignment horizontal="left" vertical="center" wrapText="1" shrinkToFit="1"/>
      <protection locked="0"/>
    </xf>
    <xf numFmtId="0" fontId="28" fillId="0" borderId="82" xfId="7" applyFont="1" applyBorder="1" applyAlignment="1" applyProtection="1">
      <alignment horizontal="left" vertical="center" wrapText="1" shrinkToFit="1"/>
      <protection locked="0"/>
    </xf>
    <xf numFmtId="0" fontId="28" fillId="0" borderId="70" xfId="7" applyFont="1" applyBorder="1" applyAlignment="1" applyProtection="1">
      <alignment horizontal="left" vertical="center" wrapText="1" shrinkToFit="1"/>
      <protection locked="0"/>
    </xf>
    <xf numFmtId="0" fontId="28" fillId="0" borderId="70" xfId="7" applyFont="1" applyBorder="1" applyAlignment="1" applyProtection="1">
      <alignment vertical="center" wrapText="1"/>
      <protection locked="0"/>
    </xf>
    <xf numFmtId="0" fontId="3" fillId="0" borderId="118" xfId="7" applyBorder="1" applyAlignment="1">
      <alignment horizontal="center" vertical="center" shrinkToFit="1"/>
    </xf>
    <xf numFmtId="0" fontId="3" fillId="0" borderId="82" xfId="7" applyBorder="1" applyAlignment="1">
      <alignment horizontal="center" vertical="center" shrinkToFit="1"/>
    </xf>
    <xf numFmtId="0" fontId="3" fillId="0" borderId="70" xfId="7" applyBorder="1" applyAlignment="1">
      <alignment horizontal="center" vertical="center" shrinkToFit="1"/>
    </xf>
    <xf numFmtId="0" fontId="28" fillId="0" borderId="118" xfId="7" applyFont="1" applyBorder="1" applyAlignment="1">
      <alignment vertical="center" wrapText="1" shrinkToFit="1"/>
    </xf>
    <xf numFmtId="0" fontId="28" fillId="0" borderId="82" xfId="7" applyFont="1" applyBorder="1" applyAlignment="1">
      <alignment vertical="center" wrapText="1" shrinkToFit="1"/>
    </xf>
    <xf numFmtId="0" fontId="28" fillId="0" borderId="70" xfId="7" applyFont="1" applyBorder="1" applyAlignment="1">
      <alignment vertical="center" wrapText="1" shrinkToFit="1"/>
    </xf>
    <xf numFmtId="195" fontId="98" fillId="0" borderId="323" xfId="0" applyNumberFormat="1" applyFont="1" applyBorder="1" applyAlignment="1">
      <alignment horizontal="center" vertical="center" wrapText="1"/>
    </xf>
    <xf numFmtId="195" fontId="98" fillId="0" borderId="255" xfId="0" applyNumberFormat="1" applyFont="1" applyBorder="1" applyAlignment="1">
      <alignment horizontal="center" vertical="center" wrapText="1"/>
    </xf>
    <xf numFmtId="0" fontId="32" fillId="0" borderId="0" xfId="7" applyFont="1" applyBorder="1" applyAlignment="1">
      <alignment vertical="center" wrapText="1"/>
    </xf>
    <xf numFmtId="0" fontId="32" fillId="0" borderId="7" xfId="7" applyFont="1" applyBorder="1" applyAlignment="1">
      <alignment vertical="center" wrapText="1"/>
    </xf>
    <xf numFmtId="0" fontId="28" fillId="0" borderId="0" xfId="7" applyFont="1" applyBorder="1" applyAlignment="1">
      <alignment vertical="top"/>
    </xf>
    <xf numFmtId="0" fontId="28" fillId="0" borderId="7" xfId="7" applyFont="1" applyBorder="1" applyAlignment="1">
      <alignment vertical="top"/>
    </xf>
    <xf numFmtId="0" fontId="28" fillId="0" borderId="269" xfId="7" applyFont="1" applyBorder="1" applyAlignment="1">
      <alignment horizontal="left" vertical="center"/>
    </xf>
    <xf numFmtId="0" fontId="28" fillId="0" borderId="44" xfId="7" applyFont="1" applyBorder="1" applyAlignment="1">
      <alignment horizontal="left" vertical="center"/>
    </xf>
    <xf numFmtId="0" fontId="28" fillId="0" borderId="121" xfId="7" applyFont="1" applyBorder="1" applyAlignment="1">
      <alignment horizontal="left" vertical="center"/>
    </xf>
    <xf numFmtId="0" fontId="27" fillId="0" borderId="49" xfId="7" applyFont="1" applyBorder="1" applyAlignment="1">
      <alignment horizontal="center" vertical="center"/>
    </xf>
    <xf numFmtId="0" fontId="27" fillId="0" borderId="50" xfId="7" applyFont="1" applyBorder="1" applyAlignment="1">
      <alignment horizontal="center" vertical="center"/>
    </xf>
    <xf numFmtId="0" fontId="27" fillId="0" borderId="51" xfId="7" applyFont="1" applyBorder="1" applyAlignment="1">
      <alignment horizontal="center" vertical="center"/>
    </xf>
    <xf numFmtId="0" fontId="28" fillId="0" borderId="118" xfId="7" applyFont="1" applyBorder="1" applyAlignment="1">
      <alignment horizontal="left" vertical="center" wrapText="1"/>
    </xf>
    <xf numFmtId="0" fontId="28" fillId="0" borderId="82" xfId="7" applyFont="1" applyBorder="1" applyAlignment="1">
      <alignment horizontal="left" vertical="center" wrapText="1"/>
    </xf>
    <xf numFmtId="0" fontId="28" fillId="0" borderId="70" xfId="7" applyFont="1" applyBorder="1" applyAlignment="1">
      <alignment horizontal="left" vertical="center" wrapText="1"/>
    </xf>
    <xf numFmtId="0" fontId="3" fillId="0" borderId="268" xfId="7" applyBorder="1" applyAlignment="1">
      <alignment horizontal="center" vertical="center"/>
    </xf>
    <xf numFmtId="0" fontId="28" fillId="0" borderId="17" xfId="7" applyFont="1" applyBorder="1" applyAlignment="1">
      <alignment horizontal="left" vertical="center"/>
    </xf>
    <xf numFmtId="0" fontId="28" fillId="0" borderId="18" xfId="7" applyFont="1" applyBorder="1" applyAlignment="1">
      <alignment horizontal="left" vertical="center"/>
    </xf>
    <xf numFmtId="0" fontId="28" fillId="0" borderId="19" xfId="7" applyFont="1" applyBorder="1" applyAlignment="1">
      <alignment horizontal="left" vertical="center"/>
    </xf>
    <xf numFmtId="0" fontId="3" fillId="0" borderId="17" xfId="8" applyFont="1" applyBorder="1" applyAlignment="1" applyProtection="1">
      <alignment horizontal="center" vertical="center"/>
      <protection locked="0"/>
    </xf>
    <xf numFmtId="0" fontId="3" fillId="0" borderId="19" xfId="8" applyFont="1" applyBorder="1" applyAlignment="1" applyProtection="1">
      <alignment horizontal="center" vertical="center"/>
      <protection locked="0"/>
    </xf>
    <xf numFmtId="0" fontId="3" fillId="0" borderId="15" xfId="8" applyFont="1" applyBorder="1" applyAlignment="1" applyProtection="1">
      <alignment horizontal="center" vertical="center"/>
      <protection locked="0"/>
    </xf>
    <xf numFmtId="0" fontId="3" fillId="0" borderId="16" xfId="8" applyFont="1" applyBorder="1" applyAlignment="1" applyProtection="1">
      <alignment horizontal="center" vertical="center"/>
      <protection locked="0"/>
    </xf>
    <xf numFmtId="0" fontId="3" fillId="11" borderId="18" xfId="8" applyFont="1" applyFill="1" applyBorder="1" applyAlignment="1" applyProtection="1">
      <alignment horizontal="center" vertical="center"/>
      <protection locked="0"/>
    </xf>
    <xf numFmtId="0" fontId="3" fillId="11" borderId="19" xfId="8" applyFont="1" applyFill="1" applyBorder="1" applyAlignment="1" applyProtection="1">
      <alignment horizontal="center" vertical="center"/>
      <protection locked="0"/>
    </xf>
    <xf numFmtId="0" fontId="3" fillId="11" borderId="33" xfId="8" applyFont="1" applyFill="1" applyBorder="1" applyAlignment="1" applyProtection="1">
      <alignment horizontal="center" vertical="center"/>
      <protection locked="0"/>
    </xf>
    <xf numFmtId="0" fontId="3" fillId="11" borderId="16" xfId="8" applyFont="1" applyFill="1" applyBorder="1" applyAlignment="1" applyProtection="1">
      <alignment horizontal="center" vertical="center"/>
      <protection locked="0"/>
    </xf>
    <xf numFmtId="0" fontId="114" fillId="11" borderId="120" xfId="8" applyFont="1" applyFill="1" applyBorder="1" applyAlignment="1" applyProtection="1">
      <alignment horizontal="center" vertical="center" shrinkToFit="1"/>
      <protection locked="0"/>
    </xf>
    <xf numFmtId="0" fontId="114" fillId="11" borderId="44" xfId="8" applyFont="1" applyFill="1" applyBorder="1" applyAlignment="1" applyProtection="1">
      <alignment horizontal="center" vertical="center" shrinkToFit="1"/>
      <protection locked="0"/>
    </xf>
    <xf numFmtId="0" fontId="114" fillId="11" borderId="102" xfId="8" applyFont="1" applyFill="1" applyBorder="1" applyAlignment="1" applyProtection="1">
      <alignment horizontal="center" vertical="center" shrinkToFit="1"/>
      <protection locked="0"/>
    </xf>
    <xf numFmtId="0" fontId="114" fillId="11" borderId="106" xfId="8" applyFont="1" applyFill="1" applyBorder="1" applyAlignment="1" applyProtection="1">
      <alignment horizontal="center" vertical="center" shrinkToFit="1"/>
      <protection locked="0"/>
    </xf>
    <xf numFmtId="0" fontId="114" fillId="11" borderId="50" xfId="8" applyFont="1" applyFill="1" applyBorder="1" applyAlignment="1" applyProtection="1">
      <alignment horizontal="center" vertical="center" shrinkToFit="1"/>
      <protection locked="0"/>
    </xf>
    <xf numFmtId="0" fontId="114" fillId="11" borderId="52" xfId="8" applyFont="1" applyFill="1" applyBorder="1" applyAlignment="1" applyProtection="1">
      <alignment horizontal="center" vertical="center" shrinkToFit="1"/>
      <protection locked="0"/>
    </xf>
    <xf numFmtId="0" fontId="3" fillId="0" borderId="0" xfId="8" applyFont="1" applyAlignment="1" applyProtection="1">
      <alignment horizontal="center" vertical="center"/>
      <protection locked="0"/>
    </xf>
    <xf numFmtId="0" fontId="3" fillId="0" borderId="118" xfId="8" applyFont="1" applyBorder="1" applyAlignment="1" applyProtection="1">
      <alignment horizontal="center" vertical="center" shrinkToFit="1"/>
      <protection locked="0"/>
    </xf>
    <xf numFmtId="0" fontId="3" fillId="0" borderId="82" xfId="8" applyFont="1" applyBorder="1" applyAlignment="1" applyProtection="1">
      <alignment horizontal="center" vertical="center" shrinkToFit="1"/>
      <protection locked="0"/>
    </xf>
    <xf numFmtId="0" fontId="3" fillId="0" borderId="70" xfId="8" applyFont="1" applyBorder="1" applyAlignment="1" applyProtection="1">
      <alignment horizontal="center" vertical="center" shrinkToFit="1"/>
      <protection locked="0"/>
    </xf>
    <xf numFmtId="0" fontId="3" fillId="7" borderId="118" xfId="8" applyFont="1" applyFill="1" applyBorder="1" applyAlignment="1" applyProtection="1">
      <alignment horizontal="right" vertical="center"/>
      <protection locked="0"/>
    </xf>
    <xf numFmtId="0" fontId="3" fillId="7" borderId="82" xfId="8" applyFont="1" applyFill="1" applyBorder="1" applyAlignment="1" applyProtection="1">
      <alignment horizontal="right" vertical="center"/>
      <protection locked="0"/>
    </xf>
    <xf numFmtId="0" fontId="85" fillId="16" borderId="118" xfId="8" applyFont="1" applyFill="1" applyBorder="1" applyAlignment="1" applyProtection="1">
      <alignment horizontal="center" vertical="center"/>
      <protection locked="0"/>
    </xf>
    <xf numFmtId="0" fontId="85" fillId="16" borderId="82" xfId="8" applyFont="1" applyFill="1" applyBorder="1" applyAlignment="1" applyProtection="1">
      <alignment horizontal="center" vertical="center"/>
      <protection locked="0"/>
    </xf>
    <xf numFmtId="0" fontId="85" fillId="16" borderId="70" xfId="8" applyFont="1" applyFill="1" applyBorder="1" applyAlignment="1" applyProtection="1">
      <alignment horizontal="center" vertical="center"/>
      <protection locked="0"/>
    </xf>
    <xf numFmtId="0" fontId="29" fillId="0" borderId="270" xfId="8" applyFont="1" applyBorder="1" applyAlignment="1">
      <alignment horizontal="center" vertical="center" wrapText="1"/>
    </xf>
    <xf numFmtId="0" fontId="29" fillId="0" borderId="239" xfId="8" applyFont="1" applyBorder="1" applyAlignment="1">
      <alignment horizontal="center" vertical="center" wrapText="1"/>
    </xf>
    <xf numFmtId="0" fontId="29" fillId="0" borderId="320" xfId="8" applyFont="1" applyBorder="1" applyAlignment="1">
      <alignment horizontal="center" vertical="center"/>
    </xf>
    <xf numFmtId="0" fontId="29" fillId="0" borderId="32" xfId="8" applyFont="1" applyBorder="1" applyAlignment="1">
      <alignment horizontal="center" vertical="center"/>
    </xf>
    <xf numFmtId="0" fontId="29" fillId="0" borderId="321" xfId="8" applyFont="1" applyBorder="1" applyAlignment="1">
      <alignment horizontal="center" vertical="center"/>
    </xf>
    <xf numFmtId="0" fontId="34" fillId="0" borderId="322" xfId="8" applyFont="1" applyBorder="1" applyAlignment="1">
      <alignment horizontal="center" vertical="center"/>
    </xf>
    <xf numFmtId="0" fontId="34" fillId="0" borderId="323" xfId="8" applyFont="1" applyBorder="1" applyAlignment="1">
      <alignment horizontal="center" vertical="center"/>
    </xf>
    <xf numFmtId="0" fontId="34" fillId="0" borderId="324" xfId="8" applyFont="1" applyBorder="1" applyAlignment="1">
      <alignment horizontal="center" vertical="center"/>
    </xf>
    <xf numFmtId="0" fontId="29" fillId="0" borderId="95" xfId="8" applyFont="1" applyBorder="1" applyAlignment="1">
      <alignment horizontal="center" vertical="center"/>
    </xf>
    <xf numFmtId="0" fontId="29" fillId="0" borderId="85" xfId="8" applyFont="1" applyBorder="1" applyAlignment="1">
      <alignment horizontal="center" vertical="center"/>
    </xf>
    <xf numFmtId="0" fontId="29" fillId="0" borderId="147" xfId="8" applyFont="1" applyBorder="1" applyAlignment="1">
      <alignment horizontal="center" vertical="center"/>
    </xf>
    <xf numFmtId="0" fontId="29" fillId="0" borderId="120" xfId="8" applyFont="1" applyBorder="1" applyAlignment="1">
      <alignment horizontal="center" vertical="center" wrapText="1"/>
    </xf>
    <xf numFmtId="0" fontId="29" fillId="0" borderId="102" xfId="8" applyFont="1" applyBorder="1" applyAlignment="1">
      <alignment horizontal="center" vertical="center"/>
    </xf>
    <xf numFmtId="0" fontId="29" fillId="0" borderId="86" xfId="8" applyFont="1" applyBorder="1" applyAlignment="1">
      <alignment horizontal="center" vertical="center"/>
    </xf>
    <xf numFmtId="0" fontId="29" fillId="0" borderId="87" xfId="8" applyFont="1" applyBorder="1" applyAlignment="1">
      <alignment horizontal="center" vertical="center"/>
    </xf>
    <xf numFmtId="0" fontId="29" fillId="0" borderId="84" xfId="8" applyFont="1" applyBorder="1" applyAlignment="1">
      <alignment horizontal="center" vertical="center"/>
    </xf>
    <xf numFmtId="0" fontId="29" fillId="0" borderId="48" xfId="8" applyFont="1" applyBorder="1" applyAlignment="1">
      <alignment horizontal="center" vertical="center"/>
    </xf>
    <xf numFmtId="0" fontId="3" fillId="11" borderId="118" xfId="8" applyFont="1" applyFill="1" applyBorder="1" applyAlignment="1" applyProtection="1">
      <alignment horizontal="center" vertical="center" shrinkToFit="1"/>
      <protection locked="0"/>
    </xf>
    <xf numFmtId="0" fontId="3" fillId="11" borderId="82" xfId="8" applyFont="1" applyFill="1" applyBorder="1" applyAlignment="1" applyProtection="1">
      <alignment horizontal="center" vertical="center" shrinkToFit="1"/>
      <protection locked="0"/>
    </xf>
    <xf numFmtId="0" fontId="3" fillId="11" borderId="70" xfId="8" applyFont="1" applyFill="1" applyBorder="1" applyAlignment="1" applyProtection="1">
      <alignment horizontal="center" vertical="center" shrinkToFit="1"/>
      <protection locked="0"/>
    </xf>
    <xf numFmtId="9" fontId="3" fillId="7" borderId="118" xfId="8" quotePrefix="1" applyNumberFormat="1" applyFont="1" applyFill="1" applyBorder="1" applyAlignment="1" applyProtection="1">
      <alignment horizontal="right" vertical="center"/>
      <protection hidden="1"/>
    </xf>
    <xf numFmtId="9" fontId="3" fillId="7" borderId="82" xfId="8" quotePrefix="1" applyNumberFormat="1" applyFont="1" applyFill="1" applyBorder="1" applyAlignment="1" applyProtection="1">
      <alignment horizontal="right" vertical="center"/>
      <protection hidden="1"/>
    </xf>
    <xf numFmtId="9" fontId="3" fillId="7" borderId="70" xfId="8" quotePrefix="1" applyNumberFormat="1" applyFont="1" applyFill="1" applyBorder="1" applyAlignment="1" applyProtection="1">
      <alignment horizontal="right" vertical="center"/>
      <protection hidden="1"/>
    </xf>
    <xf numFmtId="0" fontId="29" fillId="0" borderId="120" xfId="8" applyFont="1" applyBorder="1" applyAlignment="1">
      <alignment horizontal="center" vertical="center"/>
    </xf>
    <xf numFmtId="0" fontId="29" fillId="0" borderId="44" xfId="8" applyFont="1" applyBorder="1" applyAlignment="1">
      <alignment horizontal="center" vertical="center"/>
    </xf>
    <xf numFmtId="0" fontId="29" fillId="0" borderId="121" xfId="8" applyFont="1" applyBorder="1" applyAlignment="1">
      <alignment horizontal="center" vertical="center"/>
    </xf>
    <xf numFmtId="0" fontId="29" fillId="0" borderId="33" xfId="8" applyFont="1" applyBorder="1" applyAlignment="1">
      <alignment horizontal="center" vertical="center"/>
    </xf>
    <xf numFmtId="0" fontId="29" fillId="0" borderId="16" xfId="8" applyFont="1" applyBorder="1" applyAlignment="1">
      <alignment horizontal="center" vertical="center"/>
    </xf>
    <xf numFmtId="0" fontId="29" fillId="0" borderId="40" xfId="8" applyFont="1" applyBorder="1" applyAlignment="1">
      <alignment horizontal="center" vertical="center"/>
    </xf>
    <xf numFmtId="0" fontId="29" fillId="0" borderId="270" xfId="8" applyFont="1" applyBorder="1" applyAlignment="1">
      <alignment horizontal="center" vertical="center"/>
    </xf>
    <xf numFmtId="0" fontId="29" fillId="0" borderId="239" xfId="8" applyFont="1" applyBorder="1" applyAlignment="1">
      <alignment horizontal="center" vertical="center"/>
    </xf>
    <xf numFmtId="0" fontId="29" fillId="0" borderId="105" xfId="8" applyFont="1" applyBorder="1" applyAlignment="1">
      <alignment horizontal="center" vertical="center"/>
    </xf>
    <xf numFmtId="0" fontId="29" fillId="0" borderId="88" xfId="8" applyFont="1" applyBorder="1" applyAlignment="1">
      <alignment horizontal="center" vertical="center"/>
    </xf>
    <xf numFmtId="0" fontId="29" fillId="0" borderId="29" xfId="8" applyFont="1" applyBorder="1" applyAlignment="1">
      <alignment horizontal="center" vertical="center"/>
    </xf>
    <xf numFmtId="0" fontId="29" fillId="0" borderId="28" xfId="8" applyFont="1" applyBorder="1" applyAlignment="1">
      <alignment horizontal="center" vertical="center"/>
    </xf>
    <xf numFmtId="0" fontId="29" fillId="11" borderId="28" xfId="8" applyFont="1" applyFill="1" applyBorder="1" applyAlignment="1">
      <alignment horizontal="center" vertical="center"/>
    </xf>
    <xf numFmtId="0" fontId="29" fillId="11" borderId="89" xfId="8" applyFont="1" applyFill="1" applyBorder="1" applyAlignment="1">
      <alignment horizontal="center" vertical="center"/>
    </xf>
    <xf numFmtId="0" fontId="29" fillId="0" borderId="15" xfId="8" applyFont="1" applyBorder="1" applyAlignment="1">
      <alignment horizontal="center" vertical="center"/>
    </xf>
    <xf numFmtId="0" fontId="29" fillId="0" borderId="28" xfId="8" applyFont="1" applyBorder="1" applyAlignment="1">
      <alignment horizontal="center" vertical="center" shrinkToFit="1"/>
    </xf>
    <xf numFmtId="0" fontId="29" fillId="0" borderId="37" xfId="8" applyFont="1" applyBorder="1" applyAlignment="1">
      <alignment horizontal="center" vertical="center" shrinkToFit="1"/>
    </xf>
    <xf numFmtId="0" fontId="29" fillId="0" borderId="89" xfId="8" applyFont="1" applyBorder="1" applyAlignment="1">
      <alignment horizontal="center" vertical="center" shrinkToFit="1"/>
    </xf>
    <xf numFmtId="0" fontId="29" fillId="0" borderId="258" xfId="8" applyFont="1" applyBorder="1" applyAlignment="1" applyProtection="1">
      <alignment horizontal="center" vertical="center"/>
      <protection hidden="1"/>
    </xf>
    <xf numFmtId="0" fontId="29" fillId="0" borderId="276" xfId="8" applyFont="1" applyBorder="1" applyAlignment="1" applyProtection="1">
      <alignment horizontal="center" vertical="center"/>
      <protection hidden="1"/>
    </xf>
    <xf numFmtId="0" fontId="29" fillId="0" borderId="262" xfId="8" applyFont="1" applyBorder="1" applyAlignment="1" applyProtection="1">
      <alignment horizontal="center" vertical="center"/>
      <protection hidden="1"/>
    </xf>
    <xf numFmtId="0" fontId="29" fillId="0" borderId="89" xfId="8" applyFont="1" applyBorder="1" applyAlignment="1">
      <alignment horizontal="center" vertical="center"/>
    </xf>
    <xf numFmtId="0" fontId="29" fillId="0" borderId="90" xfId="8" applyFont="1" applyBorder="1" applyAlignment="1">
      <alignment horizontal="center" vertical="center"/>
    </xf>
    <xf numFmtId="0" fontId="29" fillId="0" borderId="92" xfId="8" applyFont="1" applyBorder="1" applyAlignment="1">
      <alignment horizontal="center" vertical="center"/>
    </xf>
    <xf numFmtId="0" fontId="29" fillId="0" borderId="93" xfId="8" applyFont="1" applyBorder="1" applyAlignment="1">
      <alignment horizontal="center" vertical="center"/>
    </xf>
    <xf numFmtId="0" fontId="29" fillId="0" borderId="94" xfId="8" applyFont="1" applyBorder="1" applyAlignment="1">
      <alignment horizontal="center" vertical="center"/>
    </xf>
    <xf numFmtId="0" fontId="29" fillId="0" borderId="118" xfId="8" applyFont="1" applyBorder="1" applyAlignment="1" applyProtection="1">
      <alignment horizontal="center" vertical="center"/>
      <protection hidden="1"/>
    </xf>
    <xf numFmtId="0" fontId="56" fillId="0" borderId="82" xfId="8" applyFont="1" applyBorder="1" applyAlignment="1" applyProtection="1">
      <alignment horizontal="center" vertical="center"/>
      <protection hidden="1"/>
    </xf>
    <xf numFmtId="0" fontId="56" fillId="0" borderId="70" xfId="8" applyFont="1" applyBorder="1" applyAlignment="1" applyProtection="1">
      <alignment horizontal="center" vertical="center"/>
      <protection hidden="1"/>
    </xf>
    <xf numFmtId="0" fontId="34" fillId="0" borderId="120" xfId="8" applyFont="1" applyBorder="1" applyAlignment="1" applyProtection="1">
      <alignment vertical="top" wrapText="1"/>
      <protection hidden="1"/>
    </xf>
    <xf numFmtId="0" fontId="34" fillId="0" borderId="44" xfId="8" applyFont="1" applyBorder="1" applyAlignment="1" applyProtection="1">
      <alignment vertical="top" wrapText="1"/>
      <protection hidden="1"/>
    </xf>
    <xf numFmtId="0" fontId="34" fillId="0" borderId="102" xfId="8" applyFont="1" applyBorder="1" applyAlignment="1" applyProtection="1">
      <alignment vertical="top" wrapText="1"/>
      <protection hidden="1"/>
    </xf>
    <xf numFmtId="0" fontId="34" fillId="0" borderId="86" xfId="8" applyFont="1" applyBorder="1" applyAlignment="1" applyProtection="1">
      <alignment vertical="top" wrapText="1"/>
      <protection hidden="1"/>
    </xf>
    <xf numFmtId="0" fontId="34" fillId="0" borderId="0" xfId="8" applyFont="1" applyAlignment="1" applyProtection="1">
      <alignment vertical="top" wrapText="1"/>
      <protection hidden="1"/>
    </xf>
    <xf numFmtId="0" fontId="34" fillId="0" borderId="87" xfId="8" applyFont="1" applyBorder="1" applyAlignment="1" applyProtection="1">
      <alignment vertical="top" wrapText="1"/>
      <protection hidden="1"/>
    </xf>
    <xf numFmtId="0" fontId="34" fillId="0" borderId="120" xfId="8" applyFont="1" applyBorder="1" applyAlignment="1" applyProtection="1">
      <alignment horizontal="center" vertical="center" wrapText="1"/>
      <protection hidden="1"/>
    </xf>
    <xf numFmtId="0" fontId="34" fillId="0" borderId="102" xfId="8" applyFont="1" applyBorder="1" applyAlignment="1" applyProtection="1">
      <alignment horizontal="center" vertical="center" wrapText="1"/>
      <protection hidden="1"/>
    </xf>
    <xf numFmtId="0" fontId="34" fillId="0" borderId="86" xfId="8" applyFont="1" applyBorder="1" applyAlignment="1" applyProtection="1">
      <alignment horizontal="center" vertical="center" wrapText="1"/>
      <protection hidden="1"/>
    </xf>
    <xf numFmtId="0" fontId="34" fillId="0" borderId="87" xfId="8" applyFont="1" applyBorder="1" applyAlignment="1" applyProtection="1">
      <alignment horizontal="center" vertical="center" wrapText="1"/>
      <protection hidden="1"/>
    </xf>
    <xf numFmtId="0" fontId="34" fillId="0" borderId="106" xfId="8" applyFont="1" applyBorder="1" applyAlignment="1" applyProtection="1">
      <alignment horizontal="center" vertical="center" wrapText="1"/>
      <protection hidden="1"/>
    </xf>
    <xf numFmtId="0" fontId="34" fillId="0" borderId="52" xfId="8" applyFont="1" applyBorder="1" applyAlignment="1" applyProtection="1">
      <alignment horizontal="center" vertical="center" wrapText="1"/>
      <protection hidden="1"/>
    </xf>
    <xf numFmtId="0" fontId="29" fillId="0" borderId="120" xfId="8" applyFont="1" applyBorder="1" applyAlignment="1" applyProtection="1">
      <alignment horizontal="center" vertical="top"/>
      <protection hidden="1"/>
    </xf>
    <xf numFmtId="0" fontId="29" fillId="0" borderId="121" xfId="8" applyFont="1" applyBorder="1" applyAlignment="1" applyProtection="1">
      <alignment horizontal="center" vertical="top"/>
      <protection hidden="1"/>
    </xf>
    <xf numFmtId="0" fontId="29" fillId="0" borderId="269" xfId="8" applyFont="1" applyBorder="1" applyAlignment="1" applyProtection="1">
      <alignment horizontal="center" vertical="top"/>
      <protection hidden="1"/>
    </xf>
    <xf numFmtId="0" fontId="34" fillId="0" borderId="106" xfId="8" applyFont="1" applyBorder="1" applyAlignment="1" applyProtection="1">
      <alignment vertical="top" wrapText="1"/>
      <protection hidden="1"/>
    </xf>
    <xf numFmtId="0" fontId="34" fillId="0" borderId="50" xfId="8" applyFont="1" applyBorder="1" applyAlignment="1" applyProtection="1">
      <alignment vertical="top" wrapText="1"/>
      <protection hidden="1"/>
    </xf>
    <xf numFmtId="0" fontId="34" fillId="0" borderId="52" xfId="8" applyFont="1" applyBorder="1" applyAlignment="1" applyProtection="1">
      <alignment vertical="top" wrapText="1"/>
      <protection hidden="1"/>
    </xf>
    <xf numFmtId="0" fontId="34" fillId="0" borderId="44" xfId="8" applyFont="1" applyBorder="1" applyAlignment="1" applyProtection="1">
      <alignment horizontal="center" vertical="center" wrapText="1"/>
      <protection hidden="1"/>
    </xf>
    <xf numFmtId="0" fontId="80" fillId="0" borderId="44" xfId="8" applyFont="1" applyBorder="1" applyProtection="1">
      <alignment vertical="center"/>
      <protection hidden="1"/>
    </xf>
    <xf numFmtId="0" fontId="80" fillId="0" borderId="121" xfId="8" applyFont="1" applyBorder="1" applyProtection="1">
      <alignment vertical="center"/>
      <protection hidden="1"/>
    </xf>
    <xf numFmtId="0" fontId="80" fillId="0" borderId="106" xfId="8" applyFont="1" applyBorder="1" applyProtection="1">
      <alignment vertical="center"/>
      <protection hidden="1"/>
    </xf>
    <xf numFmtId="0" fontId="80" fillId="0" borderId="50" xfId="8" applyFont="1" applyBorder="1" applyProtection="1">
      <alignment vertical="center"/>
      <protection hidden="1"/>
    </xf>
    <xf numFmtId="0" fontId="80" fillId="0" borderId="51" xfId="8" applyFont="1" applyBorder="1" applyProtection="1">
      <alignment vertical="center"/>
      <protection hidden="1"/>
    </xf>
    <xf numFmtId="0" fontId="29" fillId="0" borderId="28" xfId="8" applyFont="1" applyBorder="1" applyAlignment="1" applyProtection="1">
      <alignment horizontal="center" vertical="center"/>
      <protection hidden="1"/>
    </xf>
    <xf numFmtId="0" fontId="29" fillId="0" borderId="29" xfId="8" applyFont="1" applyBorder="1" applyAlignment="1" applyProtection="1">
      <alignment horizontal="center" vertical="center"/>
      <protection hidden="1"/>
    </xf>
    <xf numFmtId="0" fontId="29" fillId="0" borderId="85" xfId="8" applyFont="1" applyBorder="1" applyProtection="1">
      <alignment vertical="center"/>
      <protection hidden="1"/>
    </xf>
    <xf numFmtId="0" fontId="29" fillId="0" borderId="269" xfId="8" applyFont="1" applyBorder="1" applyAlignment="1" applyProtection="1">
      <alignment horizontal="center" vertical="top" wrapText="1" shrinkToFit="1"/>
      <protection hidden="1"/>
    </xf>
    <xf numFmtId="0" fontId="29" fillId="0" borderId="121" xfId="8" applyFont="1" applyBorder="1" applyAlignment="1" applyProtection="1">
      <alignment horizontal="center" vertical="top" wrapText="1" shrinkToFit="1"/>
      <protection hidden="1"/>
    </xf>
    <xf numFmtId="0" fontId="29" fillId="0" borderId="102" xfId="8" applyFont="1" applyBorder="1" applyAlignment="1" applyProtection="1">
      <alignment horizontal="center" vertical="top" wrapText="1" shrinkToFit="1"/>
      <protection hidden="1"/>
    </xf>
    <xf numFmtId="0" fontId="34" fillId="0" borderId="103" xfId="8" applyFont="1" applyBorder="1" applyAlignment="1" applyProtection="1">
      <alignment horizontal="center" vertical="center"/>
      <protection hidden="1"/>
    </xf>
    <xf numFmtId="0" fontId="34" fillId="0" borderId="19" xfId="8" applyFont="1" applyBorder="1" applyAlignment="1" applyProtection="1">
      <alignment horizontal="center" vertical="center"/>
      <protection hidden="1"/>
    </xf>
    <xf numFmtId="0" fontId="34" fillId="0" borderId="106" xfId="8" applyFont="1" applyBorder="1" applyAlignment="1" applyProtection="1">
      <alignment horizontal="center" vertical="center"/>
      <protection hidden="1"/>
    </xf>
    <xf numFmtId="0" fontId="34" fillId="0" borderId="51" xfId="8" applyFont="1" applyBorder="1" applyAlignment="1" applyProtection="1">
      <alignment horizontal="center" vertical="center"/>
      <protection hidden="1"/>
    </xf>
    <xf numFmtId="0" fontId="29" fillId="0" borderId="37" xfId="8" applyFont="1" applyBorder="1" applyProtection="1">
      <alignment vertical="center"/>
      <protection hidden="1"/>
    </xf>
    <xf numFmtId="2" fontId="29" fillId="7" borderId="37" xfId="5" applyNumberFormat="1" applyFont="1" applyFill="1" applyBorder="1" applyAlignment="1" applyProtection="1">
      <alignment horizontal="right" vertical="center"/>
      <protection hidden="1"/>
    </xf>
    <xf numFmtId="2" fontId="29" fillId="7" borderId="89" xfId="5" applyNumberFormat="1" applyFont="1" applyFill="1" applyBorder="1" applyAlignment="1" applyProtection="1">
      <alignment horizontal="right" vertical="center"/>
      <protection hidden="1"/>
    </xf>
    <xf numFmtId="0" fontId="29" fillId="0" borderId="93" xfId="8" applyFont="1" applyBorder="1" applyAlignment="1" applyProtection="1">
      <alignment horizontal="center" vertical="center"/>
      <protection hidden="1"/>
    </xf>
    <xf numFmtId="0" fontId="29" fillId="0" borderId="92" xfId="8" applyFont="1" applyBorder="1" applyAlignment="1" applyProtection="1">
      <alignment horizontal="center" vertical="center"/>
      <protection hidden="1"/>
    </xf>
    <xf numFmtId="0" fontId="29" fillId="0" borderId="91" xfId="8" applyFont="1" applyBorder="1" applyProtection="1">
      <alignment vertical="center"/>
      <protection hidden="1"/>
    </xf>
    <xf numFmtId="2" fontId="29" fillId="7" borderId="91" xfId="5" applyNumberFormat="1" applyFont="1" applyFill="1" applyBorder="1" applyAlignment="1" applyProtection="1">
      <alignment horizontal="right" vertical="center"/>
      <protection hidden="1"/>
    </xf>
    <xf numFmtId="2" fontId="29" fillId="7" borderId="94" xfId="5" applyNumberFormat="1" applyFont="1" applyFill="1" applyBorder="1" applyAlignment="1" applyProtection="1">
      <alignment horizontal="right" vertical="center"/>
      <protection hidden="1"/>
    </xf>
    <xf numFmtId="2" fontId="29" fillId="7" borderId="85" xfId="5" applyNumberFormat="1" applyFont="1" applyFill="1" applyBorder="1" applyAlignment="1" applyProtection="1">
      <alignment horizontal="right" vertical="center"/>
      <protection hidden="1"/>
    </xf>
    <xf numFmtId="2" fontId="29" fillId="7" borderId="147" xfId="5" applyNumberFormat="1" applyFont="1" applyFill="1" applyBorder="1" applyAlignment="1" applyProtection="1">
      <alignment horizontal="right" vertical="center"/>
      <protection hidden="1"/>
    </xf>
    <xf numFmtId="0" fontId="29" fillId="0" borderId="120" xfId="8" applyFont="1" applyBorder="1" applyAlignment="1" applyProtection="1">
      <alignment horizontal="right" vertical="center"/>
      <protection hidden="1"/>
    </xf>
    <xf numFmtId="0" fontId="29" fillId="0" borderId="44" xfId="8" applyFont="1" applyBorder="1" applyAlignment="1" applyProtection="1">
      <alignment horizontal="right" vertical="center"/>
      <protection hidden="1"/>
    </xf>
    <xf numFmtId="0" fontId="29" fillId="0" borderId="102" xfId="8" applyFont="1" applyBorder="1" applyAlignment="1" applyProtection="1">
      <alignment horizontal="right" vertical="center"/>
      <protection hidden="1"/>
    </xf>
    <xf numFmtId="0" fontId="29" fillId="0" borderId="106" xfId="8" applyFont="1" applyBorder="1" applyAlignment="1" applyProtection="1">
      <alignment horizontal="right" vertical="center"/>
      <protection hidden="1"/>
    </xf>
    <xf numFmtId="0" fontId="29" fillId="0" borderId="50" xfId="8" applyFont="1" applyBorder="1" applyAlignment="1" applyProtection="1">
      <alignment horizontal="right" vertical="center"/>
      <protection hidden="1"/>
    </xf>
    <xf numFmtId="0" fontId="29" fillId="0" borderId="52" xfId="8" applyFont="1" applyBorder="1" applyAlignment="1" applyProtection="1">
      <alignment horizontal="right" vertical="center"/>
      <protection hidden="1"/>
    </xf>
    <xf numFmtId="0" fontId="29" fillId="0" borderId="95" xfId="8" applyFont="1" applyBorder="1" applyAlignment="1" applyProtection="1">
      <alignment horizontal="center" vertical="center"/>
      <protection hidden="1"/>
    </xf>
    <xf numFmtId="0" fontId="29" fillId="0" borderId="85" xfId="8" applyFont="1" applyBorder="1" applyAlignment="1" applyProtection="1">
      <alignment horizontal="center" vertical="center"/>
      <protection hidden="1"/>
    </xf>
    <xf numFmtId="0" fontId="29" fillId="0" borderId="41" xfId="8" applyFont="1" applyBorder="1" applyAlignment="1" applyProtection="1">
      <alignment horizontal="center" vertical="center"/>
      <protection hidden="1"/>
    </xf>
    <xf numFmtId="0" fontId="29" fillId="0" borderId="90" xfId="8" applyFont="1" applyBorder="1" applyAlignment="1" applyProtection="1">
      <alignment horizontal="center" vertical="center"/>
      <protection hidden="1"/>
    </xf>
    <xf numFmtId="0" fontId="29" fillId="0" borderId="91" xfId="8" applyFont="1" applyBorder="1" applyAlignment="1" applyProtection="1">
      <alignment horizontal="center" vertical="center"/>
      <protection hidden="1"/>
    </xf>
    <xf numFmtId="0" fontId="29" fillId="0" borderId="270" xfId="8" applyFont="1" applyBorder="1" applyAlignment="1" applyProtection="1">
      <alignment horizontal="center" vertical="center" wrapText="1"/>
      <protection locked="0"/>
    </xf>
    <xf numFmtId="0" fontId="29" fillId="0" borderId="239" xfId="8" applyFont="1" applyBorder="1" applyAlignment="1" applyProtection="1">
      <alignment horizontal="center" vertical="center" wrapText="1"/>
      <protection locked="0"/>
    </xf>
    <xf numFmtId="0" fontId="29" fillId="0" borderId="105" xfId="8" applyFont="1" applyBorder="1" applyAlignment="1" applyProtection="1">
      <alignment horizontal="center" vertical="center" wrapText="1"/>
      <protection locked="0"/>
    </xf>
    <xf numFmtId="0" fontId="29" fillId="0" borderId="320" xfId="8" applyFont="1" applyBorder="1" applyAlignment="1" applyProtection="1">
      <alignment horizontal="center" vertical="center"/>
      <protection locked="0"/>
    </xf>
    <xf numFmtId="0" fontId="29" fillId="0" borderId="32" xfId="8" applyFont="1" applyBorder="1" applyAlignment="1" applyProtection="1">
      <alignment horizontal="center" vertical="center"/>
      <protection locked="0"/>
    </xf>
    <xf numFmtId="0" fontId="29" fillId="0" borderId="321" xfId="8" applyFont="1" applyBorder="1" applyAlignment="1" applyProtection="1">
      <alignment horizontal="center" vertical="center"/>
      <protection locked="0"/>
    </xf>
    <xf numFmtId="0" fontId="34" fillId="0" borderId="322" xfId="8" applyFont="1" applyBorder="1" applyAlignment="1" applyProtection="1">
      <alignment horizontal="center" vertical="center"/>
      <protection locked="0"/>
    </xf>
    <xf numFmtId="0" fontId="34" fillId="0" borderId="323" xfId="8" applyFont="1" applyBorder="1" applyAlignment="1" applyProtection="1">
      <alignment horizontal="center" vertical="center"/>
      <protection locked="0"/>
    </xf>
    <xf numFmtId="0" fontId="34" fillId="0" borderId="324" xfId="8" applyFont="1" applyBorder="1" applyAlignment="1" applyProtection="1">
      <alignment horizontal="center" vertical="center"/>
      <protection locked="0"/>
    </xf>
    <xf numFmtId="0" fontId="29" fillId="0" borderId="95" xfId="8" applyFont="1" applyBorder="1" applyAlignment="1" applyProtection="1">
      <alignment horizontal="center" vertical="center"/>
      <protection locked="0"/>
    </xf>
    <xf numFmtId="0" fontId="29" fillId="0" borderId="85" xfId="8" applyFont="1" applyBorder="1" applyAlignment="1" applyProtection="1">
      <alignment horizontal="center" vertical="center"/>
      <protection locked="0"/>
    </xf>
    <xf numFmtId="0" fontId="29" fillId="0" borderId="147" xfId="8" applyFont="1" applyBorder="1" applyAlignment="1" applyProtection="1">
      <alignment horizontal="center" vertical="center"/>
      <protection locked="0"/>
    </xf>
    <xf numFmtId="0" fontId="29" fillId="0" borderId="120" xfId="8" applyFont="1" applyBorder="1" applyAlignment="1" applyProtection="1">
      <alignment horizontal="center" vertical="center"/>
      <protection locked="0"/>
    </xf>
    <xf numFmtId="0" fontId="29" fillId="0" borderId="102" xfId="8" applyFont="1" applyBorder="1" applyAlignment="1" applyProtection="1">
      <alignment horizontal="center" vertical="center"/>
      <protection locked="0"/>
    </xf>
    <xf numFmtId="0" fontId="29" fillId="0" borderId="86" xfId="8" applyFont="1" applyBorder="1" applyAlignment="1" applyProtection="1">
      <alignment horizontal="center" vertical="center"/>
      <protection locked="0"/>
    </xf>
    <xf numFmtId="0" fontId="29" fillId="0" borderId="87"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9" fillId="0" borderId="44" xfId="8" applyFont="1" applyBorder="1" applyAlignment="1" applyProtection="1">
      <alignment horizontal="center" vertical="center"/>
      <protection locked="0"/>
    </xf>
    <xf numFmtId="0" fontId="29" fillId="0" borderId="121" xfId="8"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0" borderId="118" xfId="8" applyFont="1" applyBorder="1" applyAlignment="1" applyProtection="1">
      <alignment horizontal="right" vertical="center"/>
      <protection hidden="1"/>
    </xf>
    <xf numFmtId="0" fontId="29" fillId="0" borderId="82" xfId="8" applyFont="1" applyBorder="1" applyAlignment="1" applyProtection="1">
      <alignment horizontal="right" vertical="center"/>
      <protection hidden="1"/>
    </xf>
    <xf numFmtId="0" fontId="29" fillId="0" borderId="70" xfId="8" applyFont="1" applyBorder="1" applyAlignment="1" applyProtection="1">
      <alignment horizontal="right" vertical="center"/>
      <protection hidden="1"/>
    </xf>
    <xf numFmtId="0" fontId="29" fillId="0" borderId="82" xfId="8" applyFont="1" applyBorder="1" applyAlignment="1" applyProtection="1">
      <alignment horizontal="center" vertical="center"/>
      <protection hidden="1"/>
    </xf>
    <xf numFmtId="0" fontId="29" fillId="0" borderId="268" xfId="8" applyFont="1" applyBorder="1" applyAlignment="1" applyProtection="1">
      <alignment horizontal="center" vertical="center"/>
      <protection hidden="1"/>
    </xf>
    <xf numFmtId="0" fontId="29" fillId="0" borderId="82" xfId="8" applyFont="1" applyBorder="1" applyAlignment="1" applyProtection="1">
      <alignment vertical="center" shrinkToFit="1"/>
      <protection hidden="1"/>
    </xf>
    <xf numFmtId="2" fontId="29" fillId="7" borderId="82" xfId="5" applyNumberFormat="1" applyFont="1" applyFill="1" applyBorder="1" applyAlignment="1" applyProtection="1">
      <alignment horizontal="right" vertical="center"/>
      <protection hidden="1"/>
    </xf>
    <xf numFmtId="2" fontId="29" fillId="7" borderId="70" xfId="5" applyNumberFormat="1" applyFont="1" applyFill="1" applyBorder="1" applyAlignment="1" applyProtection="1">
      <alignment horizontal="right" vertical="center"/>
      <protection hidden="1"/>
    </xf>
    <xf numFmtId="0" fontId="85" fillId="17" borderId="118" xfId="8" applyFont="1" applyFill="1" applyBorder="1" applyAlignment="1" applyProtection="1">
      <alignment horizontal="center" vertical="center"/>
      <protection locked="0"/>
    </xf>
    <xf numFmtId="0" fontId="85" fillId="17" borderId="82" xfId="8" applyFont="1" applyFill="1" applyBorder="1" applyAlignment="1" applyProtection="1">
      <alignment horizontal="center" vertical="center"/>
      <protection locked="0"/>
    </xf>
    <xf numFmtId="0" fontId="85" fillId="17" borderId="70" xfId="8" applyFont="1" applyFill="1" applyBorder="1" applyAlignment="1" applyProtection="1">
      <alignment horizontal="center" vertical="center"/>
      <protection locked="0"/>
    </xf>
    <xf numFmtId="0" fontId="29" fillId="0" borderId="269" xfId="8" applyFont="1" applyBorder="1" applyAlignment="1" applyProtection="1">
      <alignment horizontal="center" vertical="center"/>
      <protection locked="0"/>
    </xf>
    <xf numFmtId="38" fontId="18" fillId="0" borderId="17" xfId="5" applyFont="1" applyBorder="1" applyAlignment="1" applyProtection="1">
      <alignment horizontal="center" vertical="center"/>
      <protection locked="0"/>
    </xf>
    <xf numFmtId="38" fontId="18" fillId="0" borderId="19" xfId="5" applyFont="1" applyBorder="1" applyAlignment="1" applyProtection="1">
      <alignment horizontal="center" vertical="center"/>
      <protection locked="0"/>
    </xf>
    <xf numFmtId="38" fontId="18" fillId="0" borderId="15" xfId="5" applyFont="1" applyBorder="1" applyAlignment="1" applyProtection="1">
      <alignment horizontal="center" vertical="center"/>
      <protection locked="0"/>
    </xf>
    <xf numFmtId="38" fontId="18" fillId="0" borderId="16" xfId="5" applyFont="1" applyBorder="1" applyAlignment="1" applyProtection="1">
      <alignment horizontal="center" vertical="center"/>
      <protection locked="0"/>
    </xf>
    <xf numFmtId="0" fontId="18" fillId="11" borderId="18" xfId="5" applyNumberFormat="1" applyFont="1" applyFill="1" applyBorder="1" applyAlignment="1" applyProtection="1">
      <alignment horizontal="center" vertical="center"/>
      <protection locked="0"/>
    </xf>
    <xf numFmtId="0" fontId="18" fillId="11" borderId="19" xfId="5" applyNumberFormat="1" applyFont="1" applyFill="1" applyBorder="1" applyAlignment="1" applyProtection="1">
      <alignment horizontal="center" vertical="center"/>
      <protection locked="0"/>
    </xf>
    <xf numFmtId="0" fontId="18" fillId="11" borderId="33" xfId="5" applyNumberFormat="1" applyFont="1" applyFill="1" applyBorder="1" applyAlignment="1" applyProtection="1">
      <alignment horizontal="center" vertical="center"/>
      <protection locked="0"/>
    </xf>
    <xf numFmtId="0" fontId="18" fillId="11" borderId="16" xfId="5" applyNumberFormat="1" applyFont="1" applyFill="1" applyBorder="1" applyAlignment="1" applyProtection="1">
      <alignment horizontal="center" vertical="center"/>
      <protection locked="0"/>
    </xf>
    <xf numFmtId="0" fontId="29" fillId="0" borderId="270" xfId="8" applyFont="1" applyBorder="1" applyAlignment="1" applyProtection="1">
      <alignment horizontal="center" vertical="center"/>
      <protection locked="0"/>
    </xf>
    <xf numFmtId="0" fontId="29" fillId="0" borderId="239" xfId="8" applyFont="1" applyBorder="1" applyAlignment="1" applyProtection="1">
      <alignment horizontal="center" vertical="center"/>
      <protection locked="0"/>
    </xf>
    <xf numFmtId="0" fontId="29" fillId="0" borderId="105"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9" fillId="0" borderId="29"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11" borderId="28" xfId="8" applyFont="1" applyFill="1" applyBorder="1" applyAlignment="1" applyProtection="1">
      <alignment horizontal="center" vertical="center"/>
      <protection locked="0"/>
    </xf>
    <xf numFmtId="0" fontId="29" fillId="11" borderId="89" xfId="8" applyFont="1" applyFill="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28" xfId="8" applyFont="1" applyBorder="1" applyAlignment="1" applyProtection="1">
      <alignment horizontal="center" vertical="center" shrinkToFit="1"/>
      <protection hidden="1"/>
    </xf>
    <xf numFmtId="0" fontId="29" fillId="0" borderId="37" xfId="8" applyFont="1" applyBorder="1" applyAlignment="1" applyProtection="1">
      <alignment horizontal="center" vertical="center" shrinkToFit="1"/>
      <protection hidden="1"/>
    </xf>
    <xf numFmtId="0" fontId="29" fillId="0" borderId="89" xfId="8" applyFont="1" applyBorder="1" applyAlignment="1" applyProtection="1">
      <alignment horizontal="center" vertical="center" shrinkToFit="1"/>
      <protection hidden="1"/>
    </xf>
    <xf numFmtId="0" fontId="29" fillId="0" borderId="89" xfId="8" applyFont="1" applyBorder="1" applyAlignment="1" applyProtection="1">
      <alignment horizontal="center" vertical="center"/>
      <protection locked="0"/>
    </xf>
    <xf numFmtId="0" fontId="29" fillId="0" borderId="103" xfId="8" applyFont="1" applyBorder="1" applyAlignment="1" applyProtection="1">
      <alignment horizontal="center" vertical="center"/>
      <protection locked="0"/>
    </xf>
    <xf numFmtId="0" fontId="29" fillId="0" borderId="19" xfId="8" applyFont="1" applyBorder="1" applyAlignment="1" applyProtection="1">
      <alignment horizontal="center" vertical="center"/>
      <protection locked="0"/>
    </xf>
    <xf numFmtId="0" fontId="29" fillId="0" borderId="17" xfId="8" applyFont="1" applyBorder="1" applyAlignment="1" applyProtection="1">
      <alignment horizontal="center" vertical="center"/>
      <protection locked="0"/>
    </xf>
    <xf numFmtId="0" fontId="29" fillId="0" borderId="17" xfId="8" applyFont="1" applyBorder="1" applyAlignment="1" applyProtection="1">
      <alignment horizontal="center" vertical="center"/>
      <protection hidden="1"/>
    </xf>
    <xf numFmtId="0" fontId="29" fillId="0" borderId="19" xfId="8" applyFont="1" applyBorder="1" applyAlignment="1" applyProtection="1">
      <alignment horizontal="center" vertical="center"/>
      <protection hidden="1"/>
    </xf>
    <xf numFmtId="0" fontId="29" fillId="0" borderId="93" xfId="8" applyFont="1" applyBorder="1" applyAlignment="1" applyProtection="1">
      <alignment horizontal="center" vertical="center"/>
      <protection locked="0"/>
    </xf>
    <xf numFmtId="0" fontId="29" fillId="0" borderId="92" xfId="8" applyFont="1" applyBorder="1" applyAlignment="1" applyProtection="1">
      <alignment horizontal="center" vertical="center"/>
      <protection locked="0"/>
    </xf>
    <xf numFmtId="0" fontId="29" fillId="0" borderId="91" xfId="8" applyFont="1" applyBorder="1" applyProtection="1">
      <alignment vertical="center"/>
      <protection locked="0"/>
    </xf>
    <xf numFmtId="4" fontId="29" fillId="7" borderId="91" xfId="5" applyNumberFormat="1" applyFont="1" applyFill="1" applyBorder="1" applyAlignment="1" applyProtection="1">
      <alignment horizontal="right" vertical="center"/>
      <protection hidden="1"/>
    </xf>
    <xf numFmtId="4" fontId="29" fillId="7" borderId="94" xfId="5" applyNumberFormat="1" applyFont="1" applyFill="1" applyBorder="1" applyAlignment="1" applyProtection="1">
      <alignment horizontal="right" vertical="center"/>
      <protection hidden="1"/>
    </xf>
    <xf numFmtId="0" fontId="34" fillId="0" borderId="120" xfId="8" applyFont="1" applyBorder="1" applyAlignment="1" applyProtection="1">
      <alignment vertical="top" wrapText="1"/>
      <protection locked="0"/>
    </xf>
    <xf numFmtId="0" fontId="34" fillId="0" borderId="44" xfId="8" applyFont="1" applyBorder="1" applyAlignment="1" applyProtection="1">
      <alignment vertical="top" wrapText="1"/>
      <protection locked="0"/>
    </xf>
    <xf numFmtId="0" fontId="34" fillId="0" borderId="102" xfId="8" applyFont="1" applyBorder="1" applyAlignment="1" applyProtection="1">
      <alignment vertical="top" wrapText="1"/>
      <protection locked="0"/>
    </xf>
    <xf numFmtId="0" fontId="34" fillId="0" borderId="86" xfId="8" applyFont="1" applyBorder="1" applyAlignment="1" applyProtection="1">
      <alignment vertical="top" wrapText="1"/>
      <protection locked="0"/>
    </xf>
    <xf numFmtId="0" fontId="34" fillId="0" borderId="0" xfId="8" applyFont="1" applyAlignment="1" applyProtection="1">
      <alignment vertical="top" wrapText="1"/>
      <protection locked="0"/>
    </xf>
    <xf numFmtId="0" fontId="34" fillId="0" borderId="87" xfId="8" applyFont="1" applyBorder="1" applyAlignment="1" applyProtection="1">
      <alignment vertical="top" wrapText="1"/>
      <protection locked="0"/>
    </xf>
    <xf numFmtId="0" fontId="34" fillId="0" borderId="120" xfId="8" applyFont="1" applyBorder="1" applyAlignment="1" applyProtection="1">
      <alignment horizontal="center" vertical="center" wrapText="1"/>
      <protection locked="0"/>
    </xf>
    <xf numFmtId="0" fontId="34" fillId="0" borderId="102" xfId="8" applyFont="1" applyBorder="1" applyAlignment="1" applyProtection="1">
      <alignment horizontal="center" vertical="center" wrapText="1"/>
      <protection locked="0"/>
    </xf>
    <xf numFmtId="0" fontId="34" fillId="0" borderId="86" xfId="8" applyFont="1" applyBorder="1" applyAlignment="1" applyProtection="1">
      <alignment horizontal="center" vertical="center" wrapText="1"/>
      <protection locked="0"/>
    </xf>
    <xf numFmtId="0" fontId="34" fillId="0" borderId="87" xfId="8" applyFont="1" applyBorder="1" applyAlignment="1" applyProtection="1">
      <alignment horizontal="center" vertical="center" wrapText="1"/>
      <protection locked="0"/>
    </xf>
    <xf numFmtId="0" fontId="34" fillId="0" borderId="106" xfId="8" applyFont="1" applyBorder="1" applyAlignment="1" applyProtection="1">
      <alignment horizontal="center" vertical="center" wrapText="1"/>
      <protection locked="0"/>
    </xf>
    <xf numFmtId="0" fontId="34" fillId="0" borderId="52" xfId="8" applyFont="1" applyBorder="1" applyAlignment="1" applyProtection="1">
      <alignment horizontal="center" vertical="center" wrapText="1"/>
      <protection locked="0"/>
    </xf>
    <xf numFmtId="0" fontId="29" fillId="0" borderId="120" xfId="8" applyFont="1" applyBorder="1" applyAlignment="1" applyProtection="1">
      <alignment horizontal="center" vertical="top"/>
      <protection locked="0"/>
    </xf>
    <xf numFmtId="0" fontId="29" fillId="0" borderId="121" xfId="8" applyFont="1" applyBorder="1" applyAlignment="1" applyProtection="1">
      <alignment horizontal="center" vertical="top"/>
      <protection locked="0"/>
    </xf>
    <xf numFmtId="0" fontId="29" fillId="0" borderId="269" xfId="8" applyFont="1" applyBorder="1" applyAlignment="1" applyProtection="1">
      <alignment horizontal="center" vertical="top"/>
      <protection locked="0"/>
    </xf>
    <xf numFmtId="0" fontId="34" fillId="0" borderId="106" xfId="8" applyFont="1" applyBorder="1" applyAlignment="1" applyProtection="1">
      <alignment vertical="top" wrapText="1"/>
      <protection locked="0"/>
    </xf>
    <xf numFmtId="0" fontId="34" fillId="0" borderId="50" xfId="8" applyFont="1" applyBorder="1" applyAlignment="1" applyProtection="1">
      <alignment vertical="top" wrapText="1"/>
      <protection locked="0"/>
    </xf>
    <xf numFmtId="0" fontId="34" fillId="0" borderId="52" xfId="8" applyFont="1" applyBorder="1" applyAlignment="1" applyProtection="1">
      <alignment vertical="top" wrapText="1"/>
      <protection locked="0"/>
    </xf>
    <xf numFmtId="0" fontId="34" fillId="0" borderId="44" xfId="8" applyFont="1" applyBorder="1" applyAlignment="1" applyProtection="1">
      <alignment horizontal="center" vertical="center" wrapText="1"/>
      <protection locked="0"/>
    </xf>
    <xf numFmtId="0" fontId="80" fillId="0" borderId="44" xfId="8" applyFont="1" applyBorder="1" applyProtection="1">
      <alignment vertical="center"/>
      <protection locked="0"/>
    </xf>
    <xf numFmtId="0" fontId="80" fillId="0" borderId="121" xfId="8" applyFont="1" applyBorder="1" applyProtection="1">
      <alignment vertical="center"/>
      <protection locked="0"/>
    </xf>
    <xf numFmtId="0" fontId="80" fillId="0" borderId="86" xfId="8" applyFont="1" applyBorder="1" applyProtection="1">
      <alignment vertical="center"/>
      <protection locked="0"/>
    </xf>
    <xf numFmtId="0" fontId="80" fillId="0" borderId="0" xfId="8" applyFont="1" applyProtection="1">
      <alignment vertical="center"/>
      <protection locked="0"/>
    </xf>
    <xf numFmtId="0" fontId="80" fillId="0" borderId="7" xfId="8" applyFont="1" applyBorder="1" applyProtection="1">
      <alignment vertical="center"/>
      <protection locked="0"/>
    </xf>
    <xf numFmtId="0" fontId="29" fillId="0" borderId="85" xfId="8" applyFont="1" applyBorder="1" applyProtection="1">
      <alignment vertical="center"/>
      <protection locked="0"/>
    </xf>
    <xf numFmtId="0" fontId="28" fillId="0" borderId="106" xfId="8" applyFont="1" applyBorder="1" applyAlignment="1" applyProtection="1">
      <alignment horizontal="center" vertical="center" shrinkToFit="1"/>
      <protection locked="0"/>
    </xf>
    <xf numFmtId="0" fontId="28" fillId="0" borderId="50" xfId="8" applyFont="1" applyBorder="1" applyAlignment="1" applyProtection="1">
      <alignment horizontal="center" vertical="center" shrinkToFit="1"/>
      <protection locked="0"/>
    </xf>
    <xf numFmtId="0" fontId="18" fillId="0" borderId="118" xfId="7" applyFont="1" applyBorder="1" applyAlignment="1">
      <alignment horizontal="center" vertical="center"/>
    </xf>
    <xf numFmtId="0" fontId="18" fillId="0" borderId="82" xfId="7" applyFont="1" applyBorder="1" applyAlignment="1">
      <alignment horizontal="center" vertical="center"/>
    </xf>
    <xf numFmtId="0" fontId="18" fillId="0" borderId="70" xfId="7" applyFont="1" applyBorder="1" applyAlignment="1">
      <alignment horizontal="center" vertical="center"/>
    </xf>
    <xf numFmtId="0" fontId="18" fillId="0" borderId="118" xfId="7" applyFont="1" applyBorder="1">
      <alignment vertical="center"/>
    </xf>
    <xf numFmtId="0" fontId="18" fillId="0" borderId="82" xfId="7" applyFont="1" applyBorder="1">
      <alignment vertical="center"/>
    </xf>
    <xf numFmtId="0" fontId="18" fillId="0" borderId="70" xfId="7" applyFont="1" applyBorder="1">
      <alignment vertical="center"/>
    </xf>
    <xf numFmtId="0" fontId="85" fillId="0" borderId="50" xfId="7" applyFont="1" applyBorder="1" applyAlignment="1">
      <alignment horizontal="center" vertical="center"/>
    </xf>
    <xf numFmtId="0" fontId="3" fillId="0" borderId="0" xfId="8" applyFont="1" applyAlignment="1" applyProtection="1">
      <alignment horizontal="center" vertical="center" wrapText="1"/>
      <protection locked="0"/>
    </xf>
    <xf numFmtId="0" fontId="29" fillId="0" borderId="118"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29" fillId="0" borderId="268" xfId="8" applyFont="1" applyBorder="1" applyAlignment="1" applyProtection="1">
      <alignment horizontal="center" vertical="center"/>
      <protection locked="0"/>
    </xf>
    <xf numFmtId="0" fontId="34" fillId="0" borderId="82" xfId="8" applyFont="1" applyBorder="1" applyProtection="1">
      <alignment vertical="center"/>
      <protection locked="0"/>
    </xf>
    <xf numFmtId="10" fontId="29" fillId="7" borderId="82" xfId="8" applyNumberFormat="1" applyFont="1" applyFill="1" applyBorder="1" applyAlignment="1" applyProtection="1">
      <alignment horizontal="right" vertical="center"/>
      <protection hidden="1"/>
    </xf>
    <xf numFmtId="10" fontId="29" fillId="7" borderId="70" xfId="8" applyNumberFormat="1" applyFont="1" applyFill="1" applyBorder="1" applyAlignment="1" applyProtection="1">
      <alignment horizontal="right" vertical="center"/>
      <protection hidden="1"/>
    </xf>
    <xf numFmtId="4" fontId="29" fillId="7" borderId="85" xfId="5" applyNumberFormat="1" applyFont="1" applyFill="1" applyBorder="1" applyAlignment="1" applyProtection="1">
      <alignment horizontal="right" vertical="center"/>
      <protection hidden="1"/>
    </xf>
    <xf numFmtId="4" fontId="29" fillId="7" borderId="147" xfId="5" applyNumberFormat="1" applyFont="1" applyFill="1" applyBorder="1" applyAlignment="1" applyProtection="1">
      <alignment horizontal="right" vertical="center"/>
      <protection hidden="1"/>
    </xf>
    <xf numFmtId="0" fontId="29" fillId="0" borderId="18" xfId="8" applyFont="1" applyBorder="1" applyProtection="1">
      <alignment vertical="center"/>
      <protection locked="0"/>
    </xf>
    <xf numFmtId="4" fontId="29" fillId="7" borderId="18" xfId="5" applyNumberFormat="1" applyFont="1" applyFill="1" applyBorder="1" applyAlignment="1" applyProtection="1">
      <alignment horizontal="right" vertical="center"/>
      <protection hidden="1"/>
    </xf>
    <xf numFmtId="4" fontId="29" fillId="7" borderId="61" xfId="5" applyNumberFormat="1" applyFont="1" applyFill="1" applyBorder="1" applyAlignment="1" applyProtection="1">
      <alignment horizontal="right" vertical="center"/>
      <protection hidden="1"/>
    </xf>
    <xf numFmtId="0" fontId="29" fillId="0" borderId="82" xfId="8" applyFont="1" applyBorder="1" applyAlignment="1" applyProtection="1">
      <alignment vertical="center" shrinkToFit="1"/>
      <protection locked="0"/>
    </xf>
    <xf numFmtId="0" fontId="29" fillId="0" borderId="269" xfId="8" applyFont="1" applyBorder="1" applyAlignment="1" applyProtection="1">
      <alignment horizontal="center" vertical="top" wrapText="1" shrinkToFit="1"/>
      <protection locked="0"/>
    </xf>
    <xf numFmtId="0" fontId="29" fillId="0" borderId="121" xfId="8" applyFont="1" applyBorder="1" applyAlignment="1" applyProtection="1">
      <alignment horizontal="center" vertical="top" wrapText="1" shrinkToFit="1"/>
      <protection locked="0"/>
    </xf>
    <xf numFmtId="0" fontId="29" fillId="0" borderId="102" xfId="8" applyFont="1" applyBorder="1" applyAlignment="1" applyProtection="1">
      <alignment horizontal="center" vertical="top" wrapText="1" shrinkToFit="1"/>
      <protection locked="0"/>
    </xf>
    <xf numFmtId="0" fontId="34" fillId="0" borderId="103" xfId="8" applyFont="1" applyBorder="1" applyAlignment="1" applyProtection="1">
      <alignment horizontal="center" vertical="center"/>
      <protection locked="0"/>
    </xf>
    <xf numFmtId="0" fontId="34" fillId="0" borderId="19" xfId="8" applyFont="1" applyBorder="1" applyAlignment="1" applyProtection="1">
      <alignment horizontal="center" vertical="center"/>
      <protection locked="0"/>
    </xf>
    <xf numFmtId="0" fontId="34" fillId="0" borderId="106" xfId="8" applyFont="1" applyBorder="1" applyAlignment="1" applyProtection="1">
      <alignment horizontal="center" vertical="center"/>
      <protection locked="0"/>
    </xf>
    <xf numFmtId="0" fontId="34" fillId="0" borderId="51" xfId="8" applyFont="1" applyBorder="1" applyAlignment="1" applyProtection="1">
      <alignment horizontal="center" vertical="center"/>
      <protection locked="0"/>
    </xf>
    <xf numFmtId="0" fontId="29" fillId="0" borderId="37" xfId="8" applyFont="1" applyBorder="1" applyProtection="1">
      <alignment vertical="center"/>
      <protection locked="0"/>
    </xf>
    <xf numFmtId="4" fontId="29" fillId="7" borderId="37" xfId="5" applyNumberFormat="1" applyFont="1" applyFill="1" applyBorder="1" applyAlignment="1" applyProtection="1">
      <alignment horizontal="right" vertical="center"/>
      <protection hidden="1"/>
    </xf>
    <xf numFmtId="4" fontId="29" fillId="7" borderId="89" xfId="5" applyNumberFormat="1" applyFont="1" applyFill="1" applyBorder="1" applyAlignment="1" applyProtection="1">
      <alignment horizontal="right" vertical="center"/>
      <protection hidden="1"/>
    </xf>
    <xf numFmtId="40" fontId="29" fillId="7" borderId="88" xfId="5" applyNumberFormat="1" applyFont="1" applyFill="1" applyBorder="1" applyAlignment="1" applyProtection="1">
      <alignment vertical="center"/>
      <protection locked="0"/>
    </xf>
    <xf numFmtId="40" fontId="29" fillId="7" borderId="29" xfId="5" applyNumberFormat="1" applyFont="1" applyFill="1" applyBorder="1" applyAlignment="1" applyProtection="1">
      <alignment vertical="center"/>
      <protection locked="0"/>
    </xf>
    <xf numFmtId="40" fontId="29" fillId="7" borderId="1" xfId="5" applyNumberFormat="1" applyFont="1" applyFill="1" applyBorder="1" applyAlignment="1" applyProtection="1">
      <alignment vertical="center"/>
      <protection locked="0"/>
    </xf>
    <xf numFmtId="40" fontId="29" fillId="7" borderId="98" xfId="5" applyNumberFormat="1" applyFont="1" applyFill="1" applyBorder="1" applyAlignment="1" applyProtection="1">
      <alignment vertical="center"/>
      <protection locked="0"/>
    </xf>
    <xf numFmtId="0" fontId="29" fillId="11" borderId="88" xfId="8" applyFont="1" applyFill="1" applyBorder="1" applyAlignment="1" applyProtection="1">
      <alignment horizontal="left" vertical="center"/>
      <protection locked="0"/>
    </xf>
    <xf numFmtId="0" fontId="29" fillId="11" borderId="37" xfId="8" applyFont="1" applyFill="1" applyBorder="1" applyAlignment="1" applyProtection="1">
      <alignment horizontal="left" vertical="center"/>
      <protection locked="0"/>
    </xf>
    <xf numFmtId="0" fontId="29" fillId="11" borderId="89" xfId="8" applyFont="1" applyFill="1" applyBorder="1" applyAlignment="1" applyProtection="1">
      <alignment horizontal="left" vertical="center"/>
      <protection locked="0"/>
    </xf>
    <xf numFmtId="0" fontId="29" fillId="0" borderId="118" xfId="8" applyFont="1" applyBorder="1" applyProtection="1">
      <alignment vertical="center"/>
      <protection locked="0"/>
    </xf>
    <xf numFmtId="0" fontId="29" fillId="0" borderId="82" xfId="8" applyFont="1" applyBorder="1" applyProtection="1">
      <alignment vertical="center"/>
      <protection locked="0"/>
    </xf>
    <xf numFmtId="0" fontId="29" fillId="11" borderId="90" xfId="8" applyFont="1" applyFill="1" applyBorder="1" applyAlignment="1" applyProtection="1">
      <alignment horizontal="left" vertical="center"/>
      <protection locked="0"/>
    </xf>
    <xf numFmtId="0" fontId="29" fillId="11" borderId="91" xfId="8" applyFont="1" applyFill="1" applyBorder="1" applyAlignment="1" applyProtection="1">
      <alignment horizontal="left" vertical="center"/>
      <protection locked="0"/>
    </xf>
    <xf numFmtId="0" fontId="29" fillId="11" borderId="94" xfId="8" applyFont="1" applyFill="1" applyBorder="1" applyAlignment="1" applyProtection="1">
      <alignment horizontal="left" vertical="center"/>
      <protection locked="0"/>
    </xf>
    <xf numFmtId="0" fontId="29" fillId="0" borderId="70" xfId="8" applyFont="1" applyBorder="1" applyAlignment="1" applyProtection="1">
      <alignment horizontal="center" vertical="center"/>
      <protection locked="0"/>
    </xf>
    <xf numFmtId="0" fontId="34" fillId="0" borderId="270" xfId="8" applyFont="1" applyBorder="1" applyAlignment="1" applyProtection="1">
      <alignment horizontal="center" vertical="center" wrapText="1"/>
      <protection locked="0"/>
    </xf>
    <xf numFmtId="0" fontId="34" fillId="0" borderId="105" xfId="8" applyFont="1" applyBorder="1" applyAlignment="1" applyProtection="1">
      <alignment horizontal="center" vertical="center" wrapText="1"/>
      <protection locked="0"/>
    </xf>
    <xf numFmtId="0" fontId="29" fillId="0" borderId="44" xfId="8" applyFont="1" applyBorder="1" applyAlignment="1" applyProtection="1">
      <alignment horizontal="center" vertical="top"/>
      <protection locked="0"/>
    </xf>
    <xf numFmtId="0" fontId="29" fillId="0" borderId="106" xfId="8" applyFont="1" applyBorder="1" applyAlignment="1" applyProtection="1">
      <alignment horizontal="center" vertical="center"/>
      <protection locked="0"/>
    </xf>
    <xf numFmtId="0" fontId="29" fillId="0" borderId="50" xfId="8" applyFont="1" applyBorder="1" applyAlignment="1" applyProtection="1">
      <alignment horizontal="center" vertical="center"/>
      <protection locked="0"/>
    </xf>
    <xf numFmtId="0" fontId="29" fillId="0" borderId="52" xfId="8" applyFont="1" applyBorder="1" applyAlignment="1" applyProtection="1">
      <alignment horizontal="center" vertical="center"/>
      <protection locked="0"/>
    </xf>
    <xf numFmtId="0" fontId="28" fillId="0" borderId="118" xfId="8" applyFont="1" applyBorder="1" applyAlignment="1" applyProtection="1">
      <alignment horizontal="right" vertical="center"/>
      <protection locked="0"/>
    </xf>
    <xf numFmtId="0" fontId="28" fillId="0" borderId="82" xfId="8" applyFont="1" applyBorder="1" applyAlignment="1" applyProtection="1">
      <alignment horizontal="right" vertical="center"/>
      <protection locked="0"/>
    </xf>
    <xf numFmtId="0" fontId="28" fillId="0" borderId="70" xfId="8" applyFont="1" applyBorder="1" applyAlignment="1" applyProtection="1">
      <alignment horizontal="right" vertical="center"/>
      <protection locked="0"/>
    </xf>
    <xf numFmtId="0" fontId="29" fillId="0" borderId="28" xfId="8" applyFont="1" applyBorder="1" applyAlignment="1" applyProtection="1">
      <alignment horizontal="center" vertical="center" wrapText="1"/>
      <protection locked="0"/>
    </xf>
    <xf numFmtId="0" fontId="29" fillId="0" borderId="89" xfId="8" applyFont="1" applyBorder="1" applyAlignment="1" applyProtection="1">
      <alignment horizontal="center" vertical="center" wrapText="1"/>
      <protection locked="0"/>
    </xf>
    <xf numFmtId="0" fontId="29" fillId="0" borderId="18" xfId="8" applyFont="1" applyBorder="1" applyAlignment="1" applyProtection="1">
      <alignment horizontal="center" vertical="center"/>
      <protection locked="0"/>
    </xf>
    <xf numFmtId="0" fontId="29" fillId="0" borderId="61" xfId="8" applyFont="1" applyBorder="1" applyAlignment="1" applyProtection="1">
      <alignment horizontal="center" vertical="center"/>
      <protection locked="0"/>
    </xf>
    <xf numFmtId="40" fontId="29" fillId="7" borderId="95" xfId="5" applyNumberFormat="1" applyFont="1" applyFill="1" applyBorder="1" applyAlignment="1" applyProtection="1">
      <alignment vertical="center"/>
      <protection locked="0"/>
    </xf>
    <xf numFmtId="40" fontId="29" fillId="7" borderId="41" xfId="5" applyNumberFormat="1" applyFont="1" applyFill="1" applyBorder="1" applyAlignment="1" applyProtection="1">
      <alignment vertical="center"/>
      <protection locked="0"/>
    </xf>
    <xf numFmtId="40" fontId="29" fillId="7" borderId="96" xfId="5" applyNumberFormat="1" applyFont="1" applyFill="1" applyBorder="1" applyAlignment="1" applyProtection="1">
      <alignment vertical="center"/>
      <protection locked="0"/>
    </xf>
    <xf numFmtId="40" fontId="29" fillId="7" borderId="97" xfId="5" applyNumberFormat="1" applyFont="1" applyFill="1" applyBorder="1" applyAlignment="1" applyProtection="1">
      <alignment vertical="center"/>
      <protection locked="0"/>
    </xf>
    <xf numFmtId="0" fontId="29" fillId="11" borderId="95" xfId="8" applyFont="1" applyFill="1" applyBorder="1" applyAlignment="1" applyProtection="1">
      <alignment horizontal="left" vertical="center"/>
      <protection locked="0"/>
    </xf>
    <xf numFmtId="0" fontId="29" fillId="11" borderId="85" xfId="8" applyFont="1" applyFill="1" applyBorder="1" applyAlignment="1" applyProtection="1">
      <alignment horizontal="left" vertical="center"/>
      <protection locked="0"/>
    </xf>
    <xf numFmtId="0" fontId="29" fillId="11" borderId="147" xfId="8" applyFont="1" applyFill="1" applyBorder="1" applyAlignment="1" applyProtection="1">
      <alignment horizontal="left" vertical="center"/>
      <protection locked="0"/>
    </xf>
    <xf numFmtId="0" fontId="2" fillId="0" borderId="120" xfId="8" applyFont="1" applyBorder="1" applyAlignment="1" applyProtection="1">
      <alignment horizontal="left" vertical="center" wrapText="1"/>
      <protection locked="0"/>
    </xf>
    <xf numFmtId="0" fontId="2" fillId="0" borderId="44" xfId="8" applyFont="1" applyBorder="1" applyAlignment="1" applyProtection="1">
      <alignment horizontal="left" vertical="center" wrapText="1"/>
      <protection locked="0"/>
    </xf>
    <xf numFmtId="0" fontId="2" fillId="0" borderId="102" xfId="8" applyFont="1" applyBorder="1" applyAlignment="1" applyProtection="1">
      <alignment horizontal="left" vertical="center" wrapText="1"/>
      <protection locked="0"/>
    </xf>
    <xf numFmtId="0" fontId="2" fillId="0" borderId="106" xfId="8" applyFont="1" applyBorder="1" applyAlignment="1" applyProtection="1">
      <alignment horizontal="left" vertical="center" wrapText="1"/>
      <protection locked="0"/>
    </xf>
    <xf numFmtId="0" fontId="2" fillId="0" borderId="50" xfId="8" applyFont="1" applyBorder="1" applyAlignment="1" applyProtection="1">
      <alignment horizontal="left" vertical="center" wrapText="1"/>
      <protection locked="0"/>
    </xf>
    <xf numFmtId="0" fontId="2" fillId="0" borderId="52" xfId="8" applyFont="1" applyBorder="1" applyAlignment="1" applyProtection="1">
      <alignment horizontal="left" vertical="center" wrapText="1"/>
      <protection locked="0"/>
    </xf>
    <xf numFmtId="0" fontId="29" fillId="0" borderId="328" xfId="8" applyFont="1" applyBorder="1" applyAlignment="1" applyProtection="1">
      <alignment horizontal="center" vertical="center"/>
      <protection locked="0"/>
    </xf>
    <xf numFmtId="0" fontId="29" fillId="0" borderId="201" xfId="8" applyFont="1" applyBorder="1" applyAlignment="1" applyProtection="1">
      <alignment horizontal="center" vertical="center"/>
      <protection locked="0"/>
    </xf>
    <xf numFmtId="0" fontId="29" fillId="0" borderId="322" xfId="8" applyFont="1" applyBorder="1" applyAlignment="1" applyProtection="1">
      <alignment horizontal="center" vertical="center"/>
      <protection locked="0"/>
    </xf>
    <xf numFmtId="0" fontId="29" fillId="0" borderId="323" xfId="8" applyFont="1" applyBorder="1" applyAlignment="1" applyProtection="1">
      <alignment horizontal="center" vertical="center"/>
      <protection locked="0"/>
    </xf>
    <xf numFmtId="0" fontId="29" fillId="0" borderId="120" xfId="8" applyFont="1" applyBorder="1" applyAlignment="1" applyProtection="1">
      <alignment horizontal="center" vertical="center" wrapText="1" shrinkToFit="1"/>
      <protection locked="0"/>
    </xf>
    <xf numFmtId="0" fontId="29" fillId="0" borderId="44" xfId="8" applyFont="1" applyBorder="1" applyAlignment="1" applyProtection="1">
      <alignment horizontal="center" vertical="center" shrinkToFit="1"/>
      <protection locked="0"/>
    </xf>
    <xf numFmtId="0" fontId="56" fillId="0" borderId="84" xfId="8" applyFont="1" applyBorder="1" applyAlignment="1" applyProtection="1">
      <alignment horizontal="center" vertical="center"/>
      <protection locked="0"/>
    </xf>
    <xf numFmtId="0" fontId="56" fillId="0" borderId="33" xfId="8" applyFont="1" applyBorder="1" applyAlignment="1" applyProtection="1">
      <alignment horizontal="center" vertical="center"/>
      <protection locked="0"/>
    </xf>
    <xf numFmtId="0" fontId="29" fillId="0" borderId="40" xfId="8" applyFont="1" applyBorder="1" applyAlignment="1" applyProtection="1">
      <alignment horizontal="center" vertical="center" shrinkToFit="1"/>
      <protection locked="0"/>
    </xf>
    <xf numFmtId="0" fontId="29" fillId="0" borderId="147" xfId="8" applyFont="1" applyBorder="1" applyAlignment="1" applyProtection="1">
      <alignment horizontal="center" vertical="center" shrinkToFit="1"/>
      <protection locked="0"/>
    </xf>
    <xf numFmtId="0" fontId="29" fillId="0" borderId="95" xfId="8" applyFont="1" applyBorder="1" applyProtection="1">
      <alignment vertical="center"/>
      <protection hidden="1"/>
    </xf>
    <xf numFmtId="191" fontId="29" fillId="7" borderId="85" xfId="8" applyNumberFormat="1" applyFont="1" applyFill="1" applyBorder="1" applyProtection="1">
      <alignment vertical="center"/>
      <protection hidden="1"/>
    </xf>
    <xf numFmtId="191" fontId="29" fillId="7" borderId="147" xfId="8" applyNumberFormat="1" applyFont="1" applyFill="1" applyBorder="1" applyProtection="1">
      <alignment vertical="center"/>
      <protection hidden="1"/>
    </xf>
    <xf numFmtId="0" fontId="29" fillId="0" borderId="90" xfId="8" applyFont="1" applyBorder="1" applyProtection="1">
      <alignment vertical="center"/>
      <protection hidden="1"/>
    </xf>
    <xf numFmtId="10" fontId="29" fillId="7" borderId="91" xfId="8" applyNumberFormat="1" applyFont="1" applyFill="1" applyBorder="1" applyProtection="1">
      <alignment vertical="center"/>
      <protection hidden="1"/>
    </xf>
    <xf numFmtId="10" fontId="29" fillId="7" borderId="94" xfId="8" applyNumberFormat="1" applyFont="1" applyFill="1" applyBorder="1" applyProtection="1">
      <alignment vertical="center"/>
      <protection hidden="1"/>
    </xf>
    <xf numFmtId="0" fontId="29" fillId="0" borderId="90" xfId="8" applyFont="1" applyBorder="1" applyAlignment="1" applyProtection="1">
      <alignment horizontal="center" vertical="center"/>
      <protection locked="0"/>
    </xf>
    <xf numFmtId="0" fontId="29" fillId="0" borderId="91" xfId="8" applyFont="1" applyBorder="1" applyAlignment="1" applyProtection="1">
      <alignment horizontal="center" vertical="center"/>
      <protection locked="0"/>
    </xf>
    <xf numFmtId="0" fontId="29" fillId="0" borderId="94" xfId="8" applyFont="1" applyBorder="1" applyAlignment="1" applyProtection="1">
      <alignment horizontal="center" vertical="center"/>
      <protection locked="0"/>
    </xf>
    <xf numFmtId="0" fontId="34" fillId="0" borderId="270" xfId="8" applyFont="1" applyBorder="1" applyAlignment="1" applyProtection="1">
      <alignment horizontal="center" vertical="center" wrapText="1"/>
      <protection hidden="1"/>
    </xf>
    <xf numFmtId="0" fontId="34" fillId="0" borderId="105" xfId="8" applyFont="1" applyBorder="1" applyAlignment="1" applyProtection="1">
      <alignment horizontal="center" vertical="center" wrapText="1"/>
      <protection hidden="1"/>
    </xf>
    <xf numFmtId="0" fontId="29" fillId="0" borderId="44" xfId="8" applyFont="1" applyBorder="1" applyAlignment="1" applyProtection="1">
      <alignment horizontal="center" vertical="top"/>
      <protection hidden="1"/>
    </xf>
    <xf numFmtId="0" fontId="28" fillId="0" borderId="90" xfId="8" applyFont="1" applyBorder="1" applyAlignment="1" applyProtection="1">
      <alignment horizontal="right" vertical="center"/>
      <protection hidden="1"/>
    </xf>
    <xf numFmtId="0" fontId="28" fillId="0" borderId="91" xfId="8" applyFont="1" applyBorder="1" applyAlignment="1" applyProtection="1">
      <alignment horizontal="right" vertical="center"/>
      <protection hidden="1"/>
    </xf>
    <xf numFmtId="0" fontId="28" fillId="0" borderId="94" xfId="8" applyFont="1" applyBorder="1" applyAlignment="1" applyProtection="1">
      <alignment horizontal="right" vertical="center"/>
      <protection hidden="1"/>
    </xf>
    <xf numFmtId="0" fontId="28" fillId="0" borderId="95" xfId="8" applyFont="1" applyBorder="1" applyAlignment="1" applyProtection="1">
      <alignment horizontal="right" vertical="center"/>
      <protection hidden="1"/>
    </xf>
    <xf numFmtId="0" fontId="28" fillId="0" borderId="85" xfId="8" applyFont="1" applyBorder="1" applyAlignment="1" applyProtection="1">
      <alignment horizontal="right" vertical="center"/>
      <protection hidden="1"/>
    </xf>
    <xf numFmtId="0" fontId="28" fillId="0" borderId="147" xfId="8" applyFont="1" applyBorder="1" applyAlignment="1" applyProtection="1">
      <alignment horizontal="right" vertical="center"/>
      <protection hidden="1"/>
    </xf>
    <xf numFmtId="0" fontId="2" fillId="0" borderId="120" xfId="8" applyFont="1" applyBorder="1" applyAlignment="1" applyProtection="1">
      <alignment horizontal="left" vertical="center" wrapText="1"/>
      <protection hidden="1"/>
    </xf>
    <xf numFmtId="0" fontId="2" fillId="0" borderId="44" xfId="8" applyFont="1" applyBorder="1" applyAlignment="1" applyProtection="1">
      <alignment horizontal="left" vertical="center" wrapText="1"/>
      <protection hidden="1"/>
    </xf>
    <xf numFmtId="0" fontId="2" fillId="0" borderId="102" xfId="8" applyFont="1" applyBorder="1" applyAlignment="1" applyProtection="1">
      <alignment horizontal="left" vertical="center" wrapText="1"/>
      <protection hidden="1"/>
    </xf>
    <xf numFmtId="0" fontId="2" fillId="0" borderId="106" xfId="8" applyFont="1" applyBorder="1" applyAlignment="1" applyProtection="1">
      <alignment horizontal="left" vertical="center" wrapText="1"/>
      <protection hidden="1"/>
    </xf>
    <xf numFmtId="0" fontId="2" fillId="0" borderId="50" xfId="8" applyFont="1" applyBorder="1" applyAlignment="1" applyProtection="1">
      <alignment horizontal="left" vertical="center" wrapText="1"/>
      <protection hidden="1"/>
    </xf>
    <xf numFmtId="0" fontId="2" fillId="0" borderId="52" xfId="8" applyFont="1" applyBorder="1" applyAlignment="1" applyProtection="1">
      <alignment horizontal="left" vertical="center" wrapText="1"/>
      <protection hidden="1"/>
    </xf>
    <xf numFmtId="40" fontId="29" fillId="7" borderId="90" xfId="5" applyNumberFormat="1" applyFont="1" applyFill="1" applyBorder="1" applyAlignment="1" applyProtection="1">
      <alignment vertical="center"/>
      <protection locked="0"/>
    </xf>
    <xf numFmtId="40" fontId="29" fillId="7" borderId="92" xfId="5" applyNumberFormat="1" applyFont="1" applyFill="1" applyBorder="1" applyAlignment="1" applyProtection="1">
      <alignment vertical="center"/>
      <protection locked="0"/>
    </xf>
    <xf numFmtId="0" fontId="29" fillId="0" borderId="258" xfId="8" applyFont="1" applyBorder="1" applyAlignment="1" applyProtection="1">
      <alignment horizontal="center" vertical="center"/>
      <protection locked="0"/>
    </xf>
    <xf numFmtId="0" fontId="29" fillId="0" borderId="276" xfId="8" applyFont="1" applyBorder="1" applyAlignment="1" applyProtection="1">
      <alignment horizontal="center" vertical="center"/>
      <protection locked="0"/>
    </xf>
    <xf numFmtId="0" fontId="29" fillId="0" borderId="262" xfId="8" applyFont="1" applyBorder="1" applyAlignment="1" applyProtection="1">
      <alignment horizontal="center" vertical="center"/>
      <protection locked="0"/>
    </xf>
    <xf numFmtId="40" fontId="29" fillId="7" borderId="327" xfId="5" applyNumberFormat="1" applyFont="1" applyFill="1" applyBorder="1" applyAlignment="1" applyProtection="1">
      <alignment vertical="center"/>
      <protection locked="0"/>
    </xf>
    <xf numFmtId="40" fontId="29" fillId="7" borderId="245" xfId="5" applyNumberFormat="1" applyFont="1" applyFill="1" applyBorder="1" applyAlignment="1" applyProtection="1">
      <alignment vertical="center"/>
      <protection locked="0"/>
    </xf>
    <xf numFmtId="40" fontId="29" fillId="7" borderId="38" xfId="5" applyNumberFormat="1" applyFont="1" applyFill="1" applyBorder="1" applyAlignment="1" applyProtection="1">
      <alignment vertical="center"/>
      <protection locked="0"/>
    </xf>
    <xf numFmtId="40" fontId="29" fillId="7" borderId="170" xfId="5" applyNumberFormat="1" applyFont="1" applyFill="1" applyBorder="1" applyAlignment="1" applyProtection="1">
      <alignment vertical="center"/>
      <protection locked="0"/>
    </xf>
    <xf numFmtId="0" fontId="29" fillId="11" borderId="327" xfId="8" applyFont="1" applyFill="1" applyBorder="1" applyAlignment="1" applyProtection="1">
      <alignment horizontal="left" vertical="center"/>
      <protection locked="0"/>
    </xf>
    <xf numFmtId="0" fontId="29" fillId="11" borderId="244" xfId="8" applyFont="1" applyFill="1" applyBorder="1" applyAlignment="1" applyProtection="1">
      <alignment horizontal="left" vertical="center"/>
      <protection locked="0"/>
    </xf>
    <xf numFmtId="0" fontId="29" fillId="11" borderId="177" xfId="8" applyFont="1" applyFill="1" applyBorder="1" applyAlignment="1" applyProtection="1">
      <alignment horizontal="left" vertical="center"/>
      <protection locked="0"/>
    </xf>
    <xf numFmtId="0" fontId="85" fillId="0" borderId="118" xfId="7" applyFont="1" applyBorder="1" applyAlignment="1">
      <alignment horizontal="center" vertical="center"/>
    </xf>
    <xf numFmtId="0" fontId="85" fillId="0" borderId="70" xfId="7" applyFont="1" applyBorder="1" applyAlignment="1">
      <alignment horizontal="center" vertical="center"/>
    </xf>
    <xf numFmtId="0" fontId="85" fillId="0" borderId="0" xfId="7" applyFont="1" applyBorder="1" applyAlignment="1">
      <alignment horizontal="center" vertical="center"/>
    </xf>
    <xf numFmtId="0" fontId="29" fillId="0" borderId="139" xfId="8" applyFont="1" applyBorder="1" applyAlignment="1" applyProtection="1">
      <alignment horizontal="center" vertical="center" wrapText="1"/>
      <protection locked="0"/>
    </xf>
    <xf numFmtId="0" fontId="29" fillId="0" borderId="324" xfId="8" applyFont="1" applyBorder="1" applyAlignment="1" applyProtection="1">
      <alignment horizontal="center" vertical="center"/>
      <protection locked="0"/>
    </xf>
    <xf numFmtId="0" fontId="47" fillId="0" borderId="120" xfId="8" applyFont="1" applyBorder="1" applyAlignment="1" applyProtection="1">
      <alignment horizontal="center" vertical="center" wrapText="1"/>
      <protection locked="0"/>
    </xf>
    <xf numFmtId="0" fontId="47" fillId="0" borderId="44" xfId="8" applyFont="1" applyBorder="1" applyAlignment="1" applyProtection="1">
      <alignment horizontal="center" vertical="center" wrapText="1"/>
      <protection locked="0"/>
    </xf>
    <xf numFmtId="0" fontId="47" fillId="0" borderId="102" xfId="8" applyFont="1" applyBorder="1" applyAlignment="1" applyProtection="1">
      <alignment horizontal="center" vertical="center" wrapText="1"/>
      <protection locked="0"/>
    </xf>
    <xf numFmtId="0" fontId="47" fillId="0" borderId="106" xfId="8" applyFont="1" applyBorder="1" applyAlignment="1" applyProtection="1">
      <alignment horizontal="center" vertical="center" wrapText="1"/>
      <protection locked="0"/>
    </xf>
    <xf numFmtId="0" fontId="47" fillId="0" borderId="50" xfId="8" applyFont="1" applyBorder="1" applyAlignment="1" applyProtection="1">
      <alignment horizontal="center" vertical="center" wrapText="1"/>
      <protection locked="0"/>
    </xf>
    <xf numFmtId="0" fontId="47" fillId="0" borderId="52" xfId="8" applyFont="1" applyBorder="1" applyAlignment="1" applyProtection="1">
      <alignment horizontal="center" vertical="center" wrapText="1"/>
      <protection locked="0"/>
    </xf>
    <xf numFmtId="0" fontId="3" fillId="0" borderId="106" xfId="8" applyFont="1" applyBorder="1" applyAlignment="1" applyProtection="1">
      <alignment horizontal="center" vertical="center" shrinkToFit="1"/>
      <protection locked="0"/>
    </xf>
    <xf numFmtId="0" fontId="3" fillId="0" borderId="50" xfId="8" applyFont="1" applyBorder="1" applyAlignment="1" applyProtection="1">
      <alignment horizontal="center" vertical="center" shrinkToFit="1"/>
      <protection locked="0"/>
    </xf>
    <xf numFmtId="9" fontId="3" fillId="7" borderId="118" xfId="8" quotePrefix="1" applyNumberFormat="1" applyFont="1" applyFill="1" applyBorder="1" applyAlignment="1" applyProtection="1">
      <alignment horizontal="center" vertical="center"/>
      <protection hidden="1"/>
    </xf>
    <xf numFmtId="9" fontId="3" fillId="7" borderId="82" xfId="8" quotePrefix="1" applyNumberFormat="1" applyFont="1" applyFill="1" applyBorder="1" applyAlignment="1" applyProtection="1">
      <alignment horizontal="center" vertical="center"/>
      <protection hidden="1"/>
    </xf>
    <xf numFmtId="9" fontId="3" fillId="7" borderId="70" xfId="8" quotePrefix="1" applyNumberFormat="1" applyFont="1" applyFill="1" applyBorder="1" applyAlignment="1" applyProtection="1">
      <alignment horizontal="center" vertical="center"/>
      <protection hidden="1"/>
    </xf>
    <xf numFmtId="0" fontId="3" fillId="7" borderId="118" xfId="8" applyFont="1" applyFill="1" applyBorder="1" applyAlignment="1" applyProtection="1">
      <alignment horizontal="center" vertical="center" shrinkToFit="1"/>
      <protection locked="0"/>
    </xf>
    <xf numFmtId="0" fontId="3" fillId="7" borderId="82" xfId="8" applyFont="1" applyFill="1" applyBorder="1" applyAlignment="1" applyProtection="1">
      <alignment horizontal="center" vertical="center" shrinkToFit="1"/>
      <protection locked="0"/>
    </xf>
    <xf numFmtId="0" fontId="3" fillId="0" borderId="52" xfId="8" applyFont="1" applyBorder="1" applyAlignment="1" applyProtection="1">
      <alignment horizontal="center" vertical="center" shrinkToFit="1"/>
      <protection locked="0"/>
    </xf>
    <xf numFmtId="0" fontId="82" fillId="0" borderId="120" xfId="8" applyFont="1" applyBorder="1" applyAlignment="1" applyProtection="1">
      <alignment horizontal="center" vertical="center"/>
      <protection locked="0"/>
    </xf>
    <xf numFmtId="0" fontId="82" fillId="0" borderId="44" xfId="8" applyFont="1" applyBorder="1" applyAlignment="1" applyProtection="1">
      <alignment horizontal="center" vertical="center"/>
      <protection locked="0"/>
    </xf>
    <xf numFmtId="0" fontId="82" fillId="0" borderId="102" xfId="8" applyFont="1" applyBorder="1" applyAlignment="1" applyProtection="1">
      <alignment horizontal="center" vertical="center"/>
      <protection locked="0"/>
    </xf>
    <xf numFmtId="0" fontId="82" fillId="0" borderId="106" xfId="8" applyFont="1" applyBorder="1" applyAlignment="1" applyProtection="1">
      <alignment horizontal="center" vertical="center"/>
      <protection locked="0"/>
    </xf>
    <xf numFmtId="0" fontId="82" fillId="0" borderId="50" xfId="8" applyFont="1" applyBorder="1" applyAlignment="1" applyProtection="1">
      <alignment horizontal="center" vertical="center"/>
      <protection locked="0"/>
    </xf>
    <xf numFmtId="0" fontId="82" fillId="0" borderId="52" xfId="8" applyFont="1" applyBorder="1" applyAlignment="1" applyProtection="1">
      <alignment horizontal="center" vertical="center"/>
      <protection locked="0"/>
    </xf>
    <xf numFmtId="0" fontId="3" fillId="0" borderId="0" xfId="8" applyFont="1" applyAlignment="1" applyProtection="1">
      <alignment horizontal="left" vertical="center"/>
      <protection locked="0"/>
    </xf>
    <xf numFmtId="0" fontId="3" fillId="11" borderId="118" xfId="8" applyFont="1" applyFill="1" applyBorder="1" applyAlignment="1" applyProtection="1">
      <alignment horizontal="center" vertical="center"/>
      <protection locked="0"/>
    </xf>
    <xf numFmtId="0" fontId="3" fillId="11" borderId="70" xfId="8" applyFont="1" applyFill="1" applyBorder="1" applyAlignment="1" applyProtection="1">
      <alignment horizontal="center" vertical="center"/>
      <protection locked="0"/>
    </xf>
    <xf numFmtId="0" fontId="29" fillId="0" borderId="146" xfId="8" applyFont="1" applyBorder="1" applyAlignment="1" applyProtection="1">
      <alignment horizontal="center" vertical="center" wrapText="1"/>
      <protection locked="0"/>
    </xf>
    <xf numFmtId="0" fontId="29" fillId="0" borderId="348" xfId="8" applyFont="1" applyBorder="1" applyAlignment="1" applyProtection="1">
      <alignment horizontal="center" vertical="center"/>
      <protection locked="0"/>
    </xf>
    <xf numFmtId="0" fontId="29" fillId="0" borderId="293" xfId="8" applyFont="1" applyBorder="1" applyAlignment="1" applyProtection="1">
      <alignment horizontal="center" vertical="center" wrapText="1"/>
      <protection locked="0"/>
    </xf>
    <xf numFmtId="0" fontId="29" fillId="0" borderId="181" xfId="8" applyFont="1" applyBorder="1" applyAlignment="1" applyProtection="1">
      <alignment horizontal="center" vertical="center"/>
      <protection locked="0"/>
    </xf>
    <xf numFmtId="0" fontId="29" fillId="0" borderId="181" xfId="8" applyFont="1" applyBorder="1" applyAlignment="1" applyProtection="1">
      <alignment horizontal="center" vertical="center" wrapText="1"/>
      <protection locked="0"/>
    </xf>
    <xf numFmtId="0" fontId="29" fillId="0" borderId="293" xfId="8" applyFont="1" applyBorder="1" applyAlignment="1" applyProtection="1">
      <alignment horizontal="center" vertical="center" wrapText="1" shrinkToFit="1"/>
      <protection locked="0"/>
    </xf>
    <xf numFmtId="0" fontId="29" fillId="0" borderId="181" xfId="8" applyFont="1" applyBorder="1" applyAlignment="1" applyProtection="1">
      <alignment horizontal="center" vertical="center" shrinkToFit="1"/>
      <protection locked="0"/>
    </xf>
    <xf numFmtId="0" fontId="29" fillId="11" borderId="33" xfId="8" applyFont="1" applyFill="1" applyBorder="1" applyAlignment="1" applyProtection="1">
      <alignment horizontal="left" vertical="center"/>
      <protection locked="0"/>
    </xf>
    <xf numFmtId="0" fontId="29" fillId="11" borderId="48" xfId="8" applyFont="1" applyFill="1" applyBorder="1" applyAlignment="1" applyProtection="1">
      <alignment horizontal="left" vertical="center"/>
      <protection locked="0"/>
    </xf>
    <xf numFmtId="0" fontId="29" fillId="0" borderId="120" xfId="8" applyFont="1" applyBorder="1" applyAlignment="1" applyProtection="1">
      <alignment horizontal="center" vertical="center" wrapText="1"/>
      <protection locked="0"/>
    </xf>
    <xf numFmtId="0" fontId="29" fillId="0" borderId="179" xfId="8" applyFont="1" applyBorder="1" applyAlignment="1" applyProtection="1">
      <alignment horizontal="center" vertical="center"/>
      <protection locked="0"/>
    </xf>
    <xf numFmtId="0" fontId="29" fillId="0" borderId="108" xfId="8" applyFont="1" applyBorder="1" applyAlignment="1" applyProtection="1">
      <alignment horizontal="center" vertical="center" wrapText="1"/>
      <protection locked="0"/>
    </xf>
    <xf numFmtId="0" fontId="29" fillId="0" borderId="183" xfId="8" applyFont="1" applyBorder="1" applyAlignment="1" applyProtection="1">
      <alignment horizontal="center" vertical="center"/>
      <protection locked="0"/>
    </xf>
    <xf numFmtId="0" fontId="29" fillId="0" borderId="348" xfId="8" applyFont="1" applyBorder="1" applyAlignment="1" applyProtection="1">
      <alignment horizontal="center" vertical="center" wrapText="1"/>
      <protection locked="0"/>
    </xf>
    <xf numFmtId="0" fontId="29" fillId="0" borderId="270" xfId="8" applyFont="1" applyBorder="1" applyAlignment="1" applyProtection="1">
      <alignment horizontal="center" vertical="center" wrapText="1" shrinkToFit="1"/>
      <protection locked="0"/>
    </xf>
    <xf numFmtId="0" fontId="29" fillId="0" borderId="349" xfId="8" applyFont="1" applyBorder="1" applyAlignment="1" applyProtection="1">
      <alignment horizontal="center" vertical="center" shrinkToFit="1"/>
      <protection locked="0"/>
    </xf>
    <xf numFmtId="4" fontId="29" fillId="11" borderId="88" xfId="5" applyNumberFormat="1" applyFont="1" applyFill="1" applyBorder="1" applyAlignment="1" applyProtection="1">
      <alignment vertical="center"/>
      <protection locked="0"/>
    </xf>
    <xf numFmtId="4" fontId="29" fillId="11" borderId="29" xfId="5" applyNumberFormat="1" applyFont="1" applyFill="1" applyBorder="1" applyAlignment="1" applyProtection="1">
      <alignment vertical="center"/>
      <protection locked="0"/>
    </xf>
    <xf numFmtId="4" fontId="29" fillId="11" borderId="28" xfId="5" applyNumberFormat="1" applyFont="1" applyFill="1" applyBorder="1" applyAlignment="1" applyProtection="1">
      <alignment vertical="center"/>
      <protection locked="0"/>
    </xf>
    <xf numFmtId="4" fontId="29" fillId="11" borderId="89" xfId="5" applyNumberFormat="1" applyFont="1" applyFill="1" applyBorder="1" applyAlignment="1" applyProtection="1">
      <alignment vertical="center"/>
      <protection locked="0"/>
    </xf>
    <xf numFmtId="40" fontId="29" fillId="7" borderId="37" xfId="5" applyNumberFormat="1" applyFont="1" applyFill="1" applyBorder="1" applyAlignment="1" applyProtection="1">
      <alignment vertical="center"/>
      <protection locked="0"/>
    </xf>
    <xf numFmtId="40" fontId="29" fillId="7" borderId="28" xfId="5" applyNumberFormat="1" applyFont="1" applyFill="1" applyBorder="1" applyAlignment="1" applyProtection="1">
      <alignment vertical="center"/>
      <protection locked="0"/>
    </xf>
    <xf numFmtId="40" fontId="29" fillId="7" borderId="89" xfId="5" applyNumberFormat="1" applyFont="1" applyFill="1" applyBorder="1" applyAlignment="1" applyProtection="1">
      <alignment vertical="center"/>
      <protection locked="0"/>
    </xf>
    <xf numFmtId="0" fontId="29" fillId="0" borderId="171" xfId="8" applyFont="1" applyBorder="1" applyAlignment="1" applyProtection="1">
      <alignment horizontal="center" vertical="center"/>
      <protection locked="0"/>
    </xf>
    <xf numFmtId="0" fontId="29" fillId="0" borderId="95" xfId="8" applyFont="1" applyBorder="1" applyAlignment="1" applyProtection="1">
      <alignment horizontal="center" vertical="center" shrinkToFit="1"/>
      <protection locked="0"/>
    </xf>
    <xf numFmtId="0" fontId="29" fillId="0" borderId="85" xfId="8" applyFont="1" applyBorder="1" applyAlignment="1" applyProtection="1">
      <alignment horizontal="center" vertical="center" shrinkToFit="1"/>
      <protection locked="0"/>
    </xf>
    <xf numFmtId="0" fontId="82" fillId="0" borderId="120" xfId="8" applyFont="1" applyBorder="1" applyAlignment="1" applyProtection="1">
      <alignment horizontal="center" vertical="center" shrinkToFit="1"/>
      <protection locked="0"/>
    </xf>
    <xf numFmtId="0" fontId="82" fillId="0" borderId="44" xfId="8" applyFont="1" applyBorder="1" applyAlignment="1" applyProtection="1">
      <alignment horizontal="center" vertical="center" shrinkToFit="1"/>
      <protection locked="0"/>
    </xf>
    <xf numFmtId="0" fontId="82" fillId="0" borderId="102" xfId="8" applyFont="1" applyBorder="1" applyAlignment="1" applyProtection="1">
      <alignment horizontal="center" vertical="center" shrinkToFit="1"/>
      <protection locked="0"/>
    </xf>
    <xf numFmtId="0" fontId="82" fillId="0" borderId="106" xfId="8" applyFont="1" applyBorder="1" applyAlignment="1" applyProtection="1">
      <alignment horizontal="center" vertical="center" shrinkToFit="1"/>
      <protection locked="0"/>
    </xf>
    <xf numFmtId="0" fontId="82" fillId="0" borderId="50" xfId="8" applyFont="1" applyBorder="1" applyAlignment="1" applyProtection="1">
      <alignment horizontal="center" vertical="center" shrinkToFit="1"/>
      <protection locked="0"/>
    </xf>
    <xf numFmtId="0" fontId="82" fillId="0" borderId="52" xfId="8" applyFont="1" applyBorder="1" applyAlignment="1" applyProtection="1">
      <alignment horizontal="center" vertical="center" shrinkToFit="1"/>
      <protection locked="0"/>
    </xf>
    <xf numFmtId="4" fontId="29" fillId="11" borderId="95" xfId="5" applyNumberFormat="1" applyFont="1" applyFill="1" applyBorder="1" applyAlignment="1" applyProtection="1">
      <alignment vertical="center"/>
      <protection locked="0"/>
    </xf>
    <xf numFmtId="4" fontId="29" fillId="11" borderId="41" xfId="5" applyNumberFormat="1" applyFont="1" applyFill="1" applyBorder="1" applyAlignment="1" applyProtection="1">
      <alignment vertical="center"/>
      <protection locked="0"/>
    </xf>
    <xf numFmtId="4" fontId="29" fillId="11" borderId="40" xfId="5" applyNumberFormat="1" applyFont="1" applyFill="1" applyBorder="1" applyAlignment="1" applyProtection="1">
      <alignment vertical="center"/>
      <protection locked="0"/>
    </xf>
    <xf numFmtId="4" fontId="29" fillId="11" borderId="147" xfId="5" applyNumberFormat="1" applyFont="1" applyFill="1" applyBorder="1" applyAlignment="1" applyProtection="1">
      <alignment vertical="center"/>
      <protection locked="0"/>
    </xf>
    <xf numFmtId="40" fontId="29" fillId="7" borderId="85" xfId="5" applyNumberFormat="1" applyFont="1" applyFill="1" applyBorder="1" applyAlignment="1" applyProtection="1">
      <alignment vertical="center"/>
      <protection locked="0"/>
    </xf>
    <xf numFmtId="40" fontId="29" fillId="7" borderId="40" xfId="5" applyNumberFormat="1" applyFont="1" applyFill="1" applyBorder="1" applyAlignment="1" applyProtection="1">
      <alignment vertical="center"/>
      <protection locked="0"/>
    </xf>
    <xf numFmtId="40" fontId="29" fillId="7" borderId="147" xfId="5" applyNumberFormat="1" applyFont="1" applyFill="1" applyBorder="1" applyAlignment="1" applyProtection="1">
      <alignment vertical="center"/>
      <protection locked="0"/>
    </xf>
    <xf numFmtId="0" fontId="29" fillId="0" borderId="33" xfId="8" applyFont="1" applyBorder="1" applyAlignment="1" applyProtection="1">
      <alignment horizontal="center" vertical="center"/>
      <protection locked="0"/>
    </xf>
    <xf numFmtId="4" fontId="29" fillId="11" borderId="90" xfId="5" applyNumberFormat="1" applyFont="1" applyFill="1" applyBorder="1" applyAlignment="1" applyProtection="1">
      <alignment vertical="center"/>
      <protection locked="0"/>
    </xf>
    <xf numFmtId="4" fontId="29" fillId="11" borderId="92" xfId="5" applyNumberFormat="1" applyFont="1" applyFill="1" applyBorder="1" applyAlignment="1" applyProtection="1">
      <alignment vertical="center"/>
      <protection locked="0"/>
    </xf>
    <xf numFmtId="4" fontId="29" fillId="11" borderId="93" xfId="5" applyNumberFormat="1" applyFont="1" applyFill="1" applyBorder="1" applyAlignment="1" applyProtection="1">
      <alignment vertical="center"/>
      <protection locked="0"/>
    </xf>
    <xf numFmtId="4" fontId="29" fillId="11" borderId="94" xfId="5" applyNumberFormat="1" applyFont="1" applyFill="1" applyBorder="1" applyAlignment="1" applyProtection="1">
      <alignment vertical="center"/>
      <protection locked="0"/>
    </xf>
    <xf numFmtId="40" fontId="29" fillId="7" borderId="91" xfId="5" applyNumberFormat="1" applyFont="1" applyFill="1" applyBorder="1" applyAlignment="1" applyProtection="1">
      <alignment vertical="center"/>
      <protection locked="0"/>
    </xf>
    <xf numFmtId="40" fontId="29" fillId="7" borderId="93" xfId="5" applyNumberFormat="1" applyFont="1" applyFill="1" applyBorder="1" applyAlignment="1" applyProtection="1">
      <alignment vertical="center"/>
      <protection locked="0"/>
    </xf>
    <xf numFmtId="40" fontId="29" fillId="7" borderId="94" xfId="5" applyNumberFormat="1" applyFont="1" applyFill="1" applyBorder="1" applyAlignment="1" applyProtection="1">
      <alignment vertical="center"/>
      <protection locked="0"/>
    </xf>
    <xf numFmtId="4" fontId="29" fillId="11" borderId="88" xfId="8" applyNumberFormat="1" applyFont="1" applyFill="1" applyBorder="1" applyProtection="1">
      <alignment vertical="center"/>
      <protection locked="0"/>
    </xf>
    <xf numFmtId="4" fontId="29" fillId="11" borderId="29" xfId="8" applyNumberFormat="1" applyFont="1" applyFill="1" applyBorder="1" applyProtection="1">
      <alignment vertical="center"/>
      <protection locked="0"/>
    </xf>
    <xf numFmtId="4" fontId="29" fillId="11" borderId="28" xfId="8" applyNumberFormat="1" applyFont="1" applyFill="1" applyBorder="1" applyProtection="1">
      <alignment vertical="center"/>
      <protection locked="0"/>
    </xf>
    <xf numFmtId="4" fontId="29" fillId="11" borderId="89" xfId="8" applyNumberFormat="1" applyFont="1" applyFill="1" applyBorder="1" applyProtection="1">
      <alignment vertical="center"/>
      <protection locked="0"/>
    </xf>
    <xf numFmtId="0" fontId="29" fillId="0" borderId="44" xfId="8" applyFont="1" applyBorder="1" applyAlignment="1" applyProtection="1">
      <alignment horizontal="center" vertical="center"/>
      <protection hidden="1"/>
    </xf>
    <xf numFmtId="0" fontId="29" fillId="0" borderId="102" xfId="8" applyFont="1" applyBorder="1" applyAlignment="1" applyProtection="1">
      <alignment horizontal="center" vertical="center"/>
      <protection hidden="1"/>
    </xf>
    <xf numFmtId="40" fontId="29" fillId="7" borderId="276" xfId="5" applyNumberFormat="1" applyFont="1" applyFill="1" applyBorder="1" applyAlignment="1" applyProtection="1">
      <alignment vertical="center"/>
      <protection locked="0"/>
    </xf>
    <xf numFmtId="40" fontId="29" fillId="7" borderId="260" xfId="5" applyNumberFormat="1" applyFont="1" applyFill="1" applyBorder="1" applyAlignment="1" applyProtection="1">
      <alignment vertical="center"/>
      <protection locked="0"/>
    </xf>
    <xf numFmtId="40" fontId="29" fillId="7" borderId="262" xfId="5" applyNumberFormat="1" applyFont="1" applyFill="1" applyBorder="1" applyAlignment="1" applyProtection="1">
      <alignment vertical="center"/>
      <protection locked="0"/>
    </xf>
    <xf numFmtId="4" fontId="29" fillId="11" borderId="327" xfId="5" applyNumberFormat="1" applyFont="1" applyFill="1" applyBorder="1" applyAlignment="1" applyProtection="1">
      <alignment vertical="center"/>
      <protection locked="0"/>
    </xf>
    <xf numFmtId="4" fontId="29" fillId="11" borderId="245" xfId="5" applyNumberFormat="1" applyFont="1" applyFill="1" applyBorder="1" applyAlignment="1" applyProtection="1">
      <alignment vertical="center"/>
      <protection locked="0"/>
    </xf>
    <xf numFmtId="4" fontId="29" fillId="11" borderId="243" xfId="5" applyNumberFormat="1" applyFont="1" applyFill="1" applyBorder="1" applyAlignment="1" applyProtection="1">
      <alignment vertical="center"/>
      <protection locked="0"/>
    </xf>
    <xf numFmtId="4" fontId="29" fillId="11" borderId="177" xfId="5" applyNumberFormat="1" applyFont="1" applyFill="1" applyBorder="1" applyAlignment="1" applyProtection="1">
      <alignment vertical="center"/>
      <protection locked="0"/>
    </xf>
    <xf numFmtId="40" fontId="29" fillId="7" borderId="244" xfId="5" applyNumberFormat="1" applyFont="1" applyFill="1" applyBorder="1" applyAlignment="1" applyProtection="1">
      <alignment vertical="center"/>
      <protection locked="0"/>
    </xf>
    <xf numFmtId="40" fontId="29" fillId="7" borderId="243" xfId="5" applyNumberFormat="1" applyFont="1" applyFill="1" applyBorder="1" applyAlignment="1" applyProtection="1">
      <alignment vertical="center"/>
      <protection locked="0"/>
    </xf>
    <xf numFmtId="40" fontId="29" fillId="7" borderId="177" xfId="5" applyNumberFormat="1" applyFont="1" applyFill="1" applyBorder="1" applyAlignment="1" applyProtection="1">
      <alignment vertical="center"/>
      <protection locked="0"/>
    </xf>
    <xf numFmtId="0" fontId="29" fillId="0" borderId="70" xfId="8" applyFont="1" applyBorder="1" applyAlignment="1" applyProtection="1">
      <alignment horizontal="center" vertical="center"/>
      <protection hidden="1"/>
    </xf>
    <xf numFmtId="40" fontId="29" fillId="7" borderId="82" xfId="5" applyNumberFormat="1" applyFont="1" applyFill="1" applyBorder="1" applyAlignment="1" applyProtection="1">
      <alignment vertical="center"/>
      <protection locked="0"/>
    </xf>
    <xf numFmtId="40" fontId="29" fillId="7" borderId="268" xfId="5" applyNumberFormat="1" applyFont="1" applyFill="1" applyBorder="1" applyAlignment="1" applyProtection="1">
      <alignment vertical="center"/>
      <protection locked="0"/>
    </xf>
    <xf numFmtId="40" fontId="29" fillId="7" borderId="70" xfId="5" applyNumberFormat="1" applyFont="1" applyFill="1" applyBorder="1" applyAlignment="1" applyProtection="1">
      <alignment vertical="center"/>
      <protection locked="0"/>
    </xf>
    <xf numFmtId="192" fontId="29" fillId="7" borderId="85" xfId="8" applyNumberFormat="1" applyFont="1" applyFill="1" applyBorder="1" applyProtection="1">
      <alignment vertical="center"/>
      <protection hidden="1"/>
    </xf>
    <xf numFmtId="192" fontId="29" fillId="7" borderId="147" xfId="8" applyNumberFormat="1" applyFont="1" applyFill="1" applyBorder="1" applyProtection="1">
      <alignment vertical="center"/>
      <protection hidden="1"/>
    </xf>
    <xf numFmtId="4" fontId="29" fillId="11" borderId="90" xfId="8" applyNumberFormat="1" applyFont="1" applyFill="1" applyBorder="1" applyProtection="1">
      <alignment vertical="center"/>
      <protection locked="0"/>
    </xf>
    <xf numFmtId="4" fontId="29" fillId="11" borderId="92" xfId="8" applyNumberFormat="1" applyFont="1" applyFill="1" applyBorder="1" applyProtection="1">
      <alignment vertical="center"/>
      <protection locked="0"/>
    </xf>
    <xf numFmtId="4" fontId="29" fillId="11" borderId="93" xfId="8" applyNumberFormat="1" applyFont="1" applyFill="1" applyBorder="1" applyProtection="1">
      <alignment vertical="center"/>
      <protection locked="0"/>
    </xf>
    <xf numFmtId="4" fontId="29" fillId="11" borderId="94" xfId="8" applyNumberFormat="1" applyFont="1" applyFill="1" applyBorder="1" applyProtection="1">
      <alignment vertical="center"/>
      <protection locked="0"/>
    </xf>
    <xf numFmtId="0" fontId="29" fillId="0" borderId="118" xfId="8" applyFont="1" applyBorder="1" applyProtection="1">
      <alignment vertical="center"/>
      <protection hidden="1"/>
    </xf>
    <xf numFmtId="0" fontId="29" fillId="0" borderId="82" xfId="8" applyFont="1" applyBorder="1" applyProtection="1">
      <alignment vertical="center"/>
      <protection hidden="1"/>
    </xf>
    <xf numFmtId="10" fontId="29" fillId="7" borderId="82" xfId="8" applyNumberFormat="1" applyFont="1" applyFill="1" applyBorder="1" applyProtection="1">
      <alignment vertical="center"/>
      <protection hidden="1"/>
    </xf>
    <xf numFmtId="10" fontId="29" fillId="7" borderId="70" xfId="8" applyNumberFormat="1" applyFont="1" applyFill="1" applyBorder="1" applyProtection="1">
      <alignment vertical="center"/>
      <protection hidden="1"/>
    </xf>
    <xf numFmtId="0" fontId="18" fillId="0" borderId="118" xfId="7" applyFont="1" applyBorder="1" applyAlignment="1" applyProtection="1">
      <alignment horizontal="center" vertical="center"/>
      <protection locked="0"/>
    </xf>
    <xf numFmtId="0" fontId="18" fillId="0" borderId="82" xfId="7" applyFont="1" applyBorder="1" applyAlignment="1" applyProtection="1">
      <alignment horizontal="center" vertical="center"/>
      <protection locked="0"/>
    </xf>
    <xf numFmtId="0" fontId="85" fillId="0" borderId="50" xfId="7" applyFont="1" applyBorder="1" applyAlignment="1" applyProtection="1">
      <alignment horizontal="center" vertical="center"/>
      <protection locked="0"/>
    </xf>
    <xf numFmtId="0" fontId="29" fillId="0" borderId="28" xfId="8" applyFont="1" applyBorder="1" applyAlignment="1" applyProtection="1">
      <alignment horizontal="center" vertical="center" shrinkToFit="1"/>
      <protection locked="0"/>
    </xf>
    <xf numFmtId="0" fontId="29" fillId="0" borderId="29" xfId="8" applyFont="1" applyBorder="1" applyAlignment="1" applyProtection="1">
      <alignment horizontal="center" vertical="center" shrinkToFit="1"/>
      <protection locked="0"/>
    </xf>
    <xf numFmtId="0" fontId="29" fillId="0" borderId="93" xfId="8" applyFont="1" applyBorder="1" applyAlignment="1" applyProtection="1">
      <alignment horizontal="center" vertical="center" shrinkToFit="1"/>
      <protection hidden="1"/>
    </xf>
    <xf numFmtId="0" fontId="29" fillId="0" borderId="94" xfId="8" applyFont="1" applyBorder="1" applyAlignment="1" applyProtection="1">
      <alignment horizontal="center" vertical="center" shrinkToFit="1"/>
      <protection hidden="1"/>
    </xf>
    <xf numFmtId="0" fontId="29" fillId="0" borderId="322" xfId="8" applyFont="1" applyBorder="1" applyAlignment="1" applyProtection="1">
      <alignment horizontal="center" vertical="center" shrinkToFit="1"/>
      <protection locked="0"/>
    </xf>
    <xf numFmtId="0" fontId="29" fillId="0" borderId="323" xfId="8" applyFont="1" applyBorder="1" applyAlignment="1" applyProtection="1">
      <alignment horizontal="center" vertical="center" shrinkToFit="1"/>
      <protection locked="0"/>
    </xf>
    <xf numFmtId="0" fontId="29" fillId="0" borderId="324" xfId="8" applyFont="1" applyBorder="1" applyAlignment="1" applyProtection="1">
      <alignment horizontal="center" vertical="center" shrinkToFit="1"/>
      <protection locked="0"/>
    </xf>
    <xf numFmtId="0" fontId="29" fillId="0" borderId="16" xfId="8" applyFont="1" applyBorder="1" applyAlignment="1" applyProtection="1">
      <alignment horizontal="center" vertical="center"/>
      <protection locked="0"/>
    </xf>
    <xf numFmtId="0" fontId="29" fillId="0" borderId="147" xfId="8" applyFont="1" applyBorder="1" applyAlignment="1" applyProtection="1">
      <alignment horizontal="center" vertical="center"/>
      <protection hidden="1"/>
    </xf>
    <xf numFmtId="38" fontId="29" fillId="0" borderId="85" xfId="5" applyFont="1" applyBorder="1" applyAlignment="1" applyProtection="1">
      <alignment vertical="center"/>
      <protection hidden="1"/>
    </xf>
    <xf numFmtId="40" fontId="29" fillId="7" borderId="85" xfId="8" applyNumberFormat="1" applyFont="1" applyFill="1" applyBorder="1" applyProtection="1">
      <alignment vertical="center"/>
      <protection hidden="1"/>
    </xf>
    <xf numFmtId="40" fontId="29" fillId="7" borderId="147" xfId="8" applyNumberFormat="1" applyFont="1" applyFill="1" applyBorder="1" applyProtection="1">
      <alignment vertical="center"/>
      <protection hidden="1"/>
    </xf>
    <xf numFmtId="0" fontId="29" fillId="0" borderId="94" xfId="8" applyFont="1" applyBorder="1" applyAlignment="1" applyProtection="1">
      <alignment horizontal="center" vertical="center"/>
      <protection hidden="1"/>
    </xf>
    <xf numFmtId="0" fontId="29" fillId="0" borderId="91" xfId="8" applyFont="1" applyBorder="1" applyAlignment="1" applyProtection="1">
      <alignment vertical="center" wrapText="1"/>
      <protection hidden="1"/>
    </xf>
    <xf numFmtId="0" fontId="40" fillId="0" borderId="44" xfId="8" applyFont="1" applyBorder="1" applyAlignment="1" applyProtection="1">
      <alignment vertical="center" wrapText="1"/>
      <protection hidden="1"/>
    </xf>
    <xf numFmtId="0" fontId="40" fillId="0" borderId="102" xfId="8" applyFont="1" applyBorder="1" applyAlignment="1" applyProtection="1">
      <alignment vertical="center" wrapText="1"/>
      <protection hidden="1"/>
    </xf>
    <xf numFmtId="0" fontId="40" fillId="0" borderId="0" xfId="8" applyFont="1" applyAlignment="1" applyProtection="1">
      <alignment vertical="center" wrapText="1"/>
      <protection hidden="1"/>
    </xf>
    <xf numFmtId="0" fontId="40" fillId="0" borderId="87" xfId="8" applyFont="1" applyBorder="1" applyAlignment="1" applyProtection="1">
      <alignment vertical="center" wrapText="1"/>
      <protection hidden="1"/>
    </xf>
    <xf numFmtId="0" fontId="40" fillId="0" borderId="50" xfId="8" applyFont="1" applyBorder="1" applyAlignment="1" applyProtection="1">
      <alignment vertical="center" wrapText="1"/>
      <protection hidden="1"/>
    </xf>
    <xf numFmtId="0" fontId="40" fillId="0" borderId="52" xfId="8" applyFont="1" applyBorder="1" applyAlignment="1" applyProtection="1">
      <alignment vertical="center" wrapText="1"/>
      <protection hidden="1"/>
    </xf>
    <xf numFmtId="0" fontId="34" fillId="0" borderId="122" xfId="8" applyFont="1" applyBorder="1" applyAlignment="1" applyProtection="1">
      <alignment horizontal="center" vertical="center" wrapText="1"/>
      <protection hidden="1"/>
    </xf>
    <xf numFmtId="0" fontId="34" fillId="0" borderId="123" xfId="8" applyFont="1" applyBorder="1" applyAlignment="1" applyProtection="1">
      <alignment horizontal="center" vertical="center" wrapText="1"/>
      <protection hidden="1"/>
    </xf>
    <xf numFmtId="0" fontId="34" fillId="0" borderId="148" xfId="8" applyFont="1" applyBorder="1" applyAlignment="1" applyProtection="1">
      <alignment horizontal="center" vertical="center" wrapText="1"/>
      <protection hidden="1"/>
    </xf>
    <xf numFmtId="0" fontId="29" fillId="0" borderId="7" xfId="8" applyFont="1" applyBorder="1" applyAlignment="1" applyProtection="1">
      <alignment horizontal="center" vertical="center" wrapText="1"/>
      <protection hidden="1"/>
    </xf>
    <xf numFmtId="0" fontId="29" fillId="0" borderId="39" xfId="8" applyFont="1" applyBorder="1" applyAlignment="1" applyProtection="1">
      <alignment horizontal="center" vertical="center" wrapText="1"/>
      <protection hidden="1"/>
    </xf>
    <xf numFmtId="40" fontId="29" fillId="7" borderId="0" xfId="8" applyNumberFormat="1" applyFont="1" applyFill="1" applyProtection="1">
      <alignment vertical="center"/>
      <protection hidden="1"/>
    </xf>
    <xf numFmtId="0" fontId="29" fillId="7" borderId="87" xfId="8" applyFont="1" applyFill="1" applyBorder="1" applyProtection="1">
      <alignment vertical="center"/>
      <protection hidden="1"/>
    </xf>
    <xf numFmtId="0" fontId="34" fillId="0" borderId="118" xfId="8" applyFont="1" applyBorder="1" applyAlignment="1" applyProtection="1">
      <alignment horizontal="center" vertical="center" wrapText="1"/>
      <protection hidden="1"/>
    </xf>
    <xf numFmtId="0" fontId="34" fillId="0" borderId="82" xfId="8" applyFont="1" applyBorder="1" applyAlignment="1" applyProtection="1">
      <alignment horizontal="center" vertical="center" wrapText="1"/>
      <protection hidden="1"/>
    </xf>
    <xf numFmtId="0" fontId="34" fillId="0" borderId="268" xfId="8" applyFont="1" applyBorder="1" applyAlignment="1" applyProtection="1">
      <alignment horizontal="center" vertical="center" wrapText="1"/>
      <protection hidden="1"/>
    </xf>
    <xf numFmtId="4" fontId="29" fillId="7" borderId="82" xfId="8" applyNumberFormat="1" applyFont="1" applyFill="1" applyBorder="1" applyProtection="1">
      <alignment vertical="center"/>
      <protection hidden="1"/>
    </xf>
    <xf numFmtId="4" fontId="29" fillId="7" borderId="70" xfId="8" applyNumberFormat="1" applyFont="1" applyFill="1" applyBorder="1" applyProtection="1">
      <alignment vertical="center"/>
      <protection hidden="1"/>
    </xf>
    <xf numFmtId="0" fontId="29" fillId="0" borderId="15" xfId="8" applyFont="1" applyBorder="1" applyAlignment="1" applyProtection="1">
      <alignment horizontal="center" vertical="center"/>
      <protection locked="0"/>
    </xf>
    <xf numFmtId="0" fontId="29" fillId="0" borderId="329" xfId="8" applyFont="1" applyBorder="1" applyAlignment="1" applyProtection="1">
      <alignment horizontal="center" vertical="center"/>
      <protection locked="0"/>
    </xf>
    <xf numFmtId="4" fontId="29" fillId="7" borderId="40" xfId="5" applyNumberFormat="1" applyFont="1" applyFill="1" applyBorder="1" applyAlignment="1" applyProtection="1">
      <alignment vertical="center"/>
      <protection locked="0"/>
    </xf>
    <xf numFmtId="4" fontId="29" fillId="7" borderId="147" xfId="5" applyNumberFormat="1" applyFont="1" applyFill="1" applyBorder="1" applyAlignment="1" applyProtection="1">
      <alignment vertical="center"/>
      <protection locked="0"/>
    </xf>
    <xf numFmtId="4" fontId="29" fillId="7" borderId="88" xfId="5" applyNumberFormat="1" applyFont="1" applyFill="1" applyBorder="1" applyAlignment="1" applyProtection="1">
      <alignment vertical="center"/>
      <protection locked="0"/>
    </xf>
    <xf numFmtId="4" fontId="29" fillId="7" borderId="29" xfId="5" applyNumberFormat="1" applyFont="1" applyFill="1" applyBorder="1" applyAlignment="1" applyProtection="1">
      <alignment vertical="center"/>
      <protection locked="0"/>
    </xf>
    <xf numFmtId="4" fontId="29" fillId="7" borderId="28" xfId="5" applyNumberFormat="1" applyFont="1" applyFill="1" applyBorder="1" applyAlignment="1" applyProtection="1">
      <alignment vertical="center"/>
      <protection locked="0"/>
    </xf>
    <xf numFmtId="4" fontId="29" fillId="7" borderId="89" xfId="5" applyNumberFormat="1" applyFont="1" applyFill="1" applyBorder="1" applyAlignment="1" applyProtection="1">
      <alignment vertical="center"/>
      <protection locked="0"/>
    </xf>
    <xf numFmtId="0" fontId="29" fillId="0" borderId="118" xfId="8" applyFont="1" applyBorder="1" applyAlignment="1" applyProtection="1">
      <alignment horizontal="center" vertical="center" wrapText="1"/>
      <protection hidden="1"/>
    </xf>
    <xf numFmtId="0" fontId="29" fillId="0" borderId="268" xfId="8" applyFont="1" applyBorder="1" applyAlignment="1" applyProtection="1">
      <alignment horizontal="center" vertical="center" wrapText="1"/>
      <protection hidden="1"/>
    </xf>
    <xf numFmtId="4" fontId="29" fillId="7" borderId="95" xfId="5" applyNumberFormat="1" applyFont="1" applyFill="1" applyBorder="1" applyAlignment="1" applyProtection="1">
      <alignment vertical="center"/>
      <protection locked="0"/>
    </xf>
    <xf numFmtId="4" fontId="29" fillId="7" borderId="41" xfId="5" applyNumberFormat="1" applyFont="1" applyFill="1" applyBorder="1" applyAlignment="1" applyProtection="1">
      <alignment vertical="center"/>
      <protection locked="0"/>
    </xf>
    <xf numFmtId="192" fontId="29" fillId="7" borderId="82" xfId="8" applyNumberFormat="1" applyFont="1" applyFill="1" applyBorder="1" applyProtection="1">
      <alignment vertical="center"/>
      <protection hidden="1"/>
    </xf>
    <xf numFmtId="192" fontId="29" fillId="7" borderId="70" xfId="8" applyNumberFormat="1" applyFont="1" applyFill="1" applyBorder="1" applyProtection="1">
      <alignment vertical="center"/>
      <protection hidden="1"/>
    </xf>
    <xf numFmtId="4" fontId="29" fillId="7" borderId="90" xfId="5" applyNumberFormat="1" applyFont="1" applyFill="1" applyBorder="1" applyAlignment="1" applyProtection="1">
      <alignment vertical="center"/>
      <protection locked="0"/>
    </xf>
    <xf numFmtId="4" fontId="29" fillId="7" borderId="92" xfId="5" applyNumberFormat="1" applyFont="1" applyFill="1" applyBorder="1" applyAlignment="1" applyProtection="1">
      <alignment vertical="center"/>
      <protection locked="0"/>
    </xf>
    <xf numFmtId="4" fontId="29" fillId="7" borderId="93" xfId="5" applyNumberFormat="1" applyFont="1" applyFill="1" applyBorder="1" applyAlignment="1" applyProtection="1">
      <alignment vertical="center"/>
      <protection locked="0"/>
    </xf>
    <xf numFmtId="4" fontId="29" fillId="7" borderId="94" xfId="5" applyNumberFormat="1" applyFont="1" applyFill="1" applyBorder="1" applyAlignment="1" applyProtection="1">
      <alignment vertical="center"/>
      <protection locked="0"/>
    </xf>
    <xf numFmtId="0" fontId="34" fillId="0" borderId="0" xfId="8" applyFont="1" applyAlignment="1" applyProtection="1">
      <alignment vertical="center" wrapText="1"/>
      <protection hidden="1"/>
    </xf>
    <xf numFmtId="0" fontId="34" fillId="0" borderId="50" xfId="8" applyFont="1" applyBorder="1" applyAlignment="1" applyProtection="1">
      <alignment vertical="center" wrapText="1"/>
      <protection hidden="1"/>
    </xf>
    <xf numFmtId="0" fontId="34" fillId="0" borderId="239" xfId="8" applyFont="1" applyBorder="1" applyAlignment="1" applyProtection="1">
      <alignment horizontal="center" vertical="center" wrapText="1"/>
      <protection hidden="1"/>
    </xf>
    <xf numFmtId="0" fontId="18" fillId="0" borderId="27" xfId="8" applyFont="1" applyBorder="1" applyAlignment="1" applyProtection="1">
      <alignment horizontal="center" vertical="center"/>
      <protection locked="0"/>
    </xf>
    <xf numFmtId="0" fontId="18" fillId="0" borderId="38" xfId="8" applyFont="1" applyBorder="1" applyAlignment="1" applyProtection="1">
      <alignment horizontal="center" vertical="center"/>
      <protection locked="0"/>
    </xf>
    <xf numFmtId="0" fontId="18" fillId="11" borderId="27" xfId="8" applyFont="1" applyFill="1" applyBorder="1" applyAlignment="1" applyProtection="1">
      <alignment horizontal="center" vertical="center"/>
      <protection locked="0"/>
    </xf>
    <xf numFmtId="0" fontId="18" fillId="11" borderId="38" xfId="8" applyFont="1" applyFill="1" applyBorder="1" applyAlignment="1" applyProtection="1">
      <alignment horizontal="center" vertical="center"/>
      <protection locked="0"/>
    </xf>
    <xf numFmtId="0" fontId="18" fillId="0" borderId="17" xfId="8" applyFont="1" applyBorder="1" applyAlignment="1" applyProtection="1">
      <alignment horizontal="center" vertical="center"/>
      <protection locked="0"/>
    </xf>
    <xf numFmtId="0" fontId="18" fillId="0" borderId="15" xfId="8" applyFont="1" applyBorder="1" applyAlignment="1" applyProtection="1">
      <alignment horizontal="center" vertical="center"/>
      <protection locked="0"/>
    </xf>
    <xf numFmtId="0" fontId="29" fillId="0" borderId="90" xfId="8" applyFont="1" applyBorder="1" applyAlignment="1" applyProtection="1">
      <alignment horizontal="center" vertical="center" shrinkToFit="1"/>
      <protection hidden="1"/>
    </xf>
    <xf numFmtId="0" fontId="29" fillId="0" borderId="91" xfId="8" applyFont="1" applyBorder="1" applyAlignment="1" applyProtection="1">
      <alignment horizontal="center" vertical="center" shrinkToFit="1"/>
      <protection hidden="1"/>
    </xf>
    <xf numFmtId="0" fontId="29" fillId="0" borderId="92" xfId="8" applyFont="1" applyBorder="1" applyAlignment="1" applyProtection="1">
      <alignment horizontal="center" vertical="center" shrinkToFit="1"/>
      <protection hidden="1"/>
    </xf>
    <xf numFmtId="0" fontId="18" fillId="0" borderId="70" xfId="7" applyFont="1" applyBorder="1" applyAlignment="1" applyProtection="1">
      <alignment horizontal="center" vertical="center"/>
      <protection locked="0"/>
    </xf>
    <xf numFmtId="0" fontId="3" fillId="0" borderId="270" xfId="8" applyFont="1" applyBorder="1" applyAlignment="1" applyProtection="1">
      <alignment horizontal="center" vertical="center" textRotation="255"/>
      <protection locked="0"/>
    </xf>
    <xf numFmtId="0" fontId="3" fillId="0" borderId="239" xfId="8" applyFont="1" applyBorder="1" applyAlignment="1" applyProtection="1">
      <alignment horizontal="center" vertical="center" textRotation="255"/>
      <protection locked="0"/>
    </xf>
    <xf numFmtId="0" fontId="3" fillId="0" borderId="105" xfId="8" applyFont="1" applyBorder="1" applyAlignment="1" applyProtection="1">
      <alignment horizontal="center" vertical="center" textRotation="255"/>
      <protection locked="0"/>
    </xf>
    <xf numFmtId="0" fontId="28" fillId="0" borderId="12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wrapText="1"/>
      <protection locked="0"/>
    </xf>
    <xf numFmtId="0" fontId="28" fillId="0" borderId="121" xfId="8" applyFont="1" applyBorder="1" applyAlignment="1" applyProtection="1">
      <alignment horizontal="left" vertical="center" wrapText="1"/>
      <protection locked="0"/>
    </xf>
    <xf numFmtId="0" fontId="28" fillId="0" borderId="84" xfId="8" applyFont="1" applyBorder="1" applyAlignment="1" applyProtection="1">
      <alignment horizontal="left" vertical="center" wrapText="1"/>
      <protection locked="0"/>
    </xf>
    <xf numFmtId="0" fontId="28" fillId="0" borderId="33" xfId="8" applyFont="1" applyBorder="1" applyAlignment="1" applyProtection="1">
      <alignment horizontal="left" vertical="center" wrapText="1"/>
      <protection locked="0"/>
    </xf>
    <xf numFmtId="0" fontId="28" fillId="0" borderId="16" xfId="8" applyFont="1" applyBorder="1" applyAlignment="1" applyProtection="1">
      <alignment horizontal="left" vertical="center" wrapText="1"/>
      <protection locked="0"/>
    </xf>
    <xf numFmtId="0" fontId="28" fillId="0" borderId="103" xfId="8" applyFont="1" applyBorder="1" applyAlignment="1" applyProtection="1">
      <alignment horizontal="left" vertical="center" wrapText="1"/>
      <protection locked="0"/>
    </xf>
    <xf numFmtId="0" fontId="28" fillId="0" borderId="18" xfId="8" applyFont="1" applyBorder="1" applyAlignment="1" applyProtection="1">
      <alignment horizontal="left" vertical="center" wrapText="1"/>
      <protection locked="0"/>
    </xf>
    <xf numFmtId="0" fontId="28" fillId="0" borderId="19" xfId="8" applyFont="1" applyBorder="1" applyAlignment="1" applyProtection="1">
      <alignment horizontal="left" vertical="center" wrapText="1"/>
      <protection locked="0"/>
    </xf>
    <xf numFmtId="0" fontId="3" fillId="0" borderId="118" xfId="8" applyFont="1" applyBorder="1" applyAlignment="1" applyProtection="1">
      <alignment horizontal="center" vertical="center"/>
      <protection locked="0"/>
    </xf>
    <xf numFmtId="0" fontId="3" fillId="0" borderId="82" xfId="8" applyFont="1" applyBorder="1" applyAlignment="1" applyProtection="1">
      <alignment horizontal="center" vertical="center"/>
      <protection locked="0"/>
    </xf>
    <xf numFmtId="0" fontId="3" fillId="0" borderId="70" xfId="8" applyFont="1" applyBorder="1" applyAlignment="1" applyProtection="1">
      <alignment horizontal="center" vertical="center"/>
      <protection locked="0"/>
    </xf>
    <xf numFmtId="0" fontId="28" fillId="0" borderId="96" xfId="8" applyFont="1" applyBorder="1" applyProtection="1">
      <alignment vertical="center"/>
      <protection locked="0"/>
    </xf>
    <xf numFmtId="0" fontId="28" fillId="0" borderId="1" xfId="8" applyFont="1" applyBorder="1" applyProtection="1">
      <alignment vertical="center"/>
      <protection locked="0"/>
    </xf>
    <xf numFmtId="4" fontId="3" fillId="7" borderId="269" xfId="8" applyNumberFormat="1" applyFont="1" applyFill="1" applyBorder="1" applyProtection="1">
      <alignment vertical="center"/>
      <protection hidden="1"/>
    </xf>
    <xf numFmtId="4" fontId="3" fillId="7" borderId="44" xfId="8" applyNumberFormat="1" applyFont="1" applyFill="1" applyBorder="1" applyProtection="1">
      <alignment vertical="center"/>
      <protection hidden="1"/>
    </xf>
    <xf numFmtId="4" fontId="3" fillId="7" borderId="102" xfId="8" applyNumberFormat="1" applyFont="1" applyFill="1" applyBorder="1" applyProtection="1">
      <alignment vertical="center"/>
      <protection hidden="1"/>
    </xf>
    <xf numFmtId="4" fontId="3" fillId="7" borderId="15" xfId="8" applyNumberFormat="1" applyFont="1" applyFill="1" applyBorder="1" applyProtection="1">
      <alignment vertical="center"/>
      <protection hidden="1"/>
    </xf>
    <xf numFmtId="4" fontId="3" fillId="7" borderId="33" xfId="8" applyNumberFormat="1" applyFont="1" applyFill="1" applyBorder="1" applyProtection="1">
      <alignment vertical="center"/>
      <protection hidden="1"/>
    </xf>
    <xf numFmtId="4" fontId="3" fillId="7" borderId="48" xfId="8" applyNumberFormat="1" applyFont="1" applyFill="1" applyBorder="1" applyProtection="1">
      <alignment vertical="center"/>
      <protection hidden="1"/>
    </xf>
    <xf numFmtId="0" fontId="3" fillId="0" borderId="58" xfId="8" applyFont="1" applyBorder="1" applyAlignment="1" applyProtection="1">
      <alignment horizontal="center" vertical="center"/>
      <protection hidden="1"/>
    </xf>
    <xf numFmtId="0" fontId="3" fillId="0" borderId="119" xfId="8" applyFont="1" applyBorder="1" applyAlignment="1" applyProtection="1">
      <alignment horizontal="center" vertical="center"/>
      <protection hidden="1"/>
    </xf>
    <xf numFmtId="0" fontId="3" fillId="0" borderId="101" xfId="8" applyFont="1" applyBorder="1" applyAlignment="1" applyProtection="1">
      <alignment horizontal="center" vertical="center"/>
      <protection hidden="1"/>
    </xf>
    <xf numFmtId="0" fontId="29" fillId="11" borderId="88" xfId="8" applyFont="1" applyFill="1" applyBorder="1" applyProtection="1">
      <alignment vertical="center"/>
      <protection locked="0"/>
    </xf>
    <xf numFmtId="0" fontId="29" fillId="11" borderId="37" xfId="8" applyFont="1" applyFill="1" applyBorder="1" applyProtection="1">
      <alignment vertical="center"/>
      <protection locked="0"/>
    </xf>
    <xf numFmtId="0" fontId="29" fillId="11" borderId="89" xfId="8" applyFont="1" applyFill="1" applyBorder="1" applyProtection="1">
      <alignment vertical="center"/>
      <protection locked="0"/>
    </xf>
    <xf numFmtId="0" fontId="29" fillId="11" borderId="95" xfId="8" applyFont="1" applyFill="1" applyBorder="1" applyProtection="1">
      <alignment vertical="center"/>
      <protection locked="0"/>
    </xf>
    <xf numFmtId="0" fontId="29" fillId="11" borderId="85" xfId="8" applyFont="1" applyFill="1" applyBorder="1" applyProtection="1">
      <alignment vertical="center"/>
      <protection locked="0"/>
    </xf>
    <xf numFmtId="0" fontId="29" fillId="11" borderId="147" xfId="8" applyFont="1" applyFill="1" applyBorder="1" applyProtection="1">
      <alignment vertical="center"/>
      <protection locked="0"/>
    </xf>
    <xf numFmtId="0" fontId="29" fillId="11" borderId="90" xfId="8" applyFont="1" applyFill="1" applyBorder="1" applyProtection="1">
      <alignment vertical="center"/>
      <protection locked="0"/>
    </xf>
    <xf numFmtId="0" fontId="29" fillId="11" borderId="91" xfId="8" applyFont="1" applyFill="1" applyBorder="1" applyProtection="1">
      <alignment vertical="center"/>
      <protection locked="0"/>
    </xf>
    <xf numFmtId="0" fontId="29" fillId="11" borderId="94" xfId="8" applyFont="1" applyFill="1" applyBorder="1" applyProtection="1">
      <alignment vertical="center"/>
      <protection locked="0"/>
    </xf>
    <xf numFmtId="0" fontId="29" fillId="0" borderId="58" xfId="8" applyFont="1" applyBorder="1" applyAlignment="1" applyProtection="1">
      <alignment horizontal="center" vertical="center"/>
      <protection hidden="1"/>
    </xf>
    <xf numFmtId="0" fontId="29" fillId="0" borderId="119" xfId="8" applyFont="1" applyBorder="1" applyAlignment="1" applyProtection="1">
      <alignment horizontal="center" vertical="center"/>
      <protection hidden="1"/>
    </xf>
    <xf numFmtId="0" fontId="29" fillId="0" borderId="101" xfId="8" applyFont="1" applyBorder="1" applyAlignment="1" applyProtection="1">
      <alignment horizontal="center" vertical="center"/>
      <protection hidden="1"/>
    </xf>
    <xf numFmtId="0" fontId="29" fillId="11" borderId="103" xfId="8" applyFont="1" applyFill="1" applyBorder="1" applyProtection="1">
      <alignment vertical="center"/>
      <protection locked="0"/>
    </xf>
    <xf numFmtId="0" fontId="29" fillId="11" borderId="18" xfId="8" applyFont="1" applyFill="1" applyBorder="1" applyProtection="1">
      <alignment vertical="center"/>
      <protection locked="0"/>
    </xf>
    <xf numFmtId="0" fontId="29" fillId="11" borderId="61" xfId="8" applyFont="1" applyFill="1" applyBorder="1" applyProtection="1">
      <alignment vertical="center"/>
      <protection locked="0"/>
    </xf>
    <xf numFmtId="10" fontId="3" fillId="7" borderId="40" xfId="8" applyNumberFormat="1" applyFont="1" applyFill="1" applyBorder="1" applyProtection="1">
      <alignment vertical="center"/>
      <protection hidden="1"/>
    </xf>
    <xf numFmtId="10" fontId="3" fillId="7" borderId="85" xfId="8" applyNumberFormat="1" applyFont="1" applyFill="1" applyBorder="1" applyProtection="1">
      <alignment vertical="center"/>
      <protection hidden="1"/>
    </xf>
    <xf numFmtId="10" fontId="3" fillId="7" borderId="147" xfId="8" applyNumberFormat="1" applyFont="1" applyFill="1" applyBorder="1" applyProtection="1">
      <alignment vertical="center"/>
      <protection hidden="1"/>
    </xf>
    <xf numFmtId="10" fontId="3" fillId="7" borderId="28" xfId="8" applyNumberFormat="1" applyFont="1" applyFill="1" applyBorder="1" applyProtection="1">
      <alignment vertical="center"/>
      <protection hidden="1"/>
    </xf>
    <xf numFmtId="10" fontId="3" fillId="7" borderId="37" xfId="8" applyNumberFormat="1" applyFont="1" applyFill="1" applyBorder="1" applyProtection="1">
      <alignment vertical="center"/>
      <protection hidden="1"/>
    </xf>
    <xf numFmtId="10" fontId="3" fillId="7" borderId="89" xfId="8" applyNumberFormat="1" applyFont="1" applyFill="1" applyBorder="1" applyProtection="1">
      <alignment vertical="center"/>
      <protection hidden="1"/>
    </xf>
    <xf numFmtId="0" fontId="3" fillId="0" borderId="139" xfId="8" applyFont="1" applyBorder="1" applyAlignment="1" applyProtection="1">
      <alignment horizontal="center" vertical="center"/>
      <protection hidden="1"/>
    </xf>
    <xf numFmtId="0" fontId="28" fillId="0" borderId="106" xfId="8" applyFont="1" applyBorder="1" applyAlignment="1" applyProtection="1">
      <alignment horizontal="left" vertical="center" wrapText="1"/>
      <protection locked="0"/>
    </xf>
    <xf numFmtId="0" fontId="28" fillId="0" borderId="50"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wrapText="1"/>
      <protection locked="0"/>
    </xf>
    <xf numFmtId="0" fontId="28" fillId="0" borderId="100" xfId="8" applyFont="1" applyBorder="1" applyProtection="1">
      <alignment vertical="center"/>
      <protection locked="0"/>
    </xf>
    <xf numFmtId="4" fontId="3" fillId="7" borderId="17" xfId="8" applyNumberFormat="1" applyFont="1" applyFill="1" applyBorder="1" applyProtection="1">
      <alignment vertical="center"/>
      <protection hidden="1"/>
    </xf>
    <xf numFmtId="4" fontId="3" fillId="7" borderId="18" xfId="8" applyNumberFormat="1" applyFont="1" applyFill="1" applyBorder="1" applyProtection="1">
      <alignment vertical="center"/>
      <protection hidden="1"/>
    </xf>
    <xf numFmtId="4" fontId="3" fillId="7" borderId="61" xfId="8" applyNumberFormat="1" applyFont="1" applyFill="1" applyBorder="1" applyProtection="1">
      <alignment vertical="center"/>
      <protection hidden="1"/>
    </xf>
    <xf numFmtId="4" fontId="3" fillId="7" borderId="49" xfId="8" applyNumberFormat="1" applyFont="1" applyFill="1" applyBorder="1" applyProtection="1">
      <alignment vertical="center"/>
      <protection hidden="1"/>
    </xf>
    <xf numFmtId="4" fontId="3" fillId="7" borderId="50" xfId="8" applyNumberFormat="1" applyFont="1" applyFill="1" applyBorder="1" applyProtection="1">
      <alignment vertical="center"/>
      <protection hidden="1"/>
    </xf>
    <xf numFmtId="4" fontId="3" fillId="7" borderId="52" xfId="8" applyNumberFormat="1" applyFont="1" applyFill="1" applyBorder="1" applyProtection="1">
      <alignment vertical="center"/>
      <protection hidden="1"/>
    </xf>
    <xf numFmtId="10" fontId="3" fillId="7" borderId="93" xfId="8" applyNumberFormat="1" applyFont="1" applyFill="1" applyBorder="1" applyProtection="1">
      <alignment vertical="center"/>
      <protection hidden="1"/>
    </xf>
    <xf numFmtId="10" fontId="3" fillId="7" borderId="91" xfId="8" applyNumberFormat="1" applyFont="1" applyFill="1" applyBorder="1" applyProtection="1">
      <alignment vertical="center"/>
      <protection hidden="1"/>
    </xf>
    <xf numFmtId="10" fontId="3" fillId="7" borderId="94" xfId="8" applyNumberFormat="1" applyFont="1" applyFill="1" applyBorder="1" applyProtection="1">
      <alignment vertical="center"/>
      <protection hidden="1"/>
    </xf>
    <xf numFmtId="9" fontId="3" fillId="7" borderId="118" xfId="8" applyNumberFormat="1" applyFont="1" applyFill="1" applyBorder="1" applyAlignment="1" applyProtection="1">
      <alignment horizontal="center" vertical="center"/>
      <protection hidden="1"/>
    </xf>
    <xf numFmtId="9" fontId="3" fillId="7" borderId="70" xfId="8" applyNumberFormat="1" applyFont="1" applyFill="1" applyBorder="1" applyAlignment="1" applyProtection="1">
      <alignment horizontal="center" vertical="center"/>
      <protection hidden="1"/>
    </xf>
    <xf numFmtId="9" fontId="3" fillId="11" borderId="118" xfId="8" applyNumberFormat="1" applyFont="1" applyFill="1" applyBorder="1" applyAlignment="1" applyProtection="1">
      <alignment horizontal="center" vertical="center"/>
      <protection locked="0"/>
    </xf>
    <xf numFmtId="9" fontId="3" fillId="11" borderId="82" xfId="8" applyNumberFormat="1" applyFont="1" applyFill="1" applyBorder="1" applyAlignment="1" applyProtection="1">
      <alignment horizontal="center" vertical="center"/>
      <protection locked="0"/>
    </xf>
    <xf numFmtId="9" fontId="3" fillId="11" borderId="70" xfId="8" applyNumberFormat="1" applyFont="1" applyFill="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29" fillId="3" borderId="28" xfId="8" applyFont="1" applyFill="1" applyBorder="1" applyAlignment="1" applyProtection="1">
      <alignment horizontal="right" vertical="center"/>
      <protection locked="0"/>
    </xf>
    <xf numFmtId="0" fontId="29" fillId="3" borderId="29" xfId="8" applyFont="1" applyFill="1" applyBorder="1" applyAlignment="1" applyProtection="1">
      <alignment horizontal="right" vertical="center"/>
      <protection locked="0"/>
    </xf>
    <xf numFmtId="0" fontId="29" fillId="3" borderId="40" xfId="8" applyFont="1" applyFill="1" applyBorder="1" applyAlignment="1" applyProtection="1">
      <alignment horizontal="right" vertical="center"/>
      <protection locked="0"/>
    </xf>
    <xf numFmtId="0" fontId="29" fillId="3" borderId="41" xfId="8" applyFont="1" applyFill="1" applyBorder="1" applyAlignment="1" applyProtection="1">
      <alignment horizontal="right" vertical="center"/>
      <protection locked="0"/>
    </xf>
    <xf numFmtId="0" fontId="29" fillId="11" borderId="28" xfId="8" applyFont="1" applyFill="1" applyBorder="1" applyAlignment="1" applyProtection="1">
      <alignment horizontal="right" vertical="center"/>
      <protection locked="0"/>
    </xf>
    <xf numFmtId="0" fontId="29" fillId="11" borderId="29" xfId="8" applyFont="1" applyFill="1" applyBorder="1" applyAlignment="1" applyProtection="1">
      <alignment horizontal="right" vertical="center"/>
      <protection locked="0"/>
    </xf>
    <xf numFmtId="0" fontId="29" fillId="3" borderId="15" xfId="8" applyFont="1" applyFill="1" applyBorder="1" applyAlignment="1" applyProtection="1">
      <alignment horizontal="right" vertical="center"/>
      <protection locked="0"/>
    </xf>
    <xf numFmtId="0" fontId="29" fillId="3" borderId="16" xfId="8" applyFont="1" applyFill="1" applyBorder="1" applyAlignment="1" applyProtection="1">
      <alignment horizontal="right" vertical="center"/>
      <protection locked="0"/>
    </xf>
    <xf numFmtId="0" fontId="28" fillId="0" borderId="77" xfId="8" applyFont="1" applyBorder="1" applyAlignment="1" applyProtection="1">
      <alignment vertical="center" wrapText="1"/>
      <protection locked="0"/>
    </xf>
    <xf numFmtId="4" fontId="28" fillId="7" borderId="100" xfId="8" applyNumberFormat="1" applyFont="1" applyFill="1" applyBorder="1" applyProtection="1">
      <alignment vertical="center"/>
      <protection hidden="1"/>
    </xf>
    <xf numFmtId="4" fontId="28" fillId="7" borderId="125" xfId="8" applyNumberFormat="1" applyFont="1" applyFill="1" applyBorder="1" applyProtection="1">
      <alignment vertical="center"/>
      <protection hidden="1"/>
    </xf>
    <xf numFmtId="0" fontId="28" fillId="0" borderId="90" xfId="8" applyFont="1" applyBorder="1" applyAlignment="1" applyProtection="1">
      <alignment vertical="center" shrinkToFit="1"/>
      <protection locked="0"/>
    </xf>
    <xf numFmtId="0" fontId="28" fillId="0" borderId="91" xfId="8" applyFont="1" applyBorder="1" applyAlignment="1" applyProtection="1">
      <alignment vertical="center" shrinkToFit="1"/>
      <protection locked="0"/>
    </xf>
    <xf numFmtId="0" fontId="28" fillId="0" borderId="92" xfId="8" applyFont="1" applyBorder="1" applyAlignment="1" applyProtection="1">
      <alignment vertical="center" shrinkToFit="1"/>
      <protection locked="0"/>
    </xf>
    <xf numFmtId="0" fontId="28" fillId="0" borderId="58" xfId="8" applyFont="1" applyBorder="1" applyProtection="1">
      <alignment vertical="center"/>
      <protection locked="0"/>
    </xf>
    <xf numFmtId="0" fontId="28" fillId="0" borderId="119" xfId="8" applyFont="1" applyBorder="1" applyProtection="1">
      <alignment vertical="center"/>
      <protection locked="0"/>
    </xf>
    <xf numFmtId="0" fontId="28" fillId="0" borderId="268" xfId="8" applyFont="1" applyBorder="1" applyProtection="1">
      <alignment vertical="center"/>
      <protection locked="0"/>
    </xf>
    <xf numFmtId="0" fontId="28" fillId="7" borderId="83" xfId="8" applyFont="1" applyFill="1" applyBorder="1" applyAlignment="1" applyProtection="1">
      <alignment horizontal="right" vertical="center"/>
      <protection hidden="1"/>
    </xf>
    <xf numFmtId="0" fontId="28" fillId="7" borderId="70" xfId="8" applyFont="1" applyFill="1" applyBorder="1" applyAlignment="1" applyProtection="1">
      <alignment horizontal="right" vertical="center"/>
      <protection hidden="1"/>
    </xf>
    <xf numFmtId="0" fontId="28" fillId="0" borderId="82" xfId="8" applyFont="1" applyBorder="1" applyProtection="1">
      <alignment vertical="center"/>
      <protection locked="0"/>
    </xf>
    <xf numFmtId="0" fontId="28" fillId="7" borderId="82" xfId="8" applyFont="1" applyFill="1" applyBorder="1" applyAlignment="1" applyProtection="1">
      <alignment horizontal="right" vertical="center"/>
      <protection hidden="1"/>
    </xf>
    <xf numFmtId="0" fontId="28" fillId="0" borderId="71" xfId="8" applyFont="1" applyBorder="1" applyProtection="1">
      <alignment vertical="center"/>
      <protection locked="0"/>
    </xf>
    <xf numFmtId="4" fontId="28" fillId="7" borderId="96" xfId="8" applyNumberFormat="1" applyFont="1" applyFill="1" applyBorder="1" applyProtection="1">
      <alignment vertical="center"/>
      <protection hidden="1"/>
    </xf>
    <xf numFmtId="4" fontId="28" fillId="7" borderId="97" xfId="8" applyNumberFormat="1" applyFont="1" applyFill="1" applyBorder="1" applyProtection="1">
      <alignment vertical="center"/>
      <protection hidden="1"/>
    </xf>
    <xf numFmtId="0" fontId="28" fillId="0" borderId="41" xfId="8" applyFont="1" applyBorder="1" applyProtection="1">
      <alignment vertical="center"/>
      <protection locked="0"/>
    </xf>
    <xf numFmtId="0" fontId="28" fillId="0" borderId="76" xfId="8" applyFont="1" applyBorder="1" applyProtection="1">
      <alignment vertical="center"/>
      <protection locked="0"/>
    </xf>
    <xf numFmtId="4" fontId="28" fillId="7" borderId="1" xfId="8" applyNumberFormat="1" applyFont="1" applyFill="1" applyBorder="1" applyProtection="1">
      <alignment vertical="center"/>
      <protection hidden="1"/>
    </xf>
    <xf numFmtId="4" fontId="28" fillId="7" borderId="98" xfId="8" applyNumberFormat="1" applyFont="1" applyFill="1" applyBorder="1" applyProtection="1">
      <alignment vertical="center"/>
      <protection hidden="1"/>
    </xf>
    <xf numFmtId="0" fontId="28" fillId="0" borderId="29" xfId="8" applyFont="1" applyBorder="1" applyProtection="1">
      <alignment vertical="center"/>
      <protection locked="0"/>
    </xf>
    <xf numFmtId="0" fontId="29" fillId="11" borderId="93" xfId="8" applyFont="1" applyFill="1" applyBorder="1" applyAlignment="1" applyProtection="1">
      <alignment horizontal="right" vertical="center"/>
      <protection locked="0"/>
    </xf>
    <xf numFmtId="0" fontId="29" fillId="11" borderId="92" xfId="8" applyFont="1" applyFill="1" applyBorder="1" applyAlignment="1" applyProtection="1">
      <alignment horizontal="right" vertical="center"/>
      <protection locked="0"/>
    </xf>
    <xf numFmtId="0" fontId="28" fillId="0" borderId="118" xfId="8" applyFont="1" applyBorder="1" applyAlignment="1" applyProtection="1">
      <alignment horizontal="center" vertical="center"/>
      <protection hidden="1"/>
    </xf>
    <xf numFmtId="0" fontId="28" fillId="0" borderId="82" xfId="8" applyFont="1" applyBorder="1" applyAlignment="1" applyProtection="1">
      <alignment horizontal="center" vertical="center"/>
      <protection hidden="1"/>
    </xf>
    <xf numFmtId="0" fontId="28" fillId="0" borderId="268" xfId="8" applyFont="1" applyBorder="1" applyAlignment="1" applyProtection="1">
      <alignment horizontal="center" vertical="center"/>
      <protection hidden="1"/>
    </xf>
    <xf numFmtId="183" fontId="28" fillId="0" borderId="118" xfId="8" applyNumberFormat="1" applyFont="1" applyBorder="1" applyAlignment="1" applyProtection="1">
      <alignment horizontal="center" vertical="center"/>
      <protection locked="0"/>
    </xf>
    <xf numFmtId="183" fontId="28" fillId="0" borderId="82" xfId="8" applyNumberFormat="1" applyFont="1" applyBorder="1" applyAlignment="1" applyProtection="1">
      <alignment horizontal="center" vertical="center"/>
      <protection locked="0"/>
    </xf>
    <xf numFmtId="183" fontId="28" fillId="0" borderId="268" xfId="8" applyNumberFormat="1" applyFont="1" applyBorder="1" applyAlignment="1" applyProtection="1">
      <alignment horizontal="center" vertical="center"/>
      <protection locked="0"/>
    </xf>
    <xf numFmtId="0" fontId="85" fillId="0" borderId="0" xfId="7" applyFont="1" applyBorder="1" applyAlignment="1" applyProtection="1">
      <alignment horizontal="center" vertical="center"/>
      <protection locked="0"/>
    </xf>
    <xf numFmtId="9" fontId="3" fillId="7" borderId="82" xfId="8" applyNumberFormat="1" applyFont="1" applyFill="1" applyBorder="1" applyAlignment="1" applyProtection="1">
      <alignment horizontal="center" vertical="center"/>
      <protection hidden="1"/>
    </xf>
    <xf numFmtId="0" fontId="3" fillId="7" borderId="118" xfId="8" applyFont="1" applyFill="1" applyBorder="1" applyAlignment="1" applyProtection="1">
      <alignment horizontal="center" vertical="center"/>
      <protection locked="0"/>
    </xf>
    <xf numFmtId="0" fontId="3" fillId="7" borderId="82" xfId="8" applyFont="1" applyFill="1" applyBorder="1" applyAlignment="1" applyProtection="1">
      <alignment horizontal="center" vertical="center"/>
      <protection locked="0"/>
    </xf>
    <xf numFmtId="0" fontId="85" fillId="0" borderId="120" xfId="8" applyFont="1" applyBorder="1" applyAlignment="1" applyProtection="1">
      <alignment horizontal="center" vertical="center"/>
      <protection locked="0"/>
    </xf>
    <xf numFmtId="0" fontId="85" fillId="0" borderId="44" xfId="8" applyFont="1" applyBorder="1" applyAlignment="1" applyProtection="1">
      <alignment horizontal="center" vertical="center"/>
      <protection locked="0"/>
    </xf>
    <xf numFmtId="0" fontId="85" fillId="0" borderId="102" xfId="8" applyFont="1" applyBorder="1" applyAlignment="1" applyProtection="1">
      <alignment horizontal="center" vertical="center"/>
      <protection locked="0"/>
    </xf>
    <xf numFmtId="0" fontId="85" fillId="0" borderId="106" xfId="8" applyFont="1" applyBorder="1" applyAlignment="1" applyProtection="1">
      <alignment horizontal="center" vertical="center"/>
      <protection locked="0"/>
    </xf>
    <xf numFmtId="0" fontId="85" fillId="0" borderId="50" xfId="8" applyFont="1" applyBorder="1" applyAlignment="1" applyProtection="1">
      <alignment horizontal="center" vertical="center"/>
      <protection locked="0"/>
    </xf>
    <xf numFmtId="0" fontId="85" fillId="0" borderId="52" xfId="8" applyFont="1" applyBorder="1" applyAlignment="1" applyProtection="1">
      <alignment horizontal="center" vertical="center"/>
      <protection locked="0"/>
    </xf>
    <xf numFmtId="0" fontId="32" fillId="0" borderId="37" xfId="7" applyFont="1" applyBorder="1" applyAlignment="1">
      <alignment vertical="center" wrapText="1"/>
    </xf>
    <xf numFmtId="0" fontId="32" fillId="0" borderId="29" xfId="7" applyFont="1" applyBorder="1" applyAlignment="1">
      <alignment vertical="center" wrapText="1"/>
    </xf>
    <xf numFmtId="0" fontId="28" fillId="0" borderId="15" xfId="7" applyFont="1" applyBorder="1" applyAlignment="1">
      <alignment vertical="top"/>
    </xf>
    <xf numFmtId="0" fontId="28" fillId="0" borderId="33" xfId="7" applyFont="1" applyBorder="1" applyAlignment="1">
      <alignment vertical="top"/>
    </xf>
    <xf numFmtId="0" fontId="28" fillId="0" borderId="16" xfId="7" applyFont="1" applyBorder="1" applyAlignment="1">
      <alignment vertical="top"/>
    </xf>
    <xf numFmtId="0" fontId="28" fillId="0" borderId="0" xfId="7" applyFont="1" applyBorder="1">
      <alignment vertical="center"/>
    </xf>
    <xf numFmtId="0" fontId="29" fillId="0" borderId="106" xfId="7" applyFont="1" applyBorder="1" applyAlignment="1" applyProtection="1">
      <alignment horizontal="left" vertical="center"/>
      <protection locked="0"/>
    </xf>
    <xf numFmtId="0" fontId="29" fillId="0" borderId="50" xfId="7" applyFont="1" applyBorder="1" applyAlignment="1" applyProtection="1">
      <alignment horizontal="left" vertical="center"/>
      <protection locked="0"/>
    </xf>
    <xf numFmtId="0" fontId="29" fillId="0" borderId="51" xfId="7" applyFont="1" applyBorder="1" applyAlignment="1" applyProtection="1">
      <alignment horizontal="left" vertical="center"/>
      <protection locked="0"/>
    </xf>
    <xf numFmtId="0" fontId="28" fillId="0" borderId="0" xfId="7" applyFont="1" applyBorder="1" applyProtection="1">
      <alignment vertical="center"/>
      <protection locked="0"/>
    </xf>
    <xf numFmtId="0" fontId="29" fillId="0" borderId="95" xfId="7" applyFont="1" applyBorder="1" applyAlignment="1" applyProtection="1">
      <alignment horizontal="left" vertical="center"/>
      <protection locked="0"/>
    </xf>
    <xf numFmtId="0" fontId="29" fillId="0" borderId="85" xfId="7" applyFont="1" applyBorder="1" applyAlignment="1" applyProtection="1">
      <alignment horizontal="left" vertical="center"/>
      <protection locked="0"/>
    </xf>
    <xf numFmtId="0" fontId="29" fillId="0" borderId="88" xfId="7" applyFont="1" applyBorder="1" applyAlignment="1" applyProtection="1">
      <alignment horizontal="left" vertical="center"/>
      <protection locked="0"/>
    </xf>
    <xf numFmtId="0" fontId="29" fillId="0" borderId="37" xfId="7" applyFont="1" applyBorder="1" applyAlignment="1" applyProtection="1">
      <alignment horizontal="left" vertical="center"/>
      <protection locked="0"/>
    </xf>
    <xf numFmtId="0" fontId="29" fillId="0" borderId="90" xfId="7" quotePrefix="1" applyFont="1" applyBorder="1" applyAlignment="1" applyProtection="1">
      <alignment horizontal="left" vertical="center"/>
      <protection locked="0"/>
    </xf>
    <xf numFmtId="0" fontId="29" fillId="0" borderId="91" xfId="7" quotePrefix="1" applyFont="1" applyBorder="1" applyAlignment="1" applyProtection="1">
      <alignment horizontal="left" vertical="center"/>
      <protection locked="0"/>
    </xf>
    <xf numFmtId="0" fontId="29" fillId="0" borderId="37" xfId="7" applyFont="1" applyBorder="1" applyAlignment="1" applyProtection="1">
      <alignment vertical="center" shrinkToFit="1"/>
      <protection locked="0"/>
    </xf>
    <xf numFmtId="0" fontId="29" fillId="0" borderId="29" xfId="7" applyFont="1" applyBorder="1" applyAlignment="1" applyProtection="1">
      <alignment vertical="center" shrinkToFit="1"/>
      <protection locked="0"/>
    </xf>
    <xf numFmtId="0" fontId="28" fillId="0" borderId="146" xfId="7" applyFont="1" applyBorder="1" applyAlignment="1" applyProtection="1">
      <alignment vertical="center" wrapText="1"/>
      <protection locked="0"/>
    </xf>
    <xf numFmtId="0" fontId="28" fillId="0" borderId="78" xfId="7" applyFont="1" applyBorder="1" applyAlignment="1" applyProtection="1">
      <alignment vertical="center" wrapText="1"/>
      <protection locked="0"/>
    </xf>
    <xf numFmtId="0" fontId="29" fillId="0" borderId="108" xfId="7" applyFont="1" applyBorder="1" applyAlignment="1" applyProtection="1">
      <alignment vertical="center" wrapText="1"/>
      <protection locked="0"/>
    </xf>
    <xf numFmtId="0" fontId="29" fillId="0" borderId="140" xfId="7" applyFont="1" applyBorder="1" applyAlignment="1" applyProtection="1">
      <alignment vertical="center" wrapText="1"/>
      <protection locked="0"/>
    </xf>
    <xf numFmtId="0" fontId="29" fillId="0" borderId="151" xfId="7" applyFont="1" applyBorder="1" applyAlignment="1" applyProtection="1">
      <alignment horizontal="left" vertical="center" wrapText="1"/>
      <protection locked="0"/>
    </xf>
    <xf numFmtId="0" fontId="29" fillId="0" borderId="152" xfId="7" applyFont="1" applyBorder="1" applyAlignment="1" applyProtection="1">
      <alignment horizontal="left" vertical="center" wrapText="1"/>
      <protection locked="0"/>
    </xf>
    <xf numFmtId="0" fontId="29" fillId="0" borderId="165" xfId="7" applyFont="1" applyBorder="1" applyAlignment="1" applyProtection="1">
      <alignment horizontal="left" vertical="center" wrapText="1"/>
      <protection locked="0"/>
    </xf>
    <xf numFmtId="0" fontId="29" fillId="0" borderId="84" xfId="7" applyFont="1" applyBorder="1" applyAlignment="1" applyProtection="1">
      <alignment horizontal="left" vertical="center"/>
      <protection locked="0"/>
    </xf>
    <xf numFmtId="0" fontId="29" fillId="0" borderId="33" xfId="7" applyFont="1" applyBorder="1" applyAlignment="1" applyProtection="1">
      <alignment horizontal="left" vertical="center"/>
      <protection locked="0"/>
    </xf>
    <xf numFmtId="0" fontId="29" fillId="0" borderId="16" xfId="7" applyFont="1" applyBorder="1" applyAlignment="1" applyProtection="1">
      <alignment horizontal="left" vertical="center"/>
      <protection locked="0"/>
    </xf>
    <xf numFmtId="0" fontId="29" fillId="0" borderId="88" xfId="7" applyFont="1" applyBorder="1" applyAlignment="1" applyProtection="1">
      <alignment horizontal="left" vertical="center" wrapText="1"/>
      <protection locked="0"/>
    </xf>
    <xf numFmtId="0" fontId="29" fillId="0" borderId="37" xfId="7" applyFont="1" applyBorder="1" applyAlignment="1" applyProtection="1">
      <alignment horizontal="left" vertical="center" wrapText="1"/>
      <protection locked="0"/>
    </xf>
    <xf numFmtId="0" fontId="29" fillId="0" borderId="29" xfId="7" applyFont="1" applyBorder="1" applyAlignment="1" applyProtection="1">
      <alignment horizontal="left" vertical="center" wrapText="1"/>
      <protection locked="0"/>
    </xf>
    <xf numFmtId="0" fontId="29" fillId="0" borderId="115" xfId="7" applyFont="1" applyBorder="1" applyAlignment="1" applyProtection="1">
      <alignment horizontal="left" vertical="center" wrapText="1"/>
      <protection locked="0"/>
    </xf>
    <xf numFmtId="0" fontId="29" fillId="0" borderId="140" xfId="7" applyFont="1" applyBorder="1" applyAlignment="1" applyProtection="1">
      <alignment horizontal="left" vertical="center" wrapText="1"/>
      <protection locked="0"/>
    </xf>
    <xf numFmtId="0" fontId="29" fillId="0" borderId="29" xfId="7" applyFont="1" applyBorder="1" applyAlignment="1" applyProtection="1">
      <alignment horizontal="left" vertical="center"/>
      <protection locked="0"/>
    </xf>
    <xf numFmtId="0" fontId="29" fillId="0" borderId="390" xfId="7" applyFont="1" applyBorder="1" applyAlignment="1" applyProtection="1">
      <alignment horizontal="left" vertical="center" wrapText="1"/>
      <protection locked="0"/>
    </xf>
    <xf numFmtId="0" fontId="29" fillId="0" borderId="277" xfId="7" applyFont="1" applyBorder="1" applyAlignment="1" applyProtection="1">
      <alignment horizontal="left" vertical="center" wrapText="1"/>
      <protection locked="0"/>
    </xf>
    <xf numFmtId="0" fontId="29" fillId="0" borderId="21" xfId="7" applyFont="1" applyBorder="1" applyAlignment="1" applyProtection="1">
      <alignment horizontal="left" vertical="center" wrapText="1"/>
      <protection locked="0"/>
    </xf>
    <xf numFmtId="0" fontId="34" fillId="0" borderId="244" xfId="7" applyFont="1" applyBorder="1" applyAlignment="1" applyProtection="1">
      <alignment vertical="center" wrapText="1" shrinkToFit="1"/>
      <protection locked="0"/>
    </xf>
    <xf numFmtId="0" fontId="34" fillId="0" borderId="245" xfId="7" applyFont="1" applyBorder="1" applyAlignment="1" applyProtection="1">
      <alignment vertical="center" shrinkToFit="1"/>
      <protection locked="0"/>
    </xf>
    <xf numFmtId="0" fontId="29" fillId="0" borderId="115" xfId="7" applyFont="1" applyBorder="1" applyAlignment="1" applyProtection="1">
      <alignment vertical="center" wrapText="1"/>
      <protection locked="0"/>
    </xf>
    <xf numFmtId="0" fontId="29" fillId="0" borderId="392" xfId="7" applyFont="1" applyBorder="1" applyAlignment="1" applyProtection="1">
      <alignment horizontal="left" vertical="center" wrapText="1"/>
      <protection locked="0"/>
    </xf>
    <xf numFmtId="0" fontId="29" fillId="0" borderId="385" xfId="7" applyFont="1" applyBorder="1" applyAlignment="1" applyProtection="1">
      <alignment horizontal="left" vertical="center" wrapText="1"/>
      <protection locked="0"/>
    </xf>
    <xf numFmtId="0" fontId="29" fillId="0" borderId="386" xfId="7" applyFont="1" applyBorder="1" applyAlignment="1" applyProtection="1">
      <alignment horizontal="left" vertical="center" wrapText="1"/>
      <protection locked="0"/>
    </xf>
    <xf numFmtId="0" fontId="29" fillId="0" borderId="84" xfId="7" applyFont="1" applyBorder="1" applyAlignment="1" applyProtection="1">
      <alignment horizontal="left" vertical="center" wrapText="1"/>
      <protection locked="0"/>
    </xf>
    <xf numFmtId="0" fontId="29" fillId="0" borderId="33" xfId="7" applyFont="1" applyBorder="1" applyAlignment="1" applyProtection="1">
      <alignment horizontal="left" vertical="center" wrapText="1"/>
      <protection locked="0"/>
    </xf>
    <xf numFmtId="0" fontId="29" fillId="0" borderId="16" xfId="7" applyFont="1" applyBorder="1" applyAlignment="1" applyProtection="1">
      <alignment horizontal="left" vertical="center" wrapText="1"/>
      <protection locked="0"/>
    </xf>
    <xf numFmtId="0" fontId="29" fillId="0" borderId="90" xfId="7" applyFont="1" applyBorder="1" applyAlignment="1" applyProtection="1">
      <alignment horizontal="left" vertical="center"/>
      <protection locked="0"/>
    </xf>
    <xf numFmtId="0" fontId="29" fillId="0" borderId="91" xfId="7" applyFont="1" applyBorder="1" applyAlignment="1" applyProtection="1">
      <alignment horizontal="left" vertical="center"/>
      <protection locked="0"/>
    </xf>
    <xf numFmtId="0" fontId="29" fillId="0" borderId="155" xfId="7" applyFont="1" applyBorder="1" applyAlignment="1" applyProtection="1">
      <alignment horizontal="left" vertical="center"/>
      <protection locked="0"/>
    </xf>
    <xf numFmtId="0" fontId="29" fillId="0" borderId="156" xfId="7" applyFont="1" applyBorder="1" applyAlignment="1" applyProtection="1">
      <alignment horizontal="left" vertical="center"/>
      <protection locked="0"/>
    </xf>
    <xf numFmtId="0" fontId="29" fillId="0" borderId="167" xfId="7" applyFont="1" applyBorder="1" applyAlignment="1" applyProtection="1">
      <alignment horizontal="left" vertical="center"/>
      <protection locked="0"/>
    </xf>
    <xf numFmtId="0" fontId="29" fillId="0" borderId="94" xfId="7" applyFont="1" applyBorder="1" applyAlignment="1" applyProtection="1">
      <alignment horizontal="left" vertical="center"/>
      <protection locked="0"/>
    </xf>
    <xf numFmtId="0" fontId="29" fillId="0" borderId="108" xfId="7" applyFont="1" applyBorder="1" applyAlignment="1" applyProtection="1">
      <alignment horizontal="left" vertical="center" wrapText="1"/>
      <protection locked="0"/>
    </xf>
    <xf numFmtId="0" fontId="124" fillId="0" borderId="120" xfId="7" applyFont="1" applyBorder="1" applyProtection="1">
      <alignment vertical="center"/>
      <protection locked="0"/>
    </xf>
    <xf numFmtId="0" fontId="124" fillId="0" borderId="44" xfId="7" applyFont="1" applyBorder="1" applyProtection="1">
      <alignment vertical="center"/>
      <protection locked="0"/>
    </xf>
    <xf numFmtId="0" fontId="124" fillId="0" borderId="102" xfId="7" applyFont="1" applyBorder="1" applyProtection="1">
      <alignment vertical="center"/>
      <protection locked="0"/>
    </xf>
    <xf numFmtId="0" fontId="124" fillId="0" borderId="86" xfId="7" applyFont="1" applyBorder="1" applyProtection="1">
      <alignment vertical="center"/>
      <protection locked="0"/>
    </xf>
    <xf numFmtId="0" fontId="124" fillId="0" borderId="0" xfId="7" applyFont="1" applyBorder="1" applyProtection="1">
      <alignment vertical="center"/>
      <protection locked="0"/>
    </xf>
    <xf numFmtId="0" fontId="124" fillId="0" borderId="87" xfId="7" applyFont="1" applyBorder="1" applyProtection="1">
      <alignment vertical="center"/>
      <protection locked="0"/>
    </xf>
    <xf numFmtId="0" fontId="124" fillId="0" borderId="84" xfId="7" applyFont="1" applyBorder="1" applyProtection="1">
      <alignment vertical="center"/>
      <protection locked="0"/>
    </xf>
    <xf numFmtId="0" fontId="124" fillId="0" borderId="33" xfId="7" applyFont="1" applyBorder="1" applyProtection="1">
      <alignment vertical="center"/>
      <protection locked="0"/>
    </xf>
    <xf numFmtId="0" fontId="124" fillId="0" borderId="48" xfId="7" applyFont="1" applyBorder="1" applyProtection="1">
      <alignment vertical="center"/>
      <protection locked="0"/>
    </xf>
    <xf numFmtId="0" fontId="105" fillId="0" borderId="0" xfId="7" applyFont="1" applyBorder="1" applyAlignment="1" applyProtection="1">
      <alignment horizontal="center" vertical="distributed" wrapText="1"/>
      <protection locked="0"/>
    </xf>
    <xf numFmtId="0" fontId="28" fillId="0" borderId="82" xfId="7" applyFont="1" applyBorder="1" applyAlignment="1">
      <alignment horizontal="left" vertical="center"/>
    </xf>
    <xf numFmtId="0" fontId="28" fillId="0" borderId="70" xfId="7" applyFont="1" applyBorder="1" applyAlignment="1">
      <alignment horizontal="left" vertical="center"/>
    </xf>
    <xf numFmtId="0" fontId="3" fillId="0" borderId="120" xfId="7" applyBorder="1" applyAlignment="1" applyProtection="1">
      <alignment horizontal="center" vertical="center"/>
      <protection locked="0"/>
    </xf>
    <xf numFmtId="0" fontId="3" fillId="0" borderId="106" xfId="7" applyBorder="1" applyAlignment="1" applyProtection="1">
      <alignment horizontal="center" vertical="center"/>
      <protection locked="0"/>
    </xf>
    <xf numFmtId="0" fontId="3" fillId="0" borderId="52" xfId="7" applyBorder="1" applyAlignment="1" applyProtection="1">
      <alignment horizontal="center" vertical="center"/>
      <protection locked="0"/>
    </xf>
    <xf numFmtId="0" fontId="3" fillId="0" borderId="44" xfId="7" applyBorder="1" applyAlignment="1" applyProtection="1">
      <alignment horizontal="center" vertical="center"/>
      <protection locked="0"/>
    </xf>
    <xf numFmtId="0" fontId="3" fillId="0" borderId="50" xfId="7" applyBorder="1" applyAlignment="1" applyProtection="1">
      <alignment horizontal="center" vertical="center"/>
      <protection locked="0"/>
    </xf>
    <xf numFmtId="0" fontId="3" fillId="0" borderId="270" xfId="7" applyBorder="1" applyAlignment="1" applyProtection="1">
      <alignment horizontal="center" vertical="center" wrapText="1"/>
      <protection locked="0"/>
    </xf>
    <xf numFmtId="0" fontId="3" fillId="0" borderId="105" xfId="7" applyBorder="1" applyAlignment="1" applyProtection="1">
      <alignment horizontal="center" vertical="center" wrapText="1"/>
      <protection locked="0"/>
    </xf>
    <xf numFmtId="0" fontId="28" fillId="0" borderId="106" xfId="7" applyFont="1" applyBorder="1" applyAlignment="1" applyProtection="1">
      <alignment horizontal="center" vertical="center" wrapText="1"/>
      <protection locked="0"/>
    </xf>
    <xf numFmtId="0" fontId="28" fillId="0" borderId="50"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wrapText="1"/>
      <protection locked="0"/>
    </xf>
    <xf numFmtId="0" fontId="28" fillId="0" borderId="294" xfId="7" applyFont="1" applyBorder="1" applyAlignment="1" applyProtection="1">
      <alignment horizontal="center" vertical="center" wrapText="1"/>
      <protection locked="0"/>
    </xf>
    <xf numFmtId="0" fontId="28" fillId="0" borderId="108" xfId="7" applyFont="1" applyBorder="1" applyAlignment="1" applyProtection="1">
      <alignment horizontal="center" vertical="center"/>
      <protection locked="0"/>
    </xf>
    <xf numFmtId="0" fontId="28" fillId="0" borderId="150" xfId="7" applyFont="1" applyBorder="1" applyAlignment="1" applyProtection="1">
      <alignment horizontal="center" vertical="center"/>
      <protection locked="0"/>
    </xf>
    <xf numFmtId="0" fontId="28" fillId="0" borderId="331" xfId="7" applyFont="1" applyBorder="1" applyAlignment="1" applyProtection="1">
      <alignment horizontal="left" vertical="center" indent="1"/>
      <protection locked="0"/>
    </xf>
    <xf numFmtId="0" fontId="28" fillId="0" borderId="23" xfId="7" applyFont="1" applyBorder="1" applyAlignment="1" applyProtection="1">
      <alignment horizontal="left" vertical="center" indent="1"/>
      <protection locked="0"/>
    </xf>
    <xf numFmtId="0" fontId="28" fillId="0" borderId="332" xfId="7" applyFont="1" applyBorder="1" applyAlignment="1" applyProtection="1">
      <alignment horizontal="left" vertical="center" indent="1"/>
      <protection locked="0"/>
    </xf>
    <xf numFmtId="0" fontId="28" fillId="0" borderId="393" xfId="7" applyFont="1" applyBorder="1" applyAlignment="1" applyProtection="1">
      <alignment horizontal="left" vertical="center" indent="1"/>
      <protection locked="0"/>
    </xf>
    <xf numFmtId="0" fontId="28" fillId="0" borderId="118" xfId="7" applyFont="1" applyBorder="1" applyAlignment="1" applyProtection="1">
      <alignment horizontal="right" vertical="center" shrinkToFit="1"/>
      <protection locked="0"/>
    </xf>
    <xf numFmtId="0" fontId="28" fillId="0" borderId="82" xfId="7" applyFont="1" applyBorder="1" applyAlignment="1" applyProtection="1">
      <alignment horizontal="right" vertical="center" shrinkToFit="1"/>
      <protection locked="0"/>
    </xf>
    <xf numFmtId="0" fontId="105" fillId="0" borderId="0" xfId="7" applyFont="1" applyBorder="1" applyAlignment="1" applyProtection="1">
      <alignment horizontal="center" vertical="center"/>
      <protection locked="0"/>
    </xf>
    <xf numFmtId="0" fontId="28" fillId="0" borderId="331" xfId="7" applyFont="1" applyBorder="1" applyAlignment="1" applyProtection="1">
      <alignment vertical="center" wrapText="1"/>
      <protection locked="0"/>
    </xf>
    <xf numFmtId="0" fontId="28" fillId="0" borderId="23" xfId="7" applyFont="1" applyBorder="1" applyAlignment="1" applyProtection="1">
      <alignment vertical="center" wrapText="1"/>
      <protection locked="0"/>
    </xf>
    <xf numFmtId="0" fontId="28" fillId="0" borderId="24" xfId="7" applyFont="1" applyBorder="1" applyAlignment="1" applyProtection="1">
      <alignment vertical="center" wrapText="1"/>
      <protection locked="0"/>
    </xf>
    <xf numFmtId="0" fontId="28" fillId="0" borderId="309" xfId="7" applyFont="1" applyBorder="1" applyAlignment="1" applyProtection="1">
      <alignment vertical="center" wrapText="1"/>
      <protection locked="0"/>
    </xf>
    <xf numFmtId="0" fontId="28" fillId="0" borderId="193" xfId="7" applyFont="1" applyBorder="1" applyAlignment="1" applyProtection="1">
      <alignment vertical="center" wrapText="1"/>
      <protection locked="0"/>
    </xf>
    <xf numFmtId="0" fontId="28" fillId="0" borderId="194" xfId="7" applyFont="1" applyBorder="1" applyAlignment="1" applyProtection="1">
      <alignment vertical="center" wrapText="1"/>
      <protection locked="0"/>
    </xf>
    <xf numFmtId="0" fontId="28" fillId="0" borderId="199" xfId="7" applyFont="1" applyBorder="1" applyAlignment="1" applyProtection="1">
      <alignment vertical="center" wrapText="1"/>
      <protection locked="0"/>
    </xf>
    <xf numFmtId="0" fontId="3" fillId="0" borderId="120" xfId="7" applyBorder="1" applyAlignment="1" applyProtection="1">
      <alignment horizontal="center" vertical="center" wrapText="1"/>
      <protection locked="0"/>
    </xf>
    <xf numFmtId="0" fontId="3" fillId="0" borderId="44" xfId="7" applyBorder="1" applyAlignment="1" applyProtection="1">
      <alignment horizontal="center" vertical="center" wrapText="1"/>
      <protection locked="0"/>
    </xf>
    <xf numFmtId="0" fontId="3" fillId="0" borderId="121" xfId="7" applyBorder="1" applyAlignment="1" applyProtection="1">
      <alignment horizontal="center" vertical="center" wrapText="1"/>
      <protection locked="0"/>
    </xf>
    <xf numFmtId="0" fontId="3" fillId="0" borderId="106" xfId="7" applyBorder="1" applyAlignment="1" applyProtection="1">
      <alignment horizontal="center" vertical="center" wrapText="1"/>
      <protection locked="0"/>
    </xf>
    <xf numFmtId="0" fontId="3" fillId="0" borderId="50" xfId="7" applyBorder="1" applyAlignment="1" applyProtection="1">
      <alignment horizontal="center" vertical="center" wrapText="1"/>
      <protection locked="0"/>
    </xf>
    <xf numFmtId="0" fontId="3" fillId="0" borderId="51" xfId="7" applyBorder="1" applyAlignment="1" applyProtection="1">
      <alignment horizontal="center" vertical="center" wrapText="1"/>
      <protection locked="0"/>
    </xf>
    <xf numFmtId="0" fontId="29" fillId="0" borderId="293" xfId="7" applyFont="1" applyBorder="1" applyAlignment="1" applyProtection="1">
      <alignment horizontal="center" vertical="center" wrapText="1"/>
      <protection locked="0"/>
    </xf>
    <xf numFmtId="0" fontId="29" fillId="0" borderId="294" xfId="7" applyFont="1" applyBorder="1" applyAlignment="1" applyProtection="1">
      <alignment horizontal="center" vertical="center" wrapText="1"/>
      <protection locked="0"/>
    </xf>
    <xf numFmtId="0" fontId="3" fillId="0" borderId="269" xfId="7" applyBorder="1" applyAlignment="1" applyProtection="1">
      <alignment horizontal="center" vertical="center" wrapText="1"/>
      <protection locked="0"/>
    </xf>
    <xf numFmtId="0" fontId="3" fillId="0" borderId="49" xfId="7" applyBorder="1" applyAlignment="1" applyProtection="1">
      <alignment horizontal="center" vertical="center" wrapText="1"/>
      <protection locked="0"/>
    </xf>
    <xf numFmtId="0" fontId="3" fillId="0" borderId="293" xfId="7" applyBorder="1" applyAlignment="1" applyProtection="1">
      <alignment horizontal="center" vertical="center" wrapText="1"/>
      <protection locked="0"/>
    </xf>
    <xf numFmtId="0" fontId="3" fillId="0" borderId="294" xfId="7" applyBorder="1" applyAlignment="1" applyProtection="1">
      <alignment horizontal="center" vertical="center"/>
      <protection locked="0"/>
    </xf>
    <xf numFmtId="0" fontId="3" fillId="0" borderId="108" xfId="7" applyBorder="1" applyAlignment="1" applyProtection="1">
      <alignment horizontal="center" vertical="center"/>
      <protection locked="0"/>
    </xf>
    <xf numFmtId="0" fontId="3" fillId="0" borderId="150" xfId="7" applyBorder="1" applyAlignment="1" applyProtection="1">
      <alignment horizontal="center" vertical="center"/>
      <protection locked="0"/>
    </xf>
    <xf numFmtId="0" fontId="0" fillId="0" borderId="140" xfId="0" applyBorder="1" applyAlignment="1">
      <alignment vertical="center" wrapText="1"/>
    </xf>
    <xf numFmtId="0" fontId="3" fillId="0" borderId="93" xfId="7" applyBorder="1" applyAlignment="1" applyProtection="1">
      <alignment vertical="center" wrapText="1"/>
      <protection locked="0"/>
    </xf>
    <xf numFmtId="0" fontId="3" fillId="0" borderId="91" xfId="7" applyBorder="1" applyAlignment="1" applyProtection="1">
      <alignment vertical="center" wrapText="1"/>
      <protection locked="0"/>
    </xf>
    <xf numFmtId="0" fontId="3" fillId="0" borderId="94" xfId="7" applyBorder="1" applyAlignment="1" applyProtection="1">
      <alignment vertical="center" wrapText="1"/>
      <protection locked="0"/>
    </xf>
    <xf numFmtId="0" fontId="3" fillId="0" borderId="115" xfId="7" applyBorder="1" applyAlignment="1" applyProtection="1">
      <alignment vertical="center" wrapText="1"/>
      <protection locked="0"/>
    </xf>
    <xf numFmtId="0" fontId="3" fillId="0" borderId="140" xfId="7" applyBorder="1" applyAlignment="1" applyProtection="1">
      <alignment vertical="center" wrapText="1"/>
      <protection locked="0"/>
    </xf>
    <xf numFmtId="0" fontId="3" fillId="0" borderId="172" xfId="7" applyBorder="1" applyAlignment="1" applyProtection="1">
      <alignment horizontal="center" vertical="center"/>
      <protection locked="0"/>
    </xf>
    <xf numFmtId="0" fontId="3" fillId="0" borderId="2" xfId="7" applyBorder="1" applyAlignment="1" applyProtection="1">
      <alignment horizontal="center" vertical="center"/>
      <protection locked="0"/>
    </xf>
    <xf numFmtId="0" fontId="3" fillId="0" borderId="330" xfId="7" applyBorder="1" applyAlignment="1" applyProtection="1">
      <alignment vertical="center" wrapText="1"/>
      <protection locked="0"/>
    </xf>
    <xf numFmtId="0" fontId="3" fillId="0" borderId="334" xfId="7" applyBorder="1" applyAlignment="1" applyProtection="1">
      <alignment horizontal="left" vertical="center" wrapText="1"/>
      <protection locked="0"/>
    </xf>
    <xf numFmtId="0" fontId="3" fillId="0" borderId="78" xfId="7" applyBorder="1" applyAlignment="1" applyProtection="1">
      <alignment horizontal="left" vertical="center" wrapText="1"/>
      <protection locked="0"/>
    </xf>
    <xf numFmtId="0" fontId="3" fillId="0" borderId="335" xfId="7" applyBorder="1" applyAlignment="1" applyProtection="1">
      <alignment horizontal="center" vertical="center"/>
      <protection locked="0"/>
    </xf>
    <xf numFmtId="0" fontId="3" fillId="0" borderId="88" xfId="7" applyBorder="1" applyAlignment="1" applyProtection="1">
      <alignment vertical="center" wrapText="1"/>
      <protection locked="0"/>
    </xf>
    <xf numFmtId="0" fontId="3" fillId="0" borderId="29" xfId="7" applyBorder="1" applyProtection="1">
      <alignment vertical="center"/>
      <protection locked="0"/>
    </xf>
    <xf numFmtId="0" fontId="3" fillId="0" borderId="28" xfId="7" applyBorder="1" applyAlignment="1" applyProtection="1">
      <alignment vertical="center" wrapText="1"/>
      <protection locked="0"/>
    </xf>
    <xf numFmtId="0" fontId="3" fillId="0" borderId="37" xfId="7" applyBorder="1" applyAlignment="1" applyProtection="1">
      <alignment vertical="center" wrapText="1"/>
      <protection locked="0"/>
    </xf>
    <xf numFmtId="0" fontId="3" fillId="0" borderId="89" xfId="7" applyBorder="1" applyAlignment="1" applyProtection="1">
      <alignment vertical="center" wrapText="1"/>
      <protection locked="0"/>
    </xf>
    <xf numFmtId="0" fontId="42" fillId="0" borderId="0" xfId="7" applyFont="1" applyBorder="1" applyAlignment="1" applyProtection="1">
      <alignment horizontal="center" vertical="distributed" wrapText="1"/>
      <protection locked="0"/>
    </xf>
    <xf numFmtId="0" fontId="42" fillId="0" borderId="0" xfId="7" applyFont="1" applyBorder="1" applyAlignment="1" applyProtection="1">
      <alignment horizontal="center" vertical="distributed"/>
      <protection locked="0"/>
    </xf>
    <xf numFmtId="0" fontId="3" fillId="0" borderId="108" xfId="7" applyBorder="1" applyAlignment="1" applyProtection="1">
      <alignment vertical="center" wrapText="1"/>
      <protection locked="0"/>
    </xf>
    <xf numFmtId="0" fontId="3" fillId="0" borderId="19" xfId="7" applyBorder="1" applyAlignment="1" applyProtection="1">
      <alignment horizontal="center" vertical="center"/>
      <protection locked="0"/>
    </xf>
    <xf numFmtId="0" fontId="3" fillId="0" borderId="16" xfId="7" applyBorder="1" applyAlignment="1" applyProtection="1">
      <alignment horizontal="center" vertical="center"/>
      <protection locked="0"/>
    </xf>
    <xf numFmtId="0" fontId="3" fillId="0" borderId="146" xfId="7" applyBorder="1" applyAlignment="1" applyProtection="1">
      <alignment vertical="center" wrapText="1"/>
      <protection locked="0"/>
    </xf>
    <xf numFmtId="0" fontId="3" fillId="0" borderId="78" xfId="7" applyBorder="1" applyAlignment="1" applyProtection="1">
      <alignment vertical="center" wrapText="1"/>
      <protection locked="0"/>
    </xf>
    <xf numFmtId="0" fontId="37" fillId="0" borderId="0" xfId="7" applyFont="1" applyBorder="1" applyAlignment="1" applyProtection="1">
      <alignment vertical="center" wrapText="1"/>
      <protection locked="0"/>
    </xf>
    <xf numFmtId="0" fontId="3" fillId="0" borderId="105" xfId="7" applyBorder="1" applyAlignment="1" applyProtection="1">
      <alignment horizontal="center" vertical="center"/>
      <protection locked="0"/>
    </xf>
    <xf numFmtId="0" fontId="29" fillId="0" borderId="330" xfId="7" applyFont="1" applyBorder="1" applyProtection="1">
      <alignment vertical="center"/>
      <protection locked="0"/>
    </xf>
    <xf numFmtId="0" fontId="29" fillId="0" borderId="140" xfId="7" applyFont="1" applyBorder="1" applyProtection="1">
      <alignment vertical="center"/>
      <protection locked="0"/>
    </xf>
    <xf numFmtId="0" fontId="29" fillId="0" borderId="150" xfId="7" applyFont="1" applyBorder="1" applyProtection="1">
      <alignment vertical="center"/>
      <protection locked="0"/>
    </xf>
    <xf numFmtId="0" fontId="43" fillId="0" borderId="327" xfId="7" applyFont="1" applyBorder="1" applyAlignment="1" applyProtection="1">
      <alignment vertical="center" wrapText="1"/>
      <protection locked="0"/>
    </xf>
    <xf numFmtId="0" fontId="43" fillId="0" borderId="245" xfId="7" applyFont="1" applyBorder="1" applyProtection="1">
      <alignment vertical="center"/>
      <protection locked="0"/>
    </xf>
    <xf numFmtId="0" fontId="28" fillId="0" borderId="88" xfId="7" applyFont="1" applyBorder="1" applyAlignment="1" applyProtection="1">
      <alignment vertical="center" wrapText="1"/>
      <protection locked="0"/>
    </xf>
    <xf numFmtId="0" fontId="28" fillId="0" borderId="29" xfId="7" applyFont="1" applyBorder="1" applyProtection="1">
      <alignment vertical="center"/>
      <protection locked="0"/>
    </xf>
    <xf numFmtId="0" fontId="28" fillId="0" borderId="90" xfId="7" applyFont="1" applyBorder="1" applyProtection="1">
      <alignment vertical="center"/>
      <protection locked="0"/>
    </xf>
    <xf numFmtId="0" fontId="28" fillId="0" borderId="92" xfId="7" applyFont="1" applyBorder="1" applyProtection="1">
      <alignment vertical="center"/>
      <protection locked="0"/>
    </xf>
    <xf numFmtId="0" fontId="28" fillId="0" borderId="29" xfId="7" applyFont="1" applyBorder="1" applyAlignment="1" applyProtection="1">
      <alignment vertical="center" wrapText="1"/>
      <protection locked="0"/>
    </xf>
    <xf numFmtId="0" fontId="29" fillId="0" borderId="108" xfId="7" applyFont="1" applyBorder="1" applyAlignment="1" applyProtection="1">
      <alignment horizontal="center" vertical="center" wrapText="1"/>
      <protection locked="0"/>
    </xf>
    <xf numFmtId="0" fontId="29" fillId="0" borderId="140" xfId="7" applyFont="1" applyBorder="1" applyAlignment="1" applyProtection="1">
      <alignment horizontal="center" vertical="center" wrapText="1"/>
      <protection locked="0"/>
    </xf>
    <xf numFmtId="0" fontId="29" fillId="0" borderId="170" xfId="7" applyFont="1" applyBorder="1" applyAlignment="1" applyProtection="1">
      <alignment horizontal="center" vertical="center" wrapText="1"/>
      <protection locked="0"/>
    </xf>
    <xf numFmtId="0" fontId="29" fillId="0" borderId="198" xfId="7" applyFont="1" applyBorder="1" applyAlignment="1" applyProtection="1">
      <alignment vertical="center" wrapText="1"/>
      <protection locked="0"/>
    </xf>
    <xf numFmtId="0" fontId="28" fillId="0" borderId="88" xfId="7" applyFont="1" applyBorder="1" applyProtection="1">
      <alignment vertical="center"/>
      <protection locked="0"/>
    </xf>
    <xf numFmtId="0" fontId="28" fillId="0" borderId="172" xfId="7" applyFont="1" applyBorder="1" applyAlignment="1" applyProtection="1">
      <alignment vertical="center" wrapText="1"/>
      <protection locked="0"/>
    </xf>
    <xf numFmtId="0" fontId="28" fillId="0" borderId="241" xfId="7" applyFont="1" applyBorder="1" applyAlignment="1" applyProtection="1">
      <alignment vertical="center" wrapText="1"/>
      <protection locked="0"/>
    </xf>
    <xf numFmtId="0" fontId="28" fillId="0" borderId="151" xfId="7" applyFont="1" applyBorder="1" applyAlignment="1" applyProtection="1">
      <alignment vertical="center" wrapText="1"/>
      <protection locked="0"/>
    </xf>
    <xf numFmtId="0" fontId="28" fillId="0" borderId="165" xfId="7" applyFont="1" applyBorder="1" applyAlignment="1" applyProtection="1">
      <alignment vertical="center" wrapText="1"/>
      <protection locked="0"/>
    </xf>
    <xf numFmtId="0" fontId="28" fillId="0" borderId="155" xfId="7" applyFont="1" applyBorder="1" applyProtection="1">
      <alignment vertical="center"/>
      <protection locked="0"/>
    </xf>
    <xf numFmtId="0" fontId="28" fillId="0" borderId="167" xfId="7" applyFont="1" applyBorder="1" applyProtection="1">
      <alignment vertical="center"/>
      <protection locked="0"/>
    </xf>
    <xf numFmtId="0" fontId="43" fillId="0" borderId="84" xfId="7" applyFont="1" applyBorder="1" applyAlignment="1" applyProtection="1">
      <alignment vertical="center" wrapText="1"/>
      <protection locked="0"/>
    </xf>
    <xf numFmtId="0" fontId="43" fillId="0" borderId="33" xfId="7" applyFont="1" applyBorder="1" applyProtection="1">
      <alignment vertical="center"/>
      <protection locked="0"/>
    </xf>
    <xf numFmtId="0" fontId="43" fillId="0" borderId="82" xfId="7" applyFont="1" applyBorder="1" applyAlignment="1" applyProtection="1">
      <alignment vertical="center" wrapText="1"/>
      <protection locked="0"/>
    </xf>
    <xf numFmtId="0" fontId="43" fillId="0" borderId="82" xfId="7" applyFont="1" applyBorder="1" applyProtection="1">
      <alignment vertical="center"/>
      <protection locked="0"/>
    </xf>
    <xf numFmtId="0" fontId="28" fillId="0" borderId="95" xfId="7" applyFont="1" applyBorder="1" applyAlignment="1" applyProtection="1">
      <alignment vertical="center" wrapText="1"/>
      <protection locked="0"/>
    </xf>
    <xf numFmtId="0" fontId="28" fillId="0" borderId="85" xfId="7" applyFont="1" applyBorder="1" applyProtection="1">
      <alignment vertical="center"/>
      <protection locked="0"/>
    </xf>
    <xf numFmtId="0" fontId="28" fillId="0" borderId="91" xfId="7" applyFont="1" applyBorder="1" applyProtection="1">
      <alignment vertical="center"/>
      <protection locked="0"/>
    </xf>
    <xf numFmtId="0" fontId="28" fillId="0" borderId="102" xfId="7" applyFont="1" applyBorder="1" applyAlignment="1" applyProtection="1">
      <alignment horizontal="center" vertical="center"/>
      <protection locked="0"/>
    </xf>
    <xf numFmtId="0" fontId="28" fillId="0" borderId="106" xfId="7" applyFont="1" applyBorder="1" applyAlignment="1" applyProtection="1">
      <alignment horizontal="center" vertical="center"/>
      <protection locked="0"/>
    </xf>
    <xf numFmtId="0" fontId="28" fillId="0" borderId="44" xfId="7" applyFont="1" applyBorder="1" applyAlignment="1" applyProtection="1">
      <alignment horizontal="center" vertical="center"/>
      <protection locked="0"/>
    </xf>
    <xf numFmtId="0" fontId="28" fillId="0" borderId="270" xfId="7" applyFont="1" applyBorder="1" applyAlignment="1" applyProtection="1">
      <alignment horizontal="center" vertical="center" wrapText="1"/>
      <protection locked="0"/>
    </xf>
    <xf numFmtId="0" fontId="28" fillId="0" borderId="105" xfId="7" applyFont="1" applyBorder="1" applyAlignment="1" applyProtection="1">
      <alignment horizontal="center" vertical="center"/>
      <protection locked="0"/>
    </xf>
    <xf numFmtId="0" fontId="29" fillId="0" borderId="170" xfId="7" applyFont="1" applyBorder="1" applyAlignment="1" applyProtection="1">
      <alignment vertical="center" wrapText="1"/>
      <protection locked="0"/>
    </xf>
    <xf numFmtId="0" fontId="28" fillId="0" borderId="84" xfId="7" applyFont="1" applyBorder="1" applyProtection="1">
      <alignment vertical="center"/>
      <protection locked="0"/>
    </xf>
    <xf numFmtId="0" fontId="28" fillId="0" borderId="16" xfId="7" applyFont="1" applyBorder="1" applyProtection="1">
      <alignment vertical="center"/>
      <protection locked="0"/>
    </xf>
    <xf numFmtId="0" fontId="29" fillId="0" borderId="103"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29" fillId="0" borderId="61" xfId="7" applyFont="1" applyBorder="1" applyAlignment="1" applyProtection="1">
      <alignment vertical="center" wrapText="1"/>
      <protection locked="0"/>
    </xf>
    <xf numFmtId="0" fontId="28" fillId="0" borderId="72" xfId="7" applyFont="1" applyBorder="1" applyAlignment="1" applyProtection="1">
      <alignment vertical="center" wrapText="1"/>
      <protection locked="0"/>
    </xf>
    <xf numFmtId="0" fontId="27" fillId="0" borderId="118" xfId="7" applyFont="1" applyBorder="1" applyAlignment="1" applyProtection="1">
      <alignment horizontal="center" vertical="center"/>
      <protection locked="0"/>
    </xf>
    <xf numFmtId="0" fontId="27" fillId="0" borderId="70" xfId="7" applyFont="1" applyBorder="1" applyAlignment="1" applyProtection="1">
      <alignment horizontal="center" vertical="center"/>
      <protection locked="0"/>
    </xf>
    <xf numFmtId="0" fontId="36" fillId="0" borderId="0" xfId="7" applyFont="1" applyBorder="1" applyAlignment="1" applyProtection="1">
      <alignment horizontal="center" vertical="center"/>
      <protection locked="0"/>
    </xf>
    <xf numFmtId="0" fontId="42" fillId="0" borderId="0" xfId="7" applyFont="1" applyBorder="1" applyAlignment="1" applyProtection="1">
      <alignment horizontal="center" vertical="center"/>
      <protection locked="0"/>
    </xf>
    <xf numFmtId="0" fontId="18" fillId="0" borderId="0" xfId="7" applyFont="1" applyAlignment="1" applyProtection="1">
      <alignment horizontal="center" vertical="center"/>
      <protection locked="0"/>
    </xf>
    <xf numFmtId="0" fontId="27" fillId="0" borderId="118" xfId="7" applyFont="1" applyBorder="1" applyAlignment="1" applyProtection="1">
      <alignment horizontal="left" vertical="center" shrinkToFit="1"/>
      <protection locked="0"/>
    </xf>
    <xf numFmtId="0" fontId="27" fillId="0" borderId="82" xfId="7" applyFont="1" applyBorder="1" applyAlignment="1" applyProtection="1">
      <alignment horizontal="left" vertical="center" shrinkToFit="1"/>
      <protection locked="0"/>
    </xf>
    <xf numFmtId="0" fontId="27" fillId="0" borderId="70" xfId="7" applyFont="1" applyBorder="1" applyAlignment="1" applyProtection="1">
      <alignment horizontal="left" vertical="center" shrinkToFit="1"/>
      <protection locked="0"/>
    </xf>
    <xf numFmtId="0" fontId="67" fillId="0" borderId="355" xfId="8" applyFont="1" applyBorder="1" applyAlignment="1">
      <alignment horizontal="left" vertical="center" wrapText="1"/>
    </xf>
    <xf numFmtId="0" fontId="67" fillId="0" borderId="359" xfId="8" applyFont="1" applyBorder="1" applyAlignment="1">
      <alignment horizontal="left" vertical="center" wrapText="1"/>
    </xf>
    <xf numFmtId="0" fontId="67" fillId="0" borderId="309" xfId="8" applyFont="1" applyBorder="1" applyAlignment="1">
      <alignment horizontal="left" vertical="center" wrapText="1"/>
    </xf>
    <xf numFmtId="0" fontId="67" fillId="0" borderId="308" xfId="8" applyFont="1" applyBorder="1" applyAlignment="1">
      <alignment horizontal="left" vertical="center" wrapText="1"/>
    </xf>
    <xf numFmtId="0" fontId="67" fillId="0" borderId="355" xfId="8" applyFont="1" applyBorder="1" applyAlignment="1">
      <alignment vertical="center" wrapText="1"/>
    </xf>
    <xf numFmtId="0" fontId="0" fillId="0" borderId="355" xfId="0" applyBorder="1" applyAlignment="1">
      <alignment vertical="center" wrapText="1"/>
    </xf>
    <xf numFmtId="0" fontId="67" fillId="0" borderId="309" xfId="8" applyFont="1" applyBorder="1" applyAlignment="1">
      <alignment vertical="center" wrapText="1"/>
    </xf>
    <xf numFmtId="0" fontId="67" fillId="0" borderId="308" xfId="8" applyFont="1" applyBorder="1" applyAlignment="1">
      <alignment vertical="center" wrapText="1"/>
    </xf>
    <xf numFmtId="0" fontId="95" fillId="0" borderId="355" xfId="8" applyFont="1" applyBorder="1" applyAlignment="1">
      <alignment horizontal="left" vertical="center" wrapText="1"/>
    </xf>
    <xf numFmtId="0" fontId="64" fillId="7" borderId="387" xfId="8" applyFont="1" applyFill="1" applyBorder="1" applyAlignment="1">
      <alignment horizontal="center" vertical="center"/>
    </xf>
    <xf numFmtId="0" fontId="64" fillId="7" borderId="37" xfId="8" applyFont="1" applyFill="1" applyBorder="1" applyAlignment="1">
      <alignment horizontal="center" vertical="center" wrapText="1"/>
    </xf>
    <xf numFmtId="0" fontId="64" fillId="7" borderId="29" xfId="8" applyFont="1" applyFill="1" applyBorder="1" applyAlignment="1">
      <alignment horizontal="center" vertical="center" wrapText="1"/>
    </xf>
    <xf numFmtId="0" fontId="67" fillId="0" borderId="30" xfId="8" applyFont="1" applyBorder="1" applyAlignment="1">
      <alignment horizontal="left" vertical="center" wrapText="1"/>
    </xf>
    <xf numFmtId="179" fontId="5" fillId="0" borderId="0" xfId="0" applyNumberFormat="1" applyFont="1" applyAlignment="1">
      <alignment horizontal="right" vertical="center"/>
    </xf>
    <xf numFmtId="0" fontId="10" fillId="4" borderId="17" xfId="10" applyFont="1" applyFill="1" applyBorder="1" applyAlignment="1">
      <alignment horizontal="center" vertical="center"/>
    </xf>
    <xf numFmtId="0" fontId="10" fillId="4" borderId="18" xfId="10" applyFont="1" applyFill="1" applyBorder="1" applyAlignment="1">
      <alignment horizontal="center" vertical="center"/>
    </xf>
    <xf numFmtId="0" fontId="10" fillId="4" borderId="15" xfId="10" applyFont="1" applyFill="1" applyBorder="1" applyAlignment="1">
      <alignment horizontal="center" vertical="center"/>
    </xf>
    <xf numFmtId="0" fontId="10" fillId="4" borderId="33" xfId="10" applyFont="1" applyFill="1" applyBorder="1" applyAlignment="1">
      <alignment horizontal="center" vertical="center"/>
    </xf>
    <xf numFmtId="0" fontId="13" fillId="0" borderId="17" xfId="8" applyFont="1" applyBorder="1" applyAlignment="1">
      <alignment horizontal="left" vertical="center" wrapText="1"/>
    </xf>
    <xf numFmtId="0" fontId="13" fillId="0" borderId="18" xfId="8" applyFont="1" applyBorder="1" applyAlignment="1">
      <alignment horizontal="left" vertical="center" wrapText="1"/>
    </xf>
    <xf numFmtId="0" fontId="13" fillId="0" borderId="19" xfId="8" applyFont="1" applyBorder="1" applyAlignment="1">
      <alignment horizontal="left" vertical="center" wrapText="1"/>
    </xf>
    <xf numFmtId="0" fontId="13" fillId="0" borderId="15" xfId="8" applyFont="1" applyBorder="1" applyAlignment="1">
      <alignment horizontal="left" vertical="center" wrapText="1"/>
    </xf>
    <xf numFmtId="0" fontId="13" fillId="0" borderId="33" xfId="8" applyFont="1" applyBorder="1" applyAlignment="1">
      <alignment horizontal="left" vertical="center" wrapText="1"/>
    </xf>
    <xf numFmtId="0" fontId="13" fillId="0" borderId="16" xfId="8" applyFont="1" applyBorder="1" applyAlignment="1">
      <alignment horizontal="left" vertical="center" wrapText="1"/>
    </xf>
    <xf numFmtId="0" fontId="11" fillId="0" borderId="1" xfId="8" quotePrefix="1" applyFont="1" applyBorder="1" applyAlignment="1">
      <alignment horizontal="left" vertical="center" wrapText="1"/>
    </xf>
    <xf numFmtId="0" fontId="11" fillId="0" borderId="1" xfId="8" applyFont="1" applyBorder="1" applyAlignment="1">
      <alignment horizontal="left" vertical="center" wrapText="1"/>
    </xf>
    <xf numFmtId="180" fontId="10" fillId="0" borderId="1" xfId="8" applyNumberFormat="1" applyFont="1" applyBorder="1" applyAlignment="1">
      <alignment horizontal="left" vertical="center"/>
    </xf>
    <xf numFmtId="0" fontId="3" fillId="0" borderId="1" xfId="8" applyFont="1" applyBorder="1" applyAlignment="1">
      <alignment horizontal="left" vertical="center"/>
    </xf>
    <xf numFmtId="0" fontId="4" fillId="0" borderId="1" xfId="8" applyFont="1" applyBorder="1" applyAlignment="1">
      <alignment horizontal="center" vertical="center" wrapText="1"/>
    </xf>
    <xf numFmtId="198" fontId="4" fillId="0" borderId="1" xfId="8" applyNumberFormat="1" applyFont="1" applyBorder="1" applyAlignment="1">
      <alignment horizontal="center" vertical="center" wrapText="1"/>
    </xf>
    <xf numFmtId="198" fontId="4" fillId="0" borderId="28" xfId="8" applyNumberFormat="1" applyFont="1" applyBorder="1" applyAlignment="1">
      <alignment horizontal="center" vertical="center" wrapText="1"/>
    </xf>
    <xf numFmtId="193" fontId="4" fillId="0" borderId="29" xfId="1" applyNumberFormat="1" applyFont="1" applyBorder="1" applyAlignment="1">
      <alignment horizontal="left" vertical="center" wrapText="1"/>
    </xf>
    <xf numFmtId="193" fontId="4" fillId="0" borderId="1" xfId="1" applyNumberFormat="1" applyFont="1" applyBorder="1" applyAlignment="1">
      <alignment horizontal="left" vertical="center" wrapText="1"/>
    </xf>
    <xf numFmtId="194" fontId="4" fillId="0" borderId="1" xfId="1" applyNumberFormat="1" applyFont="1" applyFill="1" applyBorder="1" applyAlignment="1">
      <alignment horizontal="center" vertical="center" wrapText="1"/>
    </xf>
    <xf numFmtId="194" fontId="4" fillId="0" borderId="28" xfId="1" applyNumberFormat="1" applyFont="1" applyFill="1" applyBorder="1" applyAlignment="1">
      <alignment horizontal="center" vertical="center" wrapText="1"/>
    </xf>
    <xf numFmtId="0" fontId="13" fillId="0" borderId="1" xfId="8" applyFont="1" applyBorder="1" applyAlignment="1">
      <alignment horizontal="center" vertical="center" wrapText="1"/>
    </xf>
    <xf numFmtId="0" fontId="13" fillId="0" borderId="1" xfId="8" applyFont="1" applyBorder="1" applyAlignment="1">
      <alignment horizontal="center" vertical="center"/>
    </xf>
    <xf numFmtId="0" fontId="88" fillId="0" borderId="0" xfId="8" applyFont="1">
      <alignment vertical="center"/>
    </xf>
    <xf numFmtId="0" fontId="87" fillId="0" borderId="0" xfId="8" applyFont="1" applyAlignment="1">
      <alignment horizontal="center" vertical="center"/>
    </xf>
    <xf numFmtId="180" fontId="10" fillId="0" borderId="28" xfId="8" applyNumberFormat="1" applyFont="1" applyBorder="1" applyAlignment="1">
      <alignment horizontal="left" vertical="center"/>
    </xf>
    <xf numFmtId="180" fontId="10" fillId="0" borderId="37" xfId="8" applyNumberFormat="1" applyFont="1" applyBorder="1" applyAlignment="1">
      <alignment horizontal="left" vertical="center"/>
    </xf>
    <xf numFmtId="180" fontId="10" fillId="0" borderId="29" xfId="8" applyNumberFormat="1" applyFont="1" applyBorder="1" applyAlignment="1">
      <alignment horizontal="left" vertical="center"/>
    </xf>
    <xf numFmtId="0" fontId="11" fillId="0" borderId="28" xfId="8" quotePrefix="1" applyFont="1" applyBorder="1" applyAlignment="1">
      <alignment horizontal="left" vertical="center" wrapText="1"/>
    </xf>
    <xf numFmtId="0" fontId="11" fillId="0" borderId="37" xfId="8" quotePrefix="1" applyFont="1" applyBorder="1" applyAlignment="1">
      <alignment horizontal="left" vertical="center" wrapText="1"/>
    </xf>
    <xf numFmtId="0" fontId="11" fillId="0" borderId="29" xfId="8" quotePrefix="1" applyFont="1" applyBorder="1" applyAlignment="1">
      <alignment horizontal="left" vertical="center" wrapText="1"/>
    </xf>
    <xf numFmtId="9" fontId="11" fillId="0" borderId="28" xfId="8" quotePrefix="1" applyNumberFormat="1" applyFont="1" applyBorder="1" applyAlignment="1">
      <alignment horizontal="left" vertical="center" wrapText="1"/>
    </xf>
    <xf numFmtId="9" fontId="11" fillId="0" borderId="37" xfId="8" quotePrefix="1" applyNumberFormat="1" applyFont="1" applyBorder="1" applyAlignment="1">
      <alignment horizontal="left" vertical="center" wrapText="1"/>
    </xf>
    <xf numFmtId="9" fontId="11" fillId="0" borderId="29" xfId="8" quotePrefix="1" applyNumberFormat="1" applyFont="1" applyBorder="1" applyAlignment="1">
      <alignment horizontal="left" vertical="center" wrapText="1"/>
    </xf>
    <xf numFmtId="0" fontId="13" fillId="0" borderId="28" xfId="8" applyFont="1" applyBorder="1" applyAlignment="1">
      <alignment horizontal="center" vertical="center"/>
    </xf>
    <xf numFmtId="0" fontId="13" fillId="0" borderId="37" xfId="8" applyFont="1" applyBorder="1" applyAlignment="1">
      <alignment horizontal="center" vertical="center"/>
    </xf>
    <xf numFmtId="0" fontId="13" fillId="0" borderId="29" xfId="8" applyFont="1" applyBorder="1" applyAlignment="1">
      <alignment horizontal="center" vertical="center"/>
    </xf>
    <xf numFmtId="0" fontId="11" fillId="0" borderId="28" xfId="8" applyFont="1" applyBorder="1" applyAlignment="1">
      <alignment horizontal="left" vertical="center" wrapText="1"/>
    </xf>
    <xf numFmtId="0" fontId="11" fillId="0" borderId="37" xfId="8" applyFont="1" applyBorder="1" applyAlignment="1">
      <alignment horizontal="left" vertical="center" wrapText="1"/>
    </xf>
    <xf numFmtId="0" fontId="11" fillId="0" borderId="29" xfId="8" applyFont="1" applyBorder="1" applyAlignment="1">
      <alignment horizontal="left" vertical="center" wrapText="1"/>
    </xf>
    <xf numFmtId="0" fontId="13" fillId="0" borderId="1" xfId="8" applyFont="1" applyBorder="1" applyAlignment="1">
      <alignment horizontal="left" vertical="center"/>
    </xf>
    <xf numFmtId="198" fontId="4" fillId="0" borderId="37" xfId="8" applyNumberFormat="1" applyFont="1" applyBorder="1" applyAlignment="1">
      <alignment horizontal="center" vertical="center" wrapText="1"/>
    </xf>
    <xf numFmtId="198" fontId="4" fillId="0" borderId="28" xfId="8" applyNumberFormat="1" applyFont="1" applyBorder="1" applyAlignment="1">
      <alignment horizontal="center" vertical="center"/>
    </xf>
    <xf numFmtId="198" fontId="4" fillId="0" borderId="37" xfId="8" applyNumberFormat="1" applyFont="1" applyBorder="1" applyAlignment="1">
      <alignment horizontal="center" vertical="center"/>
    </xf>
    <xf numFmtId="0" fontId="13" fillId="0" borderId="17" xfId="8" applyFont="1" applyBorder="1" applyAlignment="1">
      <alignment horizontal="left" vertical="top" wrapText="1"/>
    </xf>
    <xf numFmtId="0" fontId="13" fillId="0" borderId="18" xfId="8" applyFont="1" applyBorder="1" applyAlignment="1">
      <alignment horizontal="left" vertical="top" wrapText="1"/>
    </xf>
    <xf numFmtId="0" fontId="13" fillId="0" borderId="19" xfId="8" applyFont="1" applyBorder="1" applyAlignment="1">
      <alignment horizontal="left" vertical="top" wrapText="1"/>
    </xf>
    <xf numFmtId="0" fontId="13" fillId="0" borderId="15" xfId="8" applyFont="1" applyBorder="1" applyAlignment="1">
      <alignment horizontal="left" vertical="top" wrapText="1"/>
    </xf>
    <xf numFmtId="0" fontId="13" fillId="0" borderId="33" xfId="8" applyFont="1" applyBorder="1" applyAlignment="1">
      <alignment horizontal="left" vertical="top" wrapText="1"/>
    </xf>
    <xf numFmtId="0" fontId="13" fillId="0" borderId="16" xfId="8" applyFont="1" applyBorder="1" applyAlignment="1">
      <alignment horizontal="left" vertical="top" wrapText="1"/>
    </xf>
    <xf numFmtId="0" fontId="26" fillId="0" borderId="45" xfId="8" applyFont="1" applyBorder="1" applyAlignment="1">
      <alignment horizontal="left" vertical="center" wrapText="1"/>
    </xf>
    <xf numFmtId="58" fontId="4" fillId="0" borderId="0" xfId="0" applyNumberFormat="1" applyFont="1" applyAlignment="1">
      <alignment horizontal="right" vertical="center"/>
    </xf>
    <xf numFmtId="58"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justify" vertical="center" wrapText="1"/>
    </xf>
    <xf numFmtId="0" fontId="74" fillId="0" borderId="0" xfId="8" applyFont="1" applyAlignment="1">
      <alignment horizontal="center" vertical="center" wrapText="1"/>
    </xf>
    <xf numFmtId="0" fontId="60" fillId="0" borderId="0" xfId="8" applyFont="1" applyAlignment="1">
      <alignment horizontal="right" vertical="center" wrapText="1"/>
    </xf>
    <xf numFmtId="0" fontId="59" fillId="0" borderId="229" xfId="8" applyFont="1" applyBorder="1" applyAlignment="1">
      <alignment horizontal="center" vertical="center" wrapText="1"/>
    </xf>
    <xf numFmtId="0" fontId="59" fillId="0" borderId="2" xfId="8" applyFont="1" applyBorder="1" applyAlignment="1">
      <alignment horizontal="center" vertical="center" wrapText="1"/>
    </xf>
    <xf numFmtId="0" fontId="61" fillId="0" borderId="242" xfId="8" applyFont="1" applyBorder="1" applyAlignment="1">
      <alignment horizontal="center" vertical="center" textRotation="255" wrapText="1"/>
    </xf>
    <xf numFmtId="0" fontId="61" fillId="0" borderId="1" xfId="8" applyFont="1" applyBorder="1" applyAlignment="1">
      <alignment horizontal="center" vertical="center" textRotation="255" wrapText="1"/>
    </xf>
    <xf numFmtId="0" fontId="59" fillId="0" borderId="244" xfId="8" applyFont="1" applyBorder="1" applyAlignment="1">
      <alignment horizontal="distributed" vertical="center" wrapText="1"/>
    </xf>
    <xf numFmtId="0" fontId="59" fillId="0" borderId="37" xfId="8" applyFont="1" applyBorder="1" applyAlignment="1">
      <alignment horizontal="distributed" vertical="center" wrapText="1"/>
    </xf>
    <xf numFmtId="0" fontId="59" fillId="0" borderId="27" xfId="8" applyFont="1" applyBorder="1" applyAlignment="1">
      <alignment horizontal="center" vertical="center" wrapText="1"/>
    </xf>
    <xf numFmtId="0" fontId="59" fillId="0" borderId="17" xfId="8" applyFont="1" applyBorder="1" applyAlignment="1">
      <alignment horizontal="distributed" wrapText="1" indent="1"/>
    </xf>
    <xf numFmtId="0" fontId="59" fillId="0" borderId="18" xfId="8" applyFont="1" applyBorder="1" applyAlignment="1">
      <alignment horizontal="distributed" wrapText="1" indent="1"/>
    </xf>
    <xf numFmtId="0" fontId="59" fillId="0" borderId="19" xfId="8" applyFont="1" applyBorder="1" applyAlignment="1">
      <alignment horizontal="distributed" wrapText="1" indent="1"/>
    </xf>
    <xf numFmtId="179" fontId="59" fillId="0" borderId="39" xfId="8" applyNumberFormat="1" applyFont="1" applyBorder="1" applyAlignment="1">
      <alignment horizontal="right" vertical="center" wrapText="1"/>
    </xf>
    <xf numFmtId="178" fontId="59" fillId="0" borderId="293" xfId="8" applyNumberFormat="1" applyFont="1" applyBorder="1" applyAlignment="1">
      <alignment horizontal="right" vertical="center" wrapText="1"/>
    </xf>
    <xf numFmtId="178" fontId="59" fillId="0" borderId="38" xfId="8" applyNumberFormat="1" applyFont="1" applyBorder="1" applyAlignment="1">
      <alignment horizontal="right" vertical="center" wrapText="1"/>
    </xf>
    <xf numFmtId="0" fontId="59" fillId="0" borderId="293" xfId="8" applyFont="1" applyBorder="1" applyAlignment="1">
      <alignment horizontal="right" vertical="center" wrapText="1"/>
    </xf>
    <xf numFmtId="0" fontId="59" fillId="0" borderId="38" xfId="8" applyFont="1" applyBorder="1" applyAlignment="1">
      <alignment horizontal="right" vertical="center" wrapText="1"/>
    </xf>
    <xf numFmtId="0" fontId="56" fillId="0" borderId="6" xfId="8" applyFont="1" applyBorder="1" applyAlignment="1">
      <alignment horizontal="center" vertical="center"/>
    </xf>
    <xf numFmtId="0" fontId="59" fillId="0" borderId="38" xfId="8" applyFont="1" applyBorder="1" applyAlignment="1">
      <alignment horizontal="center" vertical="top" wrapText="1"/>
    </xf>
    <xf numFmtId="0" fontId="59" fillId="0" borderId="96" xfId="8" applyFont="1" applyBorder="1" applyAlignment="1">
      <alignment horizontal="center" vertical="center" wrapText="1"/>
    </xf>
    <xf numFmtId="0" fontId="59" fillId="0" borderId="293" xfId="8" applyFont="1" applyBorder="1" applyAlignment="1">
      <alignment horizontal="distributed" wrapText="1" indent="1"/>
    </xf>
    <xf numFmtId="0" fontId="59" fillId="0" borderId="7" xfId="8" applyFont="1" applyBorder="1" applyAlignment="1">
      <alignment horizontal="right" vertical="center" wrapText="1"/>
    </xf>
    <xf numFmtId="0" fontId="59" fillId="0" borderId="49" xfId="8" applyFont="1" applyBorder="1" applyAlignment="1">
      <alignment horizontal="center" vertical="top" wrapText="1"/>
    </xf>
    <xf numFmtId="0" fontId="59" fillId="0" borderId="50" xfId="8" applyFont="1" applyBorder="1" applyAlignment="1">
      <alignment horizontal="center" vertical="top" wrapText="1"/>
    </xf>
    <xf numFmtId="0" fontId="59" fillId="0" borderId="51" xfId="8" applyFont="1" applyBorder="1" applyAlignment="1">
      <alignment horizontal="center" vertical="top" wrapText="1"/>
    </xf>
    <xf numFmtId="0" fontId="59" fillId="0" borderId="119" xfId="8" applyFont="1" applyBorder="1" applyAlignment="1">
      <alignment horizontal="distributed" vertical="center" wrapText="1" indent="1"/>
    </xf>
    <xf numFmtId="0" fontId="5" fillId="0" borderId="277" xfId="9" applyFont="1" applyBorder="1" applyAlignment="1">
      <alignment horizontal="center" vertical="center" wrapText="1"/>
    </xf>
    <xf numFmtId="0" fontId="5" fillId="0" borderId="21" xfId="9" applyFont="1" applyBorder="1" applyAlignment="1">
      <alignment horizontal="center" vertical="center" wrapText="1"/>
    </xf>
    <xf numFmtId="0" fontId="5" fillId="0" borderId="285" xfId="9" applyFont="1" applyBorder="1" applyAlignment="1">
      <alignment horizontal="center" vertical="center" wrapText="1"/>
    </xf>
    <xf numFmtId="0" fontId="5" fillId="0" borderId="20" xfId="9" applyFont="1" applyBorder="1" applyAlignment="1">
      <alignment horizontal="center" vertical="center" wrapText="1"/>
    </xf>
    <xf numFmtId="0" fontId="5" fillId="0" borderId="277" xfId="9" applyFont="1" applyBorder="1" applyAlignment="1">
      <alignment vertical="center" wrapText="1"/>
    </xf>
    <xf numFmtId="0" fontId="5" fillId="0" borderId="21" xfId="9" applyFont="1" applyBorder="1" applyAlignment="1">
      <alignment vertical="center" wrapText="1"/>
    </xf>
    <xf numFmtId="0" fontId="5" fillId="0" borderId="278" xfId="9" applyFont="1" applyBorder="1" applyAlignment="1">
      <alignment vertical="center" wrapText="1"/>
    </xf>
    <xf numFmtId="200" fontId="5" fillId="0" borderId="181" xfId="9" quotePrefix="1" applyNumberFormat="1" applyFont="1" applyBorder="1" applyAlignment="1">
      <alignment horizontal="center" vertical="center"/>
    </xf>
    <xf numFmtId="203" fontId="6" fillId="0" borderId="18" xfId="9" applyNumberFormat="1" applyFont="1" applyBorder="1" applyAlignment="1" applyProtection="1">
      <alignment horizontal="center" vertical="center"/>
      <protection locked="0"/>
    </xf>
    <xf numFmtId="203" fontId="6" fillId="0" borderId="33" xfId="9" applyNumberFormat="1" applyFont="1" applyBorder="1" applyAlignment="1" applyProtection="1">
      <alignment horizontal="center" vertical="center"/>
      <protection locked="0"/>
    </xf>
    <xf numFmtId="0" fontId="6" fillId="0" borderId="334" xfId="9" applyFont="1" applyBorder="1" applyAlignment="1">
      <alignment horizontal="center" vertical="center" textRotation="255" wrapText="1"/>
    </xf>
    <xf numFmtId="0" fontId="6" fillId="0" borderId="78" xfId="9" applyFont="1" applyBorder="1" applyAlignment="1">
      <alignment horizontal="center" vertical="center" textRotation="255" wrapText="1"/>
    </xf>
    <xf numFmtId="0" fontId="6" fillId="0" borderId="149" xfId="9" applyFont="1" applyBorder="1" applyAlignment="1">
      <alignment horizontal="center" vertical="center" textRotation="255" wrapText="1"/>
    </xf>
    <xf numFmtId="176" fontId="6" fillId="0" borderId="18" xfId="9" applyNumberFormat="1" applyFont="1" applyBorder="1" applyAlignment="1">
      <alignment horizontal="center" vertical="center"/>
    </xf>
    <xf numFmtId="176" fontId="6" fillId="0" borderId="50" xfId="9" applyNumberFormat="1" applyFont="1" applyBorder="1" applyAlignment="1">
      <alignment horizontal="center" vertical="center"/>
    </xf>
    <xf numFmtId="0" fontId="4" fillId="0" borderId="33" xfId="11" applyFont="1" applyBorder="1" applyAlignment="1">
      <alignment horizontal="left" vertical="center"/>
    </xf>
    <xf numFmtId="0" fontId="5" fillId="0" borderId="414" xfId="9" applyFont="1" applyBorder="1">
      <alignment vertical="center"/>
    </xf>
    <xf numFmtId="0" fontId="27" fillId="0" borderId="86" xfId="9" applyFont="1" applyBorder="1" applyAlignment="1">
      <alignment horizontal="left" vertical="center"/>
    </xf>
    <xf numFmtId="0" fontId="3" fillId="0" borderId="86" xfId="9" applyBorder="1" applyAlignment="1">
      <alignment horizontal="left" vertical="center"/>
    </xf>
    <xf numFmtId="56" fontId="5" fillId="4" borderId="288" xfId="9" quotePrefix="1" applyNumberFormat="1" applyFont="1" applyFill="1" applyBorder="1" applyAlignment="1">
      <alignment horizontal="center" vertical="center" wrapText="1"/>
    </xf>
    <xf numFmtId="56" fontId="5" fillId="4" borderId="289" xfId="9" quotePrefix="1" applyNumberFormat="1" applyFont="1" applyFill="1" applyBorder="1" applyAlignment="1">
      <alignment horizontal="center" vertical="center" wrapText="1"/>
    </xf>
    <xf numFmtId="0" fontId="11" fillId="4" borderId="0" xfId="9" applyFont="1" applyFill="1" applyAlignment="1">
      <alignment vertical="top" wrapText="1"/>
    </xf>
    <xf numFmtId="0" fontId="11" fillId="4" borderId="0" xfId="9" applyFont="1" applyFill="1">
      <alignment vertical="center"/>
    </xf>
    <xf numFmtId="0" fontId="5" fillId="4" borderId="290" xfId="9" applyFont="1" applyFill="1" applyBorder="1" applyAlignment="1">
      <alignment horizontal="center" vertical="center" wrapText="1"/>
    </xf>
    <xf numFmtId="0" fontId="5" fillId="4" borderId="42" xfId="9" applyFont="1" applyFill="1" applyBorder="1" applyAlignment="1">
      <alignment horizontal="center" vertical="center" wrapText="1"/>
    </xf>
    <xf numFmtId="0" fontId="5" fillId="4" borderId="291" xfId="9" applyFont="1" applyFill="1" applyBorder="1" applyAlignment="1">
      <alignment horizontal="center" vertical="center" wrapText="1"/>
    </xf>
    <xf numFmtId="0" fontId="5" fillId="4" borderId="0" xfId="9" applyFont="1" applyFill="1" applyAlignment="1">
      <alignment horizontal="left" vertical="center"/>
    </xf>
    <xf numFmtId="0" fontId="5" fillId="4" borderId="0" xfId="9" applyFont="1" applyFill="1">
      <alignment vertical="center"/>
    </xf>
    <xf numFmtId="0" fontId="5" fillId="4" borderId="60" xfId="9" applyFont="1" applyFill="1" applyBorder="1" applyAlignment="1">
      <alignment horizontal="center" vertical="center" wrapText="1"/>
    </xf>
    <xf numFmtId="0" fontId="5" fillId="4" borderId="36" xfId="9" applyFont="1" applyFill="1" applyBorder="1" applyAlignment="1">
      <alignment horizontal="center" vertical="center" wrapText="1"/>
    </xf>
    <xf numFmtId="0" fontId="5" fillId="4" borderId="145" xfId="9" applyFont="1" applyFill="1" applyBorder="1" applyAlignment="1">
      <alignment horizontal="center" vertical="center" wrapText="1"/>
    </xf>
    <xf numFmtId="0" fontId="9" fillId="4" borderId="0" xfId="9" applyFont="1" applyFill="1" applyAlignment="1">
      <alignment horizontal="center" vertical="center"/>
    </xf>
    <xf numFmtId="0" fontId="5" fillId="4" borderId="0" xfId="9" applyFont="1" applyFill="1" applyAlignment="1">
      <alignment horizontal="right" vertical="center"/>
    </xf>
    <xf numFmtId="0" fontId="81" fillId="0" borderId="0" xfId="8" applyFont="1">
      <alignment vertical="center"/>
    </xf>
    <xf numFmtId="0" fontId="61" fillId="0" borderId="1" xfId="8" applyFont="1" applyBorder="1" applyAlignment="1">
      <alignment horizontal="justify" vertical="top" wrapText="1"/>
    </xf>
    <xf numFmtId="0" fontId="58" fillId="0" borderId="29" xfId="8" applyFont="1" applyBorder="1" applyAlignment="1">
      <alignment horizontal="justify" vertical="center" wrapText="1"/>
    </xf>
    <xf numFmtId="0" fontId="60" fillId="0" borderId="1" xfId="8" applyFont="1" applyBorder="1" applyAlignment="1">
      <alignment horizontal="justify" vertical="center" wrapText="1"/>
    </xf>
    <xf numFmtId="0" fontId="10" fillId="16" borderId="0" xfId="9" applyFont="1" applyFill="1" applyAlignment="1" applyProtection="1">
      <alignment horizontal="left" vertical="center" indent="1"/>
      <protection locked="0"/>
    </xf>
    <xf numFmtId="0" fontId="10" fillId="16" borderId="0" xfId="9" applyFont="1" applyFill="1" applyAlignment="1">
      <alignment horizontal="left" vertical="center" indent="1" shrinkToFit="1"/>
    </xf>
    <xf numFmtId="0" fontId="61" fillId="0" borderId="18" xfId="8" applyFont="1" applyBorder="1" applyAlignment="1">
      <alignment horizontal="left" vertical="top" wrapText="1"/>
    </xf>
    <xf numFmtId="180" fontId="10" fillId="0" borderId="0" xfId="8" applyNumberFormat="1" applyFont="1" applyAlignment="1">
      <alignment horizontal="left" vertical="center" indent="1"/>
    </xf>
    <xf numFmtId="0" fontId="62" fillId="0" borderId="38" xfId="8" applyFont="1" applyBorder="1" applyAlignment="1">
      <alignment horizontal="left" vertical="center" wrapText="1"/>
    </xf>
    <xf numFmtId="0" fontId="62" fillId="0" borderId="1" xfId="8" applyFont="1" applyBorder="1" applyAlignment="1">
      <alignment horizontal="left" vertical="center" wrapText="1"/>
    </xf>
    <xf numFmtId="0" fontId="4" fillId="0" borderId="38" xfId="8" applyFont="1" applyBorder="1" applyAlignment="1">
      <alignment horizontal="center" vertical="center" wrapText="1"/>
    </xf>
    <xf numFmtId="0" fontId="88" fillId="0" borderId="6" xfId="8" applyFont="1" applyBorder="1">
      <alignment vertical="center"/>
    </xf>
    <xf numFmtId="0" fontId="75" fillId="0" borderId="82" xfId="8" applyFont="1" applyBorder="1" applyAlignment="1">
      <alignment horizontal="center" vertical="center" wrapText="1"/>
    </xf>
    <xf numFmtId="0" fontId="75" fillId="0" borderId="70" xfId="8" applyFont="1" applyBorder="1" applyAlignment="1">
      <alignment horizontal="center" vertical="center" wrapText="1"/>
    </xf>
    <xf numFmtId="0" fontId="62" fillId="0" borderId="118" xfId="8" applyFont="1" applyBorder="1" applyAlignment="1">
      <alignment horizontal="center" vertical="center" wrapText="1"/>
    </xf>
    <xf numFmtId="0" fontId="62" fillId="0" borderId="337" xfId="8" applyFont="1" applyBorder="1" applyAlignment="1">
      <alignment horizontal="center" vertical="center" wrapText="1"/>
    </xf>
    <xf numFmtId="0" fontId="75" fillId="0" borderId="139" xfId="8" applyFont="1" applyBorder="1" applyAlignment="1">
      <alignment horizontal="center" vertical="center" wrapText="1"/>
    </xf>
    <xf numFmtId="0" fontId="63" fillId="0" borderId="1" xfId="8" applyFont="1" applyBorder="1" applyAlignment="1">
      <alignment vertical="center" wrapText="1"/>
    </xf>
    <xf numFmtId="0" fontId="62" fillId="0" borderId="1" xfId="8" applyFont="1" applyBorder="1" applyAlignment="1">
      <alignment horizontal="center" vertical="center" wrapText="1"/>
    </xf>
    <xf numFmtId="0" fontId="59" fillId="0" borderId="28" xfId="8" applyFont="1" applyBorder="1" applyAlignment="1">
      <alignment horizontal="left" vertical="center" wrapText="1" indent="1"/>
    </xf>
    <xf numFmtId="0" fontId="59" fillId="0" borderId="37" xfId="8" applyFont="1" applyBorder="1" applyAlignment="1">
      <alignment horizontal="left" vertical="center" wrapText="1" indent="1"/>
    </xf>
    <xf numFmtId="0" fontId="59" fillId="0" borderId="29" xfId="8" applyFont="1" applyBorder="1" applyAlignment="1">
      <alignment horizontal="left" vertical="center" wrapText="1" indent="1"/>
    </xf>
    <xf numFmtId="0" fontId="63" fillId="0" borderId="28" xfId="8" applyFont="1" applyBorder="1" applyAlignment="1">
      <alignment vertical="center" wrapText="1"/>
    </xf>
    <xf numFmtId="0" fontId="63" fillId="0" borderId="37" xfId="8" applyFont="1" applyBorder="1" applyAlignment="1">
      <alignment vertical="center" wrapText="1"/>
    </xf>
    <xf numFmtId="0" fontId="63" fillId="0" borderId="29" xfId="8" applyFont="1" applyBorder="1" applyAlignment="1">
      <alignment vertical="center" wrapText="1"/>
    </xf>
    <xf numFmtId="0" fontId="3" fillId="0" borderId="1" xfId="8" applyFont="1" applyBorder="1" applyAlignment="1">
      <alignment horizontal="center" vertical="center"/>
    </xf>
    <xf numFmtId="38" fontId="3" fillId="0" borderId="1" xfId="5" applyFont="1" applyBorder="1" applyAlignment="1">
      <alignment horizontal="center" vertical="center"/>
    </xf>
    <xf numFmtId="0" fontId="3" fillId="0" borderId="242" xfId="8" applyFont="1" applyBorder="1" applyAlignment="1">
      <alignment horizontal="center" vertical="center"/>
    </xf>
    <xf numFmtId="38" fontId="3" fillId="0" borderId="338" xfId="5" applyFont="1" applyBorder="1" applyAlignment="1">
      <alignment horizontal="center" vertical="center" wrapText="1"/>
    </xf>
    <xf numFmtId="38" fontId="3" fillId="0" borderId="339" xfId="5" applyFont="1" applyBorder="1" applyAlignment="1">
      <alignment horizontal="center" vertical="center" wrapText="1"/>
    </xf>
    <xf numFmtId="0" fontId="3" fillId="0" borderId="118" xfId="8" applyFont="1" applyBorder="1" applyAlignment="1">
      <alignment horizontal="center" vertical="center"/>
    </xf>
    <xf numFmtId="0" fontId="3" fillId="0" borderId="82" xfId="8" applyFont="1" applyBorder="1" applyAlignment="1">
      <alignment horizontal="center" vertical="center"/>
    </xf>
    <xf numFmtId="0" fontId="3" fillId="0" borderId="268" xfId="8" applyFont="1" applyBorder="1" applyAlignment="1">
      <alignment horizontal="center" vertical="center"/>
    </xf>
    <xf numFmtId="38" fontId="3" fillId="0" borderId="340" xfId="5" applyFont="1" applyBorder="1" applyAlignment="1">
      <alignment horizontal="center" vertical="center"/>
    </xf>
    <xf numFmtId="38" fontId="3" fillId="0" borderId="341" xfId="5" applyFont="1" applyBorder="1" applyAlignment="1">
      <alignment horizontal="center" vertical="center"/>
    </xf>
    <xf numFmtId="0" fontId="3" fillId="0" borderId="28" xfId="8" applyFont="1" applyBorder="1" applyAlignment="1">
      <alignment horizontal="center" vertical="center"/>
    </xf>
    <xf numFmtId="0" fontId="3" fillId="0" borderId="37" xfId="8" applyFont="1" applyBorder="1" applyAlignment="1">
      <alignment horizontal="center" vertical="center"/>
    </xf>
    <xf numFmtId="0" fontId="3" fillId="0" borderId="29" xfId="8" applyFont="1" applyBorder="1" applyAlignment="1">
      <alignment horizontal="center" vertical="center"/>
    </xf>
    <xf numFmtId="0" fontId="3" fillId="0" borderId="1" xfId="5" applyNumberFormat="1" applyFont="1" applyBorder="1" applyAlignment="1">
      <alignment vertical="center" wrapText="1"/>
    </xf>
    <xf numFmtId="0" fontId="47" fillId="0" borderId="0" xfId="8" applyFont="1" applyAlignment="1">
      <alignment horizontal="center" vertical="center"/>
    </xf>
    <xf numFmtId="0" fontId="104" fillId="0" borderId="0" xfId="8" applyFont="1" applyAlignment="1">
      <alignment horizontal="left" vertical="center"/>
    </xf>
    <xf numFmtId="0" fontId="3" fillId="0" borderId="240" xfId="5" applyNumberFormat="1" applyFont="1" applyBorder="1" applyAlignment="1">
      <alignment vertical="center" wrapText="1"/>
    </xf>
    <xf numFmtId="0" fontId="3" fillId="0" borderId="38" xfId="5" applyNumberFormat="1" applyFont="1" applyBorder="1" applyAlignment="1">
      <alignment vertical="center" wrapText="1"/>
    </xf>
    <xf numFmtId="0" fontId="5" fillId="0" borderId="342" xfId="12" applyFont="1" applyBorder="1" applyAlignment="1">
      <alignment horizontal="center" vertical="center"/>
    </xf>
    <xf numFmtId="0" fontId="5" fillId="0" borderId="342" xfId="12" applyFont="1" applyBorder="1" applyAlignment="1">
      <alignment horizontal="left" vertical="center" wrapText="1"/>
    </xf>
    <xf numFmtId="0" fontId="5" fillId="0" borderId="344" xfId="12" applyFont="1" applyBorder="1" applyAlignment="1">
      <alignment horizontal="center" vertical="center"/>
    </xf>
    <xf numFmtId="0" fontId="5" fillId="0" borderId="345" xfId="12" applyFont="1" applyBorder="1" applyAlignment="1">
      <alignment horizontal="center" vertical="center"/>
    </xf>
    <xf numFmtId="0" fontId="5" fillId="0" borderId="0" xfId="12" applyFont="1" applyAlignment="1">
      <alignment vertical="top" wrapText="1"/>
    </xf>
    <xf numFmtId="0" fontId="5" fillId="0" borderId="343" xfId="12" applyFont="1" applyBorder="1" applyAlignment="1">
      <alignment horizontal="center" vertical="center"/>
    </xf>
    <xf numFmtId="0" fontId="5" fillId="0" borderId="346" xfId="12" applyFont="1" applyBorder="1" applyAlignment="1">
      <alignment horizontal="center" vertical="center"/>
    </xf>
    <xf numFmtId="0" fontId="5" fillId="0" borderId="347" xfId="12" applyFont="1" applyBorder="1" applyAlignment="1">
      <alignment horizontal="center" vertical="center"/>
    </xf>
    <xf numFmtId="0" fontId="48" fillId="0" borderId="0" xfId="12" applyFont="1" applyAlignment="1">
      <alignment horizontal="center" vertical="center"/>
    </xf>
    <xf numFmtId="38" fontId="48" fillId="0" borderId="0" xfId="6" applyFont="1" applyAlignment="1">
      <alignment horizontal="right" vertical="center"/>
    </xf>
    <xf numFmtId="0" fontId="5" fillId="0" borderId="0" xfId="12" applyFont="1" applyAlignment="1">
      <alignment horizontal="right" vertical="center"/>
    </xf>
    <xf numFmtId="0" fontId="5" fillId="0" borderId="0" xfId="12" applyFont="1">
      <alignment vertical="center"/>
    </xf>
    <xf numFmtId="0" fontId="5" fillId="0" borderId="0" xfId="12" applyFont="1" applyAlignment="1">
      <alignment horizontal="left" vertical="center" wrapText="1"/>
    </xf>
    <xf numFmtId="0" fontId="19" fillId="0" borderId="60" xfId="8" applyFont="1" applyBorder="1" applyAlignment="1">
      <alignment horizontal="left" vertical="center" wrapText="1"/>
    </xf>
    <xf numFmtId="0" fontId="19" fillId="0" borderId="36" xfId="8" applyFont="1" applyBorder="1" applyAlignment="1">
      <alignment horizontal="left" vertical="center" wrapText="1"/>
    </xf>
    <xf numFmtId="0" fontId="19" fillId="0" borderId="145" xfId="8" applyFont="1" applyBorder="1" applyAlignment="1">
      <alignment horizontal="left" vertical="center" wrapText="1"/>
    </xf>
    <xf numFmtId="0" fontId="19" fillId="0" borderId="60" xfId="8" applyFont="1" applyBorder="1" applyAlignment="1">
      <alignment vertical="center" wrapText="1"/>
    </xf>
    <xf numFmtId="0" fontId="19" fillId="0" borderId="36" xfId="8" applyFont="1" applyBorder="1">
      <alignment vertical="center"/>
    </xf>
    <xf numFmtId="0" fontId="19" fillId="0" borderId="145" xfId="8" applyFont="1" applyBorder="1">
      <alignment vertical="center"/>
    </xf>
    <xf numFmtId="0" fontId="10" fillId="0" borderId="18" xfId="8" applyFont="1" applyBorder="1" applyAlignment="1">
      <alignment horizontal="left" vertical="top" wrapText="1"/>
    </xf>
    <xf numFmtId="0" fontId="10" fillId="0" borderId="0" xfId="8" applyFont="1" applyAlignment="1">
      <alignment horizontal="left" vertical="top" wrapText="1"/>
    </xf>
    <xf numFmtId="0" fontId="27" fillId="0" borderId="0" xfId="8" applyFont="1">
      <alignment vertical="center"/>
    </xf>
    <xf numFmtId="0" fontId="19" fillId="7" borderId="1" xfId="8" applyFont="1" applyFill="1" applyBorder="1" applyAlignment="1">
      <alignment horizontal="center" vertical="center"/>
    </xf>
    <xf numFmtId="0" fontId="19" fillId="7" borderId="1" xfId="8" applyFont="1" applyFill="1" applyBorder="1" applyAlignment="1">
      <alignment horizontal="center" vertical="center"/>
    </xf>
    <xf numFmtId="0" fontId="19" fillId="7" borderId="29" xfId="8" applyFont="1" applyFill="1" applyBorder="1" applyAlignment="1">
      <alignment horizontal="center" vertical="center" wrapText="1"/>
    </xf>
    <xf numFmtId="0" fontId="26" fillId="0" borderId="42" xfId="8" applyFont="1" applyBorder="1" applyAlignment="1">
      <alignment horizontal="left" vertical="center" wrapText="1"/>
    </xf>
    <xf numFmtId="0" fontId="21" fillId="0" borderId="336" xfId="8" applyFont="1" applyBorder="1" applyAlignment="1">
      <alignment horizontal="center" vertical="center"/>
    </xf>
    <xf numFmtId="0" fontId="29" fillId="0" borderId="0" xfId="8" applyFont="1">
      <alignment vertical="center"/>
    </xf>
    <xf numFmtId="0" fontId="96" fillId="0" borderId="45" xfId="8" applyFont="1" applyBorder="1" applyAlignment="1">
      <alignment horizontal="left" vertical="center" wrapText="1"/>
    </xf>
    <xf numFmtId="0" fontId="26" fillId="0" borderId="55" xfId="8" applyFont="1" applyBorder="1" applyAlignment="1">
      <alignment horizontal="left" vertical="center" wrapText="1"/>
    </xf>
    <xf numFmtId="0" fontId="21" fillId="0" borderId="55" xfId="8" applyFont="1" applyBorder="1" applyAlignment="1">
      <alignment horizontal="center" vertical="center"/>
    </xf>
    <xf numFmtId="0" fontId="18" fillId="0" borderId="0" xfId="8" applyFont="1" applyAlignment="1">
      <alignment horizontal="center" vertical="center" wrapText="1"/>
    </xf>
    <xf numFmtId="0" fontId="3" fillId="0" borderId="0" xfId="9" applyFont="1" applyAlignment="1">
      <alignment horizontal="center" vertical="center" shrinkToFit="1"/>
    </xf>
    <xf numFmtId="0" fontId="26" fillId="0" borderId="1" xfId="8" applyFont="1" applyBorder="1" applyAlignment="1">
      <alignment horizontal="left" vertical="center" wrapText="1"/>
    </xf>
    <xf numFmtId="0" fontId="26" fillId="0" borderId="1" xfId="8" applyFont="1" applyBorder="1" applyAlignment="1">
      <alignment horizontal="left" vertical="center" wrapText="1"/>
    </xf>
    <xf numFmtId="0" fontId="21" fillId="0" borderId="1" xfId="9" applyFont="1" applyBorder="1" applyAlignment="1">
      <alignment horizontal="center" vertical="center" shrinkToFit="1"/>
    </xf>
  </cellXfs>
  <cellStyles count="21">
    <cellStyle name="パーセント" xfId="1" builtinId="5"/>
    <cellStyle name="パーセント 2" xfId="2" xr:uid="{00000000-0005-0000-0000-000001000000}"/>
    <cellStyle name="パーセント 4" xfId="19" xr:uid="{E94BD93C-A747-49BB-8898-BAD0F098D14E}"/>
    <cellStyle name="桁区切り" xfId="3" builtinId="6"/>
    <cellStyle name="桁区切り 2" xfId="4" xr:uid="{00000000-0005-0000-0000-000003000000}"/>
    <cellStyle name="桁区切り 3" xfId="5" xr:uid="{00000000-0005-0000-0000-000004000000}"/>
    <cellStyle name="桁区切り 3 2" xfId="6" xr:uid="{00000000-0005-0000-0000-000005000000}"/>
    <cellStyle name="桁区切り 4" xfId="17" xr:uid="{92D9D410-2AB5-4504-9D15-70CC9E327BA1}"/>
    <cellStyle name="桁区切り 5" xfId="18" xr:uid="{E8CB200D-1C66-4357-8471-2D84C014F68F}"/>
    <cellStyle name="標準" xfId="0" builtinId="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3 3" xfId="12" xr:uid="{00000000-0005-0000-0000-00000C000000}"/>
    <cellStyle name="標準 3 4" xfId="20" xr:uid="{2559054A-9112-4F54-BD35-26EF64E6A467}"/>
    <cellStyle name="標準 4" xfId="13" xr:uid="{00000000-0005-0000-0000-00000D000000}"/>
    <cellStyle name="標準 5" xfId="14" xr:uid="{00000000-0005-0000-0000-00000E000000}"/>
    <cellStyle name="標準 5 2" xfId="15" xr:uid="{00000000-0005-0000-0000-00000F000000}"/>
    <cellStyle name="標準 6" xfId="16" xr:uid="{2D7C36B1-A975-4176-AFBE-EFAFAC146F00}"/>
  </cellStyles>
  <dxfs count="24">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tint="-0.14996795556505021"/>
      </font>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indexed="65"/>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92D050"/>
      <color rgb="FF66FFFF"/>
      <color rgb="FFFFFFCC"/>
      <color rgb="FF99FF99"/>
      <color rgb="FF00FFFF"/>
      <color rgb="FFFF9999"/>
      <color rgb="FFFFFF99"/>
      <color rgb="FFFF0000"/>
      <color rgb="FFFFCC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trlProps/ctrlProp1.xml><?xml version="1.0" encoding="utf-8"?>
<formControlPr xmlns="http://schemas.microsoft.com/office/spreadsheetml/2009/9/main" objectType="CheckBox" fmlaLink="$N$15" lockText="1" noThreeD="1"/>
</file>

<file path=xl/ctrlProps/ctrlProp2.xml><?xml version="1.0" encoding="utf-8"?>
<formControlPr xmlns="http://schemas.microsoft.com/office/spreadsheetml/2009/9/main" objectType="CheckBox" fmlaLink="$M$15" lockText="1" noThreeD="1"/>
</file>

<file path=xl/ctrlProps/ctrlProp3.xml><?xml version="1.0" encoding="utf-8"?>
<formControlPr xmlns="http://schemas.microsoft.com/office/spreadsheetml/2009/9/main" objectType="Radio" checked="Checked" firstButton="1" fmlaLink="$AL$3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AL$47"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14</xdr:row>
          <xdr:rowOff>50800</xdr:rowOff>
        </xdr:from>
        <xdr:to>
          <xdr:col>5</xdr:col>
          <xdr:colOff>314325</xdr:colOff>
          <xdr:row>15</xdr:row>
          <xdr:rowOff>47625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1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14</xdr:row>
          <xdr:rowOff>50800</xdr:rowOff>
        </xdr:from>
        <xdr:to>
          <xdr:col>0</xdr:col>
          <xdr:colOff>314325</xdr:colOff>
          <xdr:row>15</xdr:row>
          <xdr:rowOff>47625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1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10026</xdr:colOff>
      <xdr:row>44</xdr:row>
      <xdr:rowOff>5953</xdr:rowOff>
    </xdr:from>
    <xdr:to>
      <xdr:col>13</xdr:col>
      <xdr:colOff>601267</xdr:colOff>
      <xdr:row>57</xdr:row>
      <xdr:rowOff>170447</xdr:rowOff>
    </xdr:to>
    <xdr:cxnSp macro="">
      <xdr:nvCxnSpPr>
        <xdr:cNvPr id="2" name="直線コネクタ 1">
          <a:extLst>
            <a:ext uri="{FF2B5EF4-FFF2-40B4-BE49-F238E27FC236}">
              <a16:creationId xmlns:a16="http://schemas.microsoft.com/office/drawing/2014/main" id="{00000000-0008-0000-1200-000002000000}"/>
            </a:ext>
          </a:extLst>
        </xdr:cNvPr>
        <xdr:cNvCxnSpPr/>
      </xdr:nvCxnSpPr>
      <xdr:spPr>
        <a:xfrm flipH="1">
          <a:off x="10026" y="8733861"/>
          <a:ext cx="6566925" cy="255075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27</xdr:row>
      <xdr:rowOff>19050</xdr:rowOff>
    </xdr:from>
    <xdr:to>
      <xdr:col>14</xdr:col>
      <xdr:colOff>209550</xdr:colOff>
      <xdr:row>30</xdr:row>
      <xdr:rowOff>161925</xdr:rowOff>
    </xdr:to>
    <xdr:sp macro="" textlink="">
      <xdr:nvSpPr>
        <xdr:cNvPr id="3" name="右中かっこ 2">
          <a:extLst>
            <a:ext uri="{FF2B5EF4-FFF2-40B4-BE49-F238E27FC236}">
              <a16:creationId xmlns:a16="http://schemas.microsoft.com/office/drawing/2014/main" id="{0040680B-7FA2-3A3B-0B62-DF2E130D3FBA}"/>
            </a:ext>
          </a:extLst>
        </xdr:cNvPr>
        <xdr:cNvSpPr/>
      </xdr:nvSpPr>
      <xdr:spPr>
        <a:xfrm>
          <a:off x="6648450" y="6324600"/>
          <a:ext cx="133350" cy="7429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209550</xdr:colOff>
      <xdr:row>12</xdr:row>
      <xdr:rowOff>0</xdr:rowOff>
    </xdr:from>
    <xdr:to>
      <xdr:col>9</xdr:col>
      <xdr:colOff>857249</xdr:colOff>
      <xdr:row>31</xdr:row>
      <xdr:rowOff>190500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09550" y="3467100"/>
          <a:ext cx="6115049" cy="5619750"/>
        </a:xfrm>
        <a:prstGeom prst="rect">
          <a:avLst/>
        </a:prstGeom>
        <a:solidFill>
          <a:schemeClr val="bg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ゴシック" panose="020B0600070205080204" pitchFamily="50" charset="-128"/>
              <a:ea typeface="ＭＳ Ｐゴシック" panose="020B0600070205080204" pitchFamily="50" charset="-128"/>
            </a:rPr>
            <a:t>＜記入上の留意点＞</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①参考様式</a:t>
          </a:r>
          <a:r>
            <a:rPr kumimoji="1" lang="en-US" altLang="ja-JP" sz="1100">
              <a:latin typeface="ＭＳ Ｐゴシック" panose="020B0600070205080204" pitchFamily="50" charset="-128"/>
              <a:ea typeface="ＭＳ Ｐゴシック" panose="020B0600070205080204" pitchFamily="50" charset="-128"/>
            </a:rPr>
            <a:t>1-1</a:t>
          </a:r>
          <a:r>
            <a:rPr kumimoji="1" lang="ja-JP" altLang="en-US" sz="1100">
              <a:latin typeface="ＭＳ Ｐゴシック" panose="020B0600070205080204" pitchFamily="50" charset="-128"/>
              <a:ea typeface="ＭＳ Ｐゴシック" panose="020B0600070205080204" pitchFamily="50" charset="-128"/>
            </a:rPr>
            <a:t>及び参考様式</a:t>
          </a:r>
          <a:r>
            <a:rPr kumimoji="1" lang="en-US" altLang="ja-JP" sz="1100">
              <a:latin typeface="ＭＳ Ｐゴシック" panose="020B0600070205080204" pitchFamily="50" charset="-128"/>
              <a:ea typeface="ＭＳ Ｐゴシック" panose="020B0600070205080204" pitchFamily="50" charset="-128"/>
            </a:rPr>
            <a:t>1-2</a:t>
          </a:r>
          <a:r>
            <a:rPr kumimoji="1" lang="ja-JP" altLang="en-US" sz="1100">
              <a:latin typeface="ＭＳ Ｐゴシック" panose="020B0600070205080204" pitchFamily="50" charset="-128"/>
              <a:ea typeface="ＭＳ Ｐゴシック" panose="020B0600070205080204" pitchFamily="50" charset="-128"/>
            </a:rPr>
            <a:t>又は参考様式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に記載する「設備別の改修割合」の計算根拠を記載してください。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②参考様式</a:t>
          </a:r>
          <a:r>
            <a:rPr kumimoji="1" lang="en-US" altLang="ja-JP" sz="1100">
              <a:latin typeface="ＭＳ Ｐゴシック" panose="020B0600070205080204" pitchFamily="50" charset="-128"/>
              <a:ea typeface="ＭＳ Ｐゴシック" panose="020B0600070205080204" pitchFamily="50" charset="-128"/>
            </a:rPr>
            <a:t>1-2</a:t>
          </a:r>
          <a:r>
            <a:rPr kumimoji="1" lang="ja-JP" altLang="en-US" sz="1100">
              <a:latin typeface="ＭＳ Ｐゴシック" panose="020B0600070205080204" pitchFamily="50" charset="-128"/>
              <a:ea typeface="ＭＳ Ｐゴシック" panose="020B0600070205080204" pitchFamily="50" charset="-128"/>
            </a:rPr>
            <a:t>または参考様式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の分類ごとに、省エネ量・省エネ率の計算根拠を記載してください。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③計算根拠は、改修前と改修後の仕様等の変更内容がわかるように明記し、電卓等の手計算で計算過程を追えるように記載してください。（計算結果のみの記載は不可）</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④効果の算定にあたっては、経年劣化等は考慮せず、改修前と改修後の機器効率等は定格値を用いて効果を計算してください。なお、建物における設備機器の使用実態を踏まえて定格以外の部分負荷時の効率、年間を通して運転時間等に合わせた効率による比較も可とします。ただし、部分負荷時の効率を用いて効果を算定する場合は、部分負荷を採用する合理的な前提条件を必ず明記するとともに、改修前と改修後の算定方法は必ず同等程度の基準を使用と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⑤躯体改修について、省エネ量の計算が困難な場合は「参考様式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」の「簡易計算」による数値を見なし省エネ率をして参照することが可能です。</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⑥設備改修について、分類ごとのエネルギー消費量を推定るすことが困難な場合は「参考様式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」のエネルギー消費割合の数値を参照することが可能です。この場合、「参考様式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」の数値を参照している旨を明記してください。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⑦複数棟を提案する場合、建物ごとに計算根拠を記載してください。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⑧日射調整フィルムを採用する場合は、参考様式</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に省エネ率の計算根拠を記載し、シミュレーション効果等が確認できる効果を添付してください。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⑨省エネ改修を実施する設備の主な仕様を記載した一覧表を新たに導入する設備の主な仕様を記載した一覧表を別添資料として機器一覧表の記入例を参考に提示してください。</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r>
            <a:rPr kumimoji="1" lang="ja-JP" altLang="en-US" sz="1100">
              <a:latin typeface="ＭＳ Ｐゴシック" panose="020B0600070205080204" pitchFamily="50" charset="-128"/>
              <a:ea typeface="ＭＳ Ｐゴシック" panose="020B0600070205080204" pitchFamily="50" charset="-128"/>
            </a:rPr>
            <a:t>⑩太陽光発電設備導入に伴う発電量を省エネ量に加算することはできません。</a:t>
          </a:r>
          <a:endParaRPr kumimoji="1" lang="en-US" altLang="ja-JP" sz="1100">
            <a:latin typeface="ＭＳ Ｐゴシック" panose="020B0600070205080204" pitchFamily="50" charset="-128"/>
            <a:ea typeface="ＭＳ Ｐゴシック" panose="020B0600070205080204" pitchFamily="50" charset="-128"/>
          </a:endParaRPr>
        </a:p>
        <a:p>
          <a:pPr>
            <a:lnSpc>
              <a:spcPts val="1300"/>
            </a:lnSpc>
          </a:pP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403225</xdr:colOff>
      <xdr:row>24</xdr:row>
      <xdr:rowOff>182786</xdr:rowOff>
    </xdr:from>
    <xdr:to>
      <xdr:col>15</xdr:col>
      <xdr:colOff>771843</xdr:colOff>
      <xdr:row>31</xdr:row>
      <xdr:rowOff>147068</xdr:rowOff>
    </xdr:to>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3056618" y="5067750"/>
          <a:ext cx="4940618" cy="1297782"/>
        </a:xfrm>
        <a:prstGeom prst="rect">
          <a:avLst/>
        </a:prstGeom>
        <a:solidFill>
          <a:srgbClr val="FFFFCC"/>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300"/>
            </a:lnSpc>
          </a:pPr>
          <a:r>
            <a:rPr kumimoji="1" lang="ja-JP" altLang="en-US" sz="2000" b="1">
              <a:solidFill>
                <a:srgbClr val="FF0000"/>
              </a:solidFill>
            </a:rPr>
            <a:t>ビルマルチ用やパッケージ用エアコンの場合は、二次側の消費量は熱源シートにまとめて記入をしても結構です。</a:t>
          </a:r>
          <a:endParaRPr kumimoji="1" lang="en-US" altLang="ja-JP" sz="20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142876</xdr:colOff>
      <xdr:row>25</xdr:row>
      <xdr:rowOff>0</xdr:rowOff>
    </xdr:from>
    <xdr:to>
      <xdr:col>9</xdr:col>
      <xdr:colOff>942975</xdr:colOff>
      <xdr:row>31</xdr:row>
      <xdr:rowOff>114300</xdr:rowOff>
    </xdr:to>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361951" y="7553325"/>
          <a:ext cx="6048374" cy="1485900"/>
        </a:xfrm>
        <a:prstGeom prst="rect">
          <a:avLst/>
        </a:prstGeom>
        <a:solidFill>
          <a:schemeClr val="bg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ゴシック" panose="020B0600070205080204" pitchFamily="50" charset="-128"/>
              <a:ea typeface="ＭＳ Ｐゴシック" panose="020B0600070205080204" pitchFamily="50" charset="-128"/>
            </a:rPr>
            <a:t>①設備単体を計測する場合、その計測の方法（計測点、データ記録方法、管理上の取り扱い等）を記載してください。</a:t>
          </a:r>
        </a:p>
        <a:p>
          <a:pPr>
            <a:lnSpc>
              <a:spcPts val="1300"/>
            </a:lnSpc>
          </a:pPr>
          <a:endParaRPr kumimoji="1" lang="ja-JP" altLang="en-US" sz="1100">
            <a:latin typeface="ＭＳ Ｐゴシック" panose="020B0600070205080204" pitchFamily="50" charset="-128"/>
            <a:ea typeface="ＭＳ Ｐゴシック" panose="020B0600070205080204" pitchFamily="50" charset="-128"/>
          </a:endParaRPr>
        </a:p>
        <a:p>
          <a:pPr>
            <a:lnSpc>
              <a:spcPts val="1200"/>
            </a:lnSpc>
          </a:pPr>
          <a:r>
            <a:rPr kumimoji="1" lang="ja-JP" altLang="en-US" sz="1100">
              <a:latin typeface="ＭＳ Ｐゴシック" panose="020B0600070205080204" pitchFamily="50" charset="-128"/>
              <a:ea typeface="ＭＳ Ｐゴシック" panose="020B0600070205080204" pitchFamily="50" charset="-128"/>
            </a:rPr>
            <a:t>②設備単体のエネルギー計測を行う場合、その方法の確認を行うため、必要に応じて単線結線図、設備系統図等に、計測点及びデータ記録方法等を図示したもの（</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a:latin typeface="ＭＳ Ｐゴシック" panose="020B0600070205080204" pitchFamily="50" charset="-128"/>
              <a:ea typeface="ＭＳ Ｐゴシック" panose="020B0600070205080204" pitchFamily="50" charset="-128"/>
            </a:rPr>
            <a:t>４サイズ又は</a:t>
          </a:r>
          <a:r>
            <a:rPr kumimoji="1" lang="en-US" altLang="ja-JP" sz="1100">
              <a:latin typeface="ＭＳ Ｐゴシック" panose="020B0600070205080204" pitchFamily="50" charset="-128"/>
              <a:ea typeface="ＭＳ Ｐゴシック" panose="020B0600070205080204" pitchFamily="50" charset="-128"/>
            </a:rPr>
            <a:t>A3</a:t>
          </a:r>
          <a:r>
            <a:rPr kumimoji="1" lang="ja-JP" altLang="en-US" sz="1100">
              <a:latin typeface="ＭＳ Ｐゴシック" panose="020B0600070205080204" pitchFamily="50" charset="-128"/>
              <a:ea typeface="ＭＳ Ｐゴシック" panose="020B0600070205080204" pitchFamily="50" charset="-128"/>
            </a:rPr>
            <a:t>サイズ）を別添資料として添付してください。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31676</xdr:colOff>
      <xdr:row>6</xdr:row>
      <xdr:rowOff>8123</xdr:rowOff>
    </xdr:from>
    <xdr:to>
      <xdr:col>7</xdr:col>
      <xdr:colOff>163286</xdr:colOff>
      <xdr:row>8</xdr:row>
      <xdr:rowOff>313500</xdr:rowOff>
    </xdr:to>
    <xdr:sp macro="" textlink="">
      <xdr:nvSpPr>
        <xdr:cNvPr id="2" name="右中かっこ 1">
          <a:extLst>
            <a:ext uri="{FF2B5EF4-FFF2-40B4-BE49-F238E27FC236}">
              <a16:creationId xmlns:a16="http://schemas.microsoft.com/office/drawing/2014/main" id="{FB95F4A4-77AA-4CA0-95E3-75DAA791F67A}"/>
            </a:ext>
          </a:extLst>
        </xdr:cNvPr>
        <xdr:cNvSpPr/>
      </xdr:nvSpPr>
      <xdr:spPr>
        <a:xfrm>
          <a:off x="7175426" y="1627373"/>
          <a:ext cx="131610" cy="972127"/>
        </a:xfrm>
        <a:prstGeom prst="rightBrace">
          <a:avLst>
            <a:gd name="adj1" fmla="val 8333"/>
            <a:gd name="adj2" fmla="val 17736"/>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1</xdr:row>
      <xdr:rowOff>19050</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0" y="0"/>
          <a:ext cx="1066800" cy="266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複数棟用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0" y="0"/>
          <a:ext cx="1066800" cy="266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複数棟用</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323848</xdr:colOff>
      <xdr:row>21</xdr:row>
      <xdr:rowOff>233363</xdr:rowOff>
    </xdr:from>
    <xdr:to>
      <xdr:col>3</xdr:col>
      <xdr:colOff>2228453</xdr:colOff>
      <xdr:row>25</xdr:row>
      <xdr:rowOff>19050</xdr:rowOff>
    </xdr:to>
    <xdr:sp macro="" textlink="">
      <xdr:nvSpPr>
        <xdr:cNvPr id="3" name="正方形/長方形 2">
          <a:extLst>
            <a:ext uri="{FF2B5EF4-FFF2-40B4-BE49-F238E27FC236}">
              <a16:creationId xmlns:a16="http://schemas.microsoft.com/office/drawing/2014/main" id="{00000000-0008-0000-2600-000003000000}"/>
            </a:ext>
          </a:extLst>
        </xdr:cNvPr>
        <xdr:cNvSpPr/>
      </xdr:nvSpPr>
      <xdr:spPr>
        <a:xfrm>
          <a:off x="3676648" y="8805863"/>
          <a:ext cx="2876155" cy="1004887"/>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200">
              <a:solidFill>
                <a:srgbClr val="FF0000"/>
              </a:solidFill>
              <a:latin typeface="ＭＳ 明朝" panose="02020609040205080304" pitchFamily="17" charset="-128"/>
              <a:ea typeface="ＭＳ 明朝" panose="02020609040205080304" pitchFamily="17" charset="-128"/>
            </a:rPr>
            <a:t>確認欄の「</a:t>
          </a:r>
          <a:r>
            <a:rPr kumimoji="1" lang="en-US" altLang="ja-JP" sz="1200">
              <a:solidFill>
                <a:srgbClr val="FF0000"/>
              </a:solidFill>
              <a:latin typeface="ＭＳ 明朝" panose="02020609040205080304" pitchFamily="17" charset="-128"/>
              <a:ea typeface="ＭＳ 明朝" panose="02020609040205080304" pitchFamily="17" charset="-128"/>
            </a:rPr>
            <a:t>※</a:t>
          </a:r>
          <a:r>
            <a:rPr kumimoji="1" lang="ja-JP" altLang="en-US" sz="1200">
              <a:solidFill>
                <a:srgbClr val="FF0000"/>
              </a:solidFill>
              <a:latin typeface="ＭＳ 明朝" panose="02020609040205080304" pitchFamily="17" charset="-128"/>
              <a:ea typeface="ＭＳ 明朝" panose="02020609040205080304" pitchFamily="17" charset="-128"/>
            </a:rPr>
            <a:t>」の書類については、</a:t>
          </a:r>
          <a:endParaRPr kumimoji="1" lang="en-US" altLang="ja-JP" sz="1200">
            <a:solidFill>
              <a:srgbClr val="FF0000"/>
            </a:solidFill>
            <a:latin typeface="ＭＳ 明朝" panose="02020609040205080304" pitchFamily="17" charset="-128"/>
            <a:ea typeface="ＭＳ 明朝" panose="02020609040205080304" pitchFamily="17" charset="-128"/>
          </a:endParaRPr>
        </a:p>
        <a:p>
          <a:pPr algn="l">
            <a:lnSpc>
              <a:spcPts val="1400"/>
            </a:lnSpc>
          </a:pPr>
          <a:r>
            <a:rPr kumimoji="1" lang="ja-JP" altLang="en-US" sz="1200">
              <a:solidFill>
                <a:srgbClr val="FF0000"/>
              </a:solidFill>
              <a:latin typeface="ＭＳ 明朝" panose="02020609040205080304" pitchFamily="17" charset="-128"/>
              <a:ea typeface="ＭＳ 明朝" panose="02020609040205080304" pitchFamily="17" charset="-128"/>
            </a:rPr>
            <a:t>交付申請時より変更があるもののみ</a:t>
          </a:r>
          <a:endParaRPr kumimoji="1" lang="en-US" altLang="ja-JP" sz="1200">
            <a:solidFill>
              <a:srgbClr val="FF0000"/>
            </a:solidFill>
            <a:latin typeface="ＭＳ 明朝" panose="02020609040205080304" pitchFamily="17" charset="-128"/>
            <a:ea typeface="ＭＳ 明朝" panose="02020609040205080304" pitchFamily="17" charset="-128"/>
          </a:endParaRPr>
        </a:p>
        <a:p>
          <a:pPr algn="l">
            <a:lnSpc>
              <a:spcPts val="1400"/>
            </a:lnSpc>
          </a:pPr>
          <a:r>
            <a:rPr kumimoji="1" lang="ja-JP" altLang="en-US" sz="1200">
              <a:solidFill>
                <a:srgbClr val="FF0000"/>
              </a:solidFill>
              <a:latin typeface="ＭＳ 明朝" panose="02020609040205080304" pitchFamily="17" charset="-128"/>
              <a:ea typeface="ＭＳ 明朝" panose="02020609040205080304" pitchFamily="17" charset="-128"/>
            </a:rPr>
            <a:t>提出してください。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0</xdr:colOff>
      <xdr:row>3</xdr:row>
      <xdr:rowOff>371475</xdr:rowOff>
    </xdr:to>
    <xdr:sp macro="" textlink="">
      <xdr:nvSpPr>
        <xdr:cNvPr id="2" name="Line 1">
          <a:extLst>
            <a:ext uri="{FF2B5EF4-FFF2-40B4-BE49-F238E27FC236}">
              <a16:creationId xmlns:a16="http://schemas.microsoft.com/office/drawing/2014/main" id="{E018F41E-07D3-43C0-AED8-7B1484E33735}"/>
            </a:ext>
          </a:extLst>
        </xdr:cNvPr>
        <xdr:cNvSpPr>
          <a:spLocks noChangeShapeType="1"/>
        </xdr:cNvSpPr>
      </xdr:nvSpPr>
      <xdr:spPr bwMode="auto">
        <a:xfrm>
          <a:off x="66675" y="866775"/>
          <a:ext cx="3067050" cy="361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176225</xdr:colOff>
      <xdr:row>9</xdr:row>
      <xdr:rowOff>185738</xdr:rowOff>
    </xdr:from>
    <xdr:to>
      <xdr:col>12</xdr:col>
      <xdr:colOff>545699</xdr:colOff>
      <xdr:row>11</xdr:row>
      <xdr:rowOff>40964</xdr:rowOff>
    </xdr:to>
    <xdr:sp macro="" textlink="">
      <xdr:nvSpPr>
        <xdr:cNvPr id="2" name="楕円 1">
          <a:extLst>
            <a:ext uri="{FF2B5EF4-FFF2-40B4-BE49-F238E27FC236}">
              <a16:creationId xmlns:a16="http://schemas.microsoft.com/office/drawing/2014/main" id="{00000000-0008-0000-3200-000002000000}"/>
            </a:ext>
          </a:extLst>
        </xdr:cNvPr>
        <xdr:cNvSpPr/>
      </xdr:nvSpPr>
      <xdr:spPr>
        <a:xfrm>
          <a:off x="6338900" y="4510088"/>
          <a:ext cx="360000" cy="3600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flipH="1" flipV="1">
          <a:off x="0" y="4924425"/>
          <a:ext cx="0" cy="0"/>
        </a:xfrm>
        <a:prstGeom prst="line">
          <a:avLst/>
        </a:prstGeom>
        <a:ln w="38100" cmpd="dbl">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31676</xdr:colOff>
      <xdr:row>6</xdr:row>
      <xdr:rowOff>8123</xdr:rowOff>
    </xdr:from>
    <xdr:to>
      <xdr:col>7</xdr:col>
      <xdr:colOff>163286</xdr:colOff>
      <xdr:row>8</xdr:row>
      <xdr:rowOff>313500</xdr:rowOff>
    </xdr:to>
    <xdr:sp macro="" textlink="">
      <xdr:nvSpPr>
        <xdr:cNvPr id="2" name="右中かっこ 1">
          <a:extLst>
            <a:ext uri="{FF2B5EF4-FFF2-40B4-BE49-F238E27FC236}">
              <a16:creationId xmlns:a16="http://schemas.microsoft.com/office/drawing/2014/main" id="{1BD576F6-6177-4B8E-BB74-BB1837644B8A}"/>
            </a:ext>
          </a:extLst>
        </xdr:cNvPr>
        <xdr:cNvSpPr/>
      </xdr:nvSpPr>
      <xdr:spPr>
        <a:xfrm>
          <a:off x="6846133" y="1640980"/>
          <a:ext cx="131610" cy="969406"/>
        </a:xfrm>
        <a:prstGeom prst="rightBrace">
          <a:avLst>
            <a:gd name="adj1" fmla="val 8333"/>
            <a:gd name="adj2" fmla="val 17736"/>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1</xdr:row>
      <xdr:rowOff>19050</xdr:rowOff>
    </xdr:to>
    <xdr:sp macro="" textlink="">
      <xdr:nvSpPr>
        <xdr:cNvPr id="2" name="テキスト ボックス 1">
          <a:extLst>
            <a:ext uri="{FF2B5EF4-FFF2-40B4-BE49-F238E27FC236}">
              <a16:creationId xmlns:a16="http://schemas.microsoft.com/office/drawing/2014/main" id="{4516CADE-5B09-4C88-BD24-A060F05017A9}"/>
            </a:ext>
          </a:extLst>
        </xdr:cNvPr>
        <xdr:cNvSpPr txBox="1"/>
      </xdr:nvSpPr>
      <xdr:spPr>
        <a:xfrm>
          <a:off x="0" y="0"/>
          <a:ext cx="1066800" cy="266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複数棟用</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0</xdr:rowOff>
    </xdr:to>
    <xdr:sp macro="" textlink="">
      <xdr:nvSpPr>
        <xdr:cNvPr id="2" name="テキスト ボックス 1">
          <a:extLst>
            <a:ext uri="{FF2B5EF4-FFF2-40B4-BE49-F238E27FC236}">
              <a16:creationId xmlns:a16="http://schemas.microsoft.com/office/drawing/2014/main" id="{744B766F-3120-4BE2-9BFF-A9BCA0C05DC2}"/>
            </a:ext>
          </a:extLst>
        </xdr:cNvPr>
        <xdr:cNvSpPr txBox="1"/>
      </xdr:nvSpPr>
      <xdr:spPr>
        <a:xfrm>
          <a:off x="0" y="0"/>
          <a:ext cx="1066800" cy="266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複数棟用</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179442</xdr:colOff>
      <xdr:row>32</xdr:row>
      <xdr:rowOff>42864</xdr:rowOff>
    </xdr:from>
    <xdr:to>
      <xdr:col>12</xdr:col>
      <xdr:colOff>133350</xdr:colOff>
      <xdr:row>32</xdr:row>
      <xdr:rowOff>404814</xdr:rowOff>
    </xdr:to>
    <xdr:sp macro="" textlink="">
      <xdr:nvSpPr>
        <xdr:cNvPr id="2" name="楕円 1">
          <a:extLst>
            <a:ext uri="{FF2B5EF4-FFF2-40B4-BE49-F238E27FC236}">
              <a16:creationId xmlns:a16="http://schemas.microsoft.com/office/drawing/2014/main" id="{00000000-0008-0000-3C00-000002000000}"/>
            </a:ext>
          </a:extLst>
        </xdr:cNvPr>
        <xdr:cNvSpPr/>
      </xdr:nvSpPr>
      <xdr:spPr>
        <a:xfrm>
          <a:off x="6475467" y="7929564"/>
          <a:ext cx="687333"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6350</xdr:rowOff>
    </xdr:from>
    <xdr:to>
      <xdr:col>3</xdr:col>
      <xdr:colOff>0</xdr:colOff>
      <xdr:row>3</xdr:row>
      <xdr:rowOff>374650</xdr:rowOff>
    </xdr:to>
    <xdr:sp macro="" textlink="">
      <xdr:nvSpPr>
        <xdr:cNvPr id="2" name="Line 1">
          <a:extLst>
            <a:ext uri="{FF2B5EF4-FFF2-40B4-BE49-F238E27FC236}">
              <a16:creationId xmlns:a16="http://schemas.microsoft.com/office/drawing/2014/main" id="{08001EE4-76A2-4C63-A2D8-18DFB633F4A2}"/>
            </a:ext>
          </a:extLst>
        </xdr:cNvPr>
        <xdr:cNvSpPr>
          <a:spLocks noChangeShapeType="1"/>
        </xdr:cNvSpPr>
      </xdr:nvSpPr>
      <xdr:spPr bwMode="auto">
        <a:xfrm>
          <a:off x="63500" y="869950"/>
          <a:ext cx="2813050" cy="368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571500</xdr:colOff>
          <xdr:row>31</xdr:row>
          <xdr:rowOff>12700</xdr:rowOff>
        </xdr:from>
        <xdr:to>
          <xdr:col>34</xdr:col>
          <xdr:colOff>241300</xdr:colOff>
          <xdr:row>32</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533400</xdr:colOff>
          <xdr:row>31</xdr:row>
          <xdr:rowOff>0</xdr:rowOff>
        </xdr:from>
        <xdr:to>
          <xdr:col>36</xdr:col>
          <xdr:colOff>203200</xdr:colOff>
          <xdr:row>32</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571500</xdr:colOff>
          <xdr:row>47</xdr:row>
          <xdr:rowOff>12700</xdr:rowOff>
        </xdr:from>
        <xdr:to>
          <xdr:col>34</xdr:col>
          <xdr:colOff>241300</xdr:colOff>
          <xdr:row>48</xdr:row>
          <xdr:rowOff>69850</xdr:rowOff>
        </xdr:to>
        <xdr:sp macro="" textlink="">
          <xdr:nvSpPr>
            <xdr:cNvPr id="59393" name="Option Button 1" hidden="1">
              <a:extLst>
                <a:ext uri="{63B3BB69-23CF-44E3-9099-C40C66FF867C}">
                  <a14:compatExt spid="_x0000_s59393"/>
                </a:ext>
                <a:ext uri="{FF2B5EF4-FFF2-40B4-BE49-F238E27FC236}">
                  <a16:creationId xmlns:a16="http://schemas.microsoft.com/office/drawing/2014/main" id="{00000000-0008-0000-0A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533400</xdr:colOff>
          <xdr:row>47</xdr:row>
          <xdr:rowOff>0</xdr:rowOff>
        </xdr:from>
        <xdr:to>
          <xdr:col>36</xdr:col>
          <xdr:colOff>203200</xdr:colOff>
          <xdr:row>48</xdr:row>
          <xdr:rowOff>57150</xdr:rowOff>
        </xdr:to>
        <xdr:sp macro="" textlink="">
          <xdr:nvSpPr>
            <xdr:cNvPr id="59394" name="Option Button 2" hidden="1">
              <a:extLst>
                <a:ext uri="{63B3BB69-23CF-44E3-9099-C40C66FF867C}">
                  <a14:compatExt spid="_x0000_s59394"/>
                </a:ext>
                <a:ext uri="{FF2B5EF4-FFF2-40B4-BE49-F238E27FC236}">
                  <a16:creationId xmlns:a16="http://schemas.microsoft.com/office/drawing/2014/main" id="{00000000-0008-0000-0A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50311</xdr:colOff>
      <xdr:row>9</xdr:row>
      <xdr:rowOff>48114</xdr:rowOff>
    </xdr:from>
    <xdr:to>
      <xdr:col>1</xdr:col>
      <xdr:colOff>800100</xdr:colOff>
      <xdr:row>9</xdr:row>
      <xdr:rowOff>486752</xdr:rowOff>
    </xdr:to>
    <xdr:sp macro="" textlink="">
      <xdr:nvSpPr>
        <xdr:cNvPr id="3" name="大かっこ 2">
          <a:extLst>
            <a:ext uri="{FF2B5EF4-FFF2-40B4-BE49-F238E27FC236}">
              <a16:creationId xmlns:a16="http://schemas.microsoft.com/office/drawing/2014/main" id="{2FDA880D-9A58-5472-8DD1-20DC80C03B06}"/>
            </a:ext>
          </a:extLst>
        </xdr:cNvPr>
        <xdr:cNvSpPr/>
      </xdr:nvSpPr>
      <xdr:spPr>
        <a:xfrm>
          <a:off x="898036" y="2591289"/>
          <a:ext cx="749789" cy="438638"/>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134469</xdr:colOff>
      <xdr:row>45</xdr:row>
      <xdr:rowOff>24093</xdr:rowOff>
    </xdr:from>
    <xdr:to>
      <xdr:col>31</xdr:col>
      <xdr:colOff>156880</xdr:colOff>
      <xdr:row>53</xdr:row>
      <xdr:rowOff>1</xdr:rowOff>
    </xdr:to>
    <xdr:sp macro="" textlink="">
      <xdr:nvSpPr>
        <xdr:cNvPr id="2" name="右中かっこ 1">
          <a:extLst>
            <a:ext uri="{FF2B5EF4-FFF2-40B4-BE49-F238E27FC236}">
              <a16:creationId xmlns:a16="http://schemas.microsoft.com/office/drawing/2014/main" id="{00000000-0008-0000-0D00-000002000000}"/>
            </a:ext>
          </a:extLst>
        </xdr:cNvPr>
        <xdr:cNvSpPr/>
      </xdr:nvSpPr>
      <xdr:spPr>
        <a:xfrm>
          <a:off x="7283822" y="8596593"/>
          <a:ext cx="224117" cy="1118908"/>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133496</xdr:colOff>
      <xdr:row>17</xdr:row>
      <xdr:rowOff>76200</xdr:rowOff>
    </xdr:from>
    <xdr:to>
      <xdr:col>24</xdr:col>
      <xdr:colOff>238271</xdr:colOff>
      <xdr:row>19</xdr:row>
      <xdr:rowOff>57150</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6581921" y="4191000"/>
          <a:ext cx="733425" cy="3619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238124</xdr:colOff>
      <xdr:row>30</xdr:row>
      <xdr:rowOff>352425</xdr:rowOff>
    </xdr:from>
    <xdr:ext cx="3914776" cy="923925"/>
    <xdr:sp macro="" textlink="">
      <xdr:nvSpPr>
        <xdr:cNvPr id="2" name="テキスト ボックス 1">
          <a:extLst>
            <a:ext uri="{FF2B5EF4-FFF2-40B4-BE49-F238E27FC236}">
              <a16:creationId xmlns:a16="http://schemas.microsoft.com/office/drawing/2014/main" id="{BDC1D04A-407C-DA40-54D8-C006C66C2BFB}"/>
            </a:ext>
          </a:extLst>
        </xdr:cNvPr>
        <xdr:cNvSpPr txBox="1"/>
      </xdr:nvSpPr>
      <xdr:spPr>
        <a:xfrm>
          <a:off x="7762874" y="8772525"/>
          <a:ext cx="3914776" cy="923925"/>
        </a:xfrm>
        <a:prstGeom prst="rect">
          <a:avLst/>
        </a:prstGeom>
        <a:solidFill>
          <a:srgbClr val="FFFFCC"/>
        </a:solidFill>
        <a:ln w="12700">
          <a:solidFill>
            <a:srgbClr val="FF9999"/>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検査済証は工事種別が“新築”であるもの。“増築”の場合は、既存不適格部分に係る制限の緩和を受けていないか確認し、</a:t>
          </a:r>
          <a:r>
            <a:rPr kumimoji="1" lang="ja-JP" altLang="en-US" sz="1100" b="1"/>
            <a:t>申請建物が耐震性を有する</a:t>
          </a:r>
          <a:r>
            <a:rPr kumimoji="1" lang="ja-JP" altLang="en-US" sz="1100" b="0"/>
            <a:t>ことを証明する書類を提出</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201.11\kkj\&#12469;&#12473;&#12486;\01&#30465;&#65315;&#65327;2&#20808;&#23566;&#22411;\&#24314;&#31689;&#29289;\&#20132;&#20184;&#30003;&#35531;&#31561;&#12510;&#12491;&#12517;&#12450;&#12523;&#12539;&#30003;&#35531;&#27096;&#24335;\R&#65303;&#24180;&#24230;\R7&#24180;&#24230;&#65288;&#31532;1&#29256;&#65289;\02&#30003;&#35531;&#27096;&#24335;\R7&#24314;&#31689;&#27096;&#24335;.xlsx" TargetMode="External"/><Relationship Id="rId1" Type="http://schemas.openxmlformats.org/officeDocument/2006/relationships/externalLinkPath" Target="/&#12469;&#12473;&#12486;/01&#30465;&#65315;&#65327;2&#20808;&#23566;&#22411;/&#24314;&#31689;&#29289;/&#20132;&#20184;&#30003;&#35531;&#31561;&#12510;&#12491;&#12517;&#12450;&#12523;&#12539;&#30003;&#35531;&#27096;&#24335;/R&#65303;&#24180;&#24230;/R7&#24180;&#24230;&#65288;&#31532;1&#29256;&#65289;/02&#30003;&#35531;&#27096;&#24335;/R7&#24314;&#31689;&#27096;&#2433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201.11\kkj\&#25913;&#20462;\00_&#30465;&#12456;&#12493;&#21270;&#25512;&#36914;&#20107;&#26989;\&#20132;&#20184;&#30003;&#35531;&#31561;&#12510;&#12491;&#12517;&#12450;&#12523;&#12539;&#30003;&#35531;&#27096;&#24335;\R6&#24180;&#24230;\&#27096;&#24335;&#12539;&#35352;&#20837;&#20363;\&#27096;&#24335;\&#30465;CO2&#27096;&#24335;k-r6.xlsx" TargetMode="External"/><Relationship Id="rId1" Type="http://schemas.openxmlformats.org/officeDocument/2006/relationships/externalLinkPath" Target="/&#25913;&#20462;/00_&#30465;&#12456;&#12493;&#21270;&#25512;&#36914;&#20107;&#26989;/&#20132;&#20184;&#30003;&#35531;&#31561;&#12510;&#12491;&#12517;&#12450;&#12523;&#12539;&#30003;&#35531;&#27096;&#24335;/R6&#24180;&#24230;/&#27096;&#24335;&#12539;&#35352;&#20837;&#20363;/&#27096;&#24335;/&#30465;CO2&#27096;&#24335;k-r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1"/>
      <sheetName val="交付別紙1 "/>
      <sheetName val="交付別紙2"/>
      <sheetName val="交付別紙3"/>
      <sheetName val="交付別紙4"/>
      <sheetName val="交付別紙5"/>
      <sheetName val="交付別添1"/>
      <sheetName val="交付別添2"/>
      <sheetName val="交付別添3"/>
      <sheetName val="交付別添４-１"/>
      <sheetName val="交付別添４-２"/>
      <sheetName val="交付別添5"/>
      <sheetName val="交付別添６"/>
      <sheetName val="別記様式第4"/>
      <sheetName val="別記様式第10"/>
      <sheetName val="実績別紙1 "/>
      <sheetName val="実績別紙2 "/>
      <sheetName val="実績別紙3"/>
      <sheetName val="実績別紙3A・B"/>
      <sheetName val="実績別紙4 "/>
      <sheetName val="実績別紙5 "/>
      <sheetName val="実績別紙６"/>
      <sheetName val="実績別添1-1"/>
      <sheetName val="実績別添1-2"/>
      <sheetName val="別記様式第12 "/>
      <sheetName val="共同事業実施規約書"/>
      <sheetName val="補助対象事業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8">
          <cell r="R8" t="str">
            <v>□</v>
          </cell>
        </row>
        <row r="11">
          <cell r="R11" t="str">
            <v>□</v>
          </cell>
        </row>
        <row r="12">
          <cell r="R1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1"/>
      <sheetName val="交付別紙1 "/>
      <sheetName val="交-別紙1"/>
      <sheetName val="交付別紙2"/>
      <sheetName val="交付別紙3"/>
      <sheetName val="交付別紙4"/>
      <sheetName val="交付別紙5"/>
      <sheetName val="交付別添1"/>
      <sheetName val="交付別添2"/>
      <sheetName val="交付別添3"/>
      <sheetName val="交付別添４-１"/>
      <sheetName val="交付別添４-２"/>
      <sheetName val="交付別添5"/>
      <sheetName val="交付別添６"/>
      <sheetName val="別記様式第4"/>
      <sheetName val="別記様式第10"/>
      <sheetName val="実績別紙1 "/>
      <sheetName val="実績別紙2 "/>
      <sheetName val="実績別紙3"/>
      <sheetName val="実績別紙3A・B"/>
      <sheetName val="実績別紙4 "/>
      <sheetName val="実績別紙5 "/>
      <sheetName val="実績別紙６"/>
      <sheetName val="実績別添1-1"/>
      <sheetName val="実績別添1-2"/>
      <sheetName val="別記様式第12 "/>
      <sheetName val="共同事業実施規約書"/>
      <sheetName val="補助対象事業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R8" t="str">
            <v>□</v>
          </cell>
        </row>
        <row r="11">
          <cell r="R11" t="str">
            <v>□</v>
          </cell>
        </row>
        <row r="12">
          <cell r="R12"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7C80"/>
  </sheetPr>
  <dimension ref="A2:U33"/>
  <sheetViews>
    <sheetView showGridLines="0" tabSelected="1" view="pageBreakPreview" zoomScaleNormal="100" zoomScaleSheetLayoutView="100" workbookViewId="0">
      <selection activeCell="G12" sqref="G12:H12"/>
    </sheetView>
  </sheetViews>
  <sheetFormatPr defaultColWidth="5.59765625" defaultRowHeight="13" x14ac:dyDescent="0.2"/>
  <cols>
    <col min="1" max="16384" width="5.59765625" style="13"/>
  </cols>
  <sheetData>
    <row r="2" spans="1:17" ht="21" x14ac:dyDescent="0.2">
      <c r="A2" s="1900" t="s">
        <v>1478</v>
      </c>
      <c r="B2" s="1900"/>
      <c r="C2" s="1900"/>
      <c r="D2" s="1900"/>
      <c r="E2" s="1900"/>
      <c r="F2" s="1900"/>
      <c r="G2" s="1900"/>
      <c r="H2" s="1900"/>
      <c r="I2" s="1900"/>
      <c r="J2" s="1900"/>
      <c r="K2" s="1900"/>
      <c r="L2" s="1900"/>
      <c r="M2" s="1900"/>
      <c r="N2" s="1900"/>
      <c r="O2" s="1900"/>
      <c r="P2" s="1900"/>
      <c r="Q2" s="1900"/>
    </row>
    <row r="3" spans="1:17" ht="21" x14ac:dyDescent="0.2">
      <c r="A3" s="1900" t="s">
        <v>92</v>
      </c>
      <c r="B3" s="1900"/>
      <c r="C3" s="1900"/>
      <c r="D3" s="1900"/>
      <c r="E3" s="1900"/>
      <c r="F3" s="1900"/>
      <c r="G3" s="1900"/>
      <c r="H3" s="1900"/>
      <c r="I3" s="1900"/>
      <c r="J3" s="1900"/>
      <c r="K3" s="1900"/>
      <c r="L3" s="1900"/>
      <c r="M3" s="1900"/>
      <c r="N3" s="1900"/>
      <c r="O3" s="1900"/>
      <c r="P3" s="1900"/>
      <c r="Q3" s="1900"/>
    </row>
    <row r="6" spans="1:17" x14ac:dyDescent="0.2">
      <c r="A6" s="13" t="s">
        <v>105</v>
      </c>
    </row>
    <row r="8" spans="1:17" x14ac:dyDescent="0.2">
      <c r="A8" s="1692" t="s">
        <v>93</v>
      </c>
    </row>
    <row r="9" spans="1:17" x14ac:dyDescent="0.2">
      <c r="A9" s="1692" t="s">
        <v>1139</v>
      </c>
    </row>
    <row r="10" spans="1:17" x14ac:dyDescent="0.2">
      <c r="A10" s="1692" t="s">
        <v>938</v>
      </c>
    </row>
    <row r="12" spans="1:17" ht="30" customHeight="1" x14ac:dyDescent="0.2">
      <c r="A12" s="1901" t="s">
        <v>94</v>
      </c>
      <c r="B12" s="1901"/>
      <c r="C12" s="1901"/>
      <c r="D12" s="902">
        <v>25</v>
      </c>
      <c r="E12" s="14" t="s">
        <v>1773</v>
      </c>
      <c r="F12" s="902" t="s">
        <v>106</v>
      </c>
      <c r="G12" s="1904"/>
      <c r="H12" s="1904"/>
      <c r="I12" s="1903"/>
      <c r="J12" s="1903"/>
      <c r="K12" s="1903"/>
      <c r="L12" s="1903"/>
      <c r="M12" s="1903"/>
      <c r="N12" s="1903"/>
      <c r="O12" s="1903"/>
      <c r="P12" s="1903"/>
      <c r="Q12" s="1903"/>
    </row>
    <row r="13" spans="1:17" ht="30" customHeight="1" x14ac:dyDescent="0.2">
      <c r="A13" s="1901" t="s">
        <v>95</v>
      </c>
      <c r="B13" s="1901"/>
      <c r="C13" s="1901"/>
      <c r="D13" s="1902"/>
      <c r="E13" s="1902"/>
      <c r="F13" s="1902"/>
      <c r="G13" s="1902"/>
      <c r="H13" s="1902"/>
      <c r="I13" s="1902"/>
      <c r="J13" s="1902"/>
      <c r="K13" s="1902"/>
      <c r="L13" s="1902"/>
      <c r="M13" s="1902"/>
      <c r="N13" s="1902"/>
      <c r="O13" s="1902"/>
      <c r="P13" s="1902"/>
      <c r="Q13" s="1902"/>
    </row>
    <row r="15" spans="1:17" ht="30" customHeight="1" x14ac:dyDescent="0.2">
      <c r="A15" s="1907" t="s">
        <v>96</v>
      </c>
      <c r="B15" s="1907"/>
      <c r="C15" s="1907"/>
      <c r="D15" s="1901" t="s">
        <v>107</v>
      </c>
      <c r="E15" s="1901"/>
      <c r="F15" s="1901"/>
      <c r="G15" s="1906" t="s">
        <v>1434</v>
      </c>
      <c r="H15" s="1906"/>
      <c r="I15" s="1903"/>
      <c r="J15" s="1903"/>
      <c r="K15" s="1903"/>
      <c r="L15" s="1903"/>
      <c r="M15" s="1903"/>
      <c r="N15" s="1903"/>
      <c r="O15" s="1903"/>
      <c r="P15" s="1903"/>
      <c r="Q15" s="1903"/>
    </row>
    <row r="16" spans="1:17" ht="15" customHeight="1" x14ac:dyDescent="0.2">
      <c r="A16" s="1907"/>
      <c r="B16" s="1907"/>
      <c r="C16" s="1907"/>
      <c r="D16" s="1891" t="s">
        <v>97</v>
      </c>
      <c r="E16" s="1892"/>
      <c r="F16" s="1893"/>
      <c r="G16" s="903" t="s">
        <v>104</v>
      </c>
      <c r="H16" s="1897"/>
      <c r="I16" s="1898"/>
      <c r="J16" s="1898"/>
      <c r="K16" s="1898"/>
      <c r="L16" s="1898"/>
      <c r="M16" s="1898"/>
      <c r="N16" s="1898"/>
      <c r="O16" s="1898"/>
      <c r="P16" s="1898"/>
      <c r="Q16" s="1899"/>
    </row>
    <row r="17" spans="1:21" ht="30" customHeight="1" x14ac:dyDescent="0.2">
      <c r="A17" s="1907"/>
      <c r="B17" s="1907"/>
      <c r="C17" s="1907"/>
      <c r="D17" s="1894"/>
      <c r="E17" s="1895"/>
      <c r="F17" s="1896"/>
      <c r="G17" s="1902"/>
      <c r="H17" s="1902"/>
      <c r="I17" s="1902"/>
      <c r="J17" s="1902"/>
      <c r="K17" s="1902"/>
      <c r="L17" s="1902"/>
      <c r="M17" s="1902"/>
      <c r="N17" s="1902"/>
      <c r="O17" s="1902"/>
      <c r="P17" s="1902"/>
      <c r="Q17" s="1902"/>
    </row>
    <row r="18" spans="1:21" ht="30" customHeight="1" x14ac:dyDescent="0.2">
      <c r="A18" s="1907"/>
      <c r="B18" s="1907"/>
      <c r="C18" s="1907"/>
      <c r="D18" s="1874" t="s">
        <v>98</v>
      </c>
      <c r="E18" s="1875"/>
      <c r="F18" s="1876"/>
      <c r="G18" s="1888"/>
      <c r="H18" s="1889"/>
      <c r="I18" s="1889"/>
      <c r="J18" s="1889"/>
      <c r="K18" s="1889"/>
      <c r="L18" s="1889"/>
      <c r="M18" s="1874" t="s">
        <v>979</v>
      </c>
      <c r="N18" s="1876"/>
      <c r="O18" s="1889"/>
      <c r="P18" s="1889"/>
      <c r="Q18" s="1890"/>
    </row>
    <row r="19" spans="1:21" ht="15" customHeight="1" x14ac:dyDescent="0.2">
      <c r="A19" s="1907"/>
      <c r="B19" s="1907"/>
      <c r="C19" s="1907"/>
      <c r="D19" s="1891" t="s">
        <v>99</v>
      </c>
      <c r="E19" s="1892"/>
      <c r="F19" s="1893"/>
      <c r="G19" s="903" t="s">
        <v>104</v>
      </c>
      <c r="H19" s="1897"/>
      <c r="I19" s="1898"/>
      <c r="J19" s="1898"/>
      <c r="K19" s="1898"/>
      <c r="L19" s="1898"/>
      <c r="M19" s="1898"/>
      <c r="N19" s="1898"/>
      <c r="O19" s="1898"/>
      <c r="P19" s="1898"/>
      <c r="Q19" s="1899"/>
    </row>
    <row r="20" spans="1:21" ht="30" customHeight="1" x14ac:dyDescent="0.2">
      <c r="A20" s="1907"/>
      <c r="B20" s="1907"/>
      <c r="C20" s="1907"/>
      <c r="D20" s="1894"/>
      <c r="E20" s="1895"/>
      <c r="F20" s="1896"/>
      <c r="G20" s="1902"/>
      <c r="H20" s="1902"/>
      <c r="I20" s="1902"/>
      <c r="J20" s="1902"/>
      <c r="K20" s="1902"/>
      <c r="L20" s="1902"/>
      <c r="M20" s="1902"/>
      <c r="N20" s="1902"/>
      <c r="O20" s="1902"/>
      <c r="P20" s="1902"/>
      <c r="Q20" s="1902"/>
    </row>
    <row r="21" spans="1:21" ht="30" customHeight="1" x14ac:dyDescent="0.2">
      <c r="A21" s="1907"/>
      <c r="B21" s="1907"/>
      <c r="C21" s="1907"/>
      <c r="D21" s="1901" t="s">
        <v>100</v>
      </c>
      <c r="E21" s="1901"/>
      <c r="F21" s="1901"/>
      <c r="G21" s="902" t="s">
        <v>103</v>
      </c>
      <c r="H21" s="1877"/>
      <c r="I21" s="1878"/>
      <c r="J21" s="1879"/>
      <c r="K21" s="1908"/>
      <c r="L21" s="1908"/>
      <c r="M21" s="1908"/>
      <c r="N21" s="1908"/>
      <c r="O21" s="1908"/>
      <c r="P21" s="1908"/>
      <c r="Q21" s="1908"/>
    </row>
    <row r="22" spans="1:21" ht="30" customHeight="1" x14ac:dyDescent="0.2">
      <c r="A22" s="1907"/>
      <c r="B22" s="1907"/>
      <c r="C22" s="1907"/>
      <c r="D22" s="1901" t="s">
        <v>101</v>
      </c>
      <c r="E22" s="1901"/>
      <c r="F22" s="1901"/>
      <c r="G22" s="1905"/>
      <c r="H22" s="1902"/>
      <c r="I22" s="1902"/>
      <c r="J22" s="1902"/>
      <c r="K22" s="1902"/>
      <c r="L22" s="1902"/>
      <c r="M22" s="1902"/>
      <c r="N22" s="1902"/>
      <c r="O22" s="1902"/>
      <c r="P22" s="1902"/>
      <c r="Q22" s="1902"/>
      <c r="S22" s="1873"/>
      <c r="T22" s="1873"/>
      <c r="U22" s="1873"/>
    </row>
    <row r="23" spans="1:21" ht="30" customHeight="1" x14ac:dyDescent="0.2">
      <c r="A23" s="1907"/>
      <c r="B23" s="1907"/>
      <c r="C23" s="1907"/>
      <c r="D23" s="1901" t="s">
        <v>102</v>
      </c>
      <c r="E23" s="1901"/>
      <c r="F23" s="1901"/>
      <c r="G23" s="1904"/>
      <c r="H23" s="1904"/>
      <c r="I23" s="1904"/>
      <c r="J23" s="1904"/>
      <c r="K23" s="1908"/>
      <c r="L23" s="1908"/>
      <c r="M23" s="1908"/>
      <c r="N23" s="1908"/>
      <c r="O23" s="1908"/>
      <c r="P23" s="1908"/>
      <c r="Q23" s="1908"/>
    </row>
    <row r="25" spans="1:21" ht="30" customHeight="1" x14ac:dyDescent="0.2">
      <c r="A25" s="1907" t="s">
        <v>952</v>
      </c>
      <c r="B25" s="1901"/>
      <c r="C25" s="1901"/>
      <c r="D25" s="1874" t="s">
        <v>107</v>
      </c>
      <c r="E25" s="1875"/>
      <c r="F25" s="1876"/>
      <c r="G25" s="1883"/>
      <c r="H25" s="1884"/>
      <c r="I25" s="1885"/>
      <c r="J25" s="1886"/>
      <c r="K25" s="1886"/>
      <c r="L25" s="1886"/>
      <c r="M25" s="1886"/>
      <c r="N25" s="1886"/>
      <c r="O25" s="1886"/>
      <c r="P25" s="1886"/>
      <c r="Q25" s="1887"/>
    </row>
    <row r="26" spans="1:21" ht="15" customHeight="1" x14ac:dyDescent="0.2">
      <c r="A26" s="1901"/>
      <c r="B26" s="1901"/>
      <c r="C26" s="1901"/>
      <c r="D26" s="1891" t="s">
        <v>97</v>
      </c>
      <c r="E26" s="1892"/>
      <c r="F26" s="1893"/>
      <c r="G26" s="903" t="s">
        <v>104</v>
      </c>
      <c r="H26" s="1897"/>
      <c r="I26" s="1898"/>
      <c r="J26" s="1898"/>
      <c r="K26" s="1898"/>
      <c r="L26" s="1898"/>
      <c r="M26" s="1898"/>
      <c r="N26" s="1898"/>
      <c r="O26" s="1898"/>
      <c r="P26" s="1898"/>
      <c r="Q26" s="1899"/>
    </row>
    <row r="27" spans="1:21" ht="30" customHeight="1" x14ac:dyDescent="0.2">
      <c r="A27" s="1901"/>
      <c r="B27" s="1901"/>
      <c r="C27" s="1901"/>
      <c r="D27" s="1894"/>
      <c r="E27" s="1895"/>
      <c r="F27" s="1896"/>
      <c r="G27" s="1888"/>
      <c r="H27" s="1889"/>
      <c r="I27" s="1889"/>
      <c r="J27" s="1889"/>
      <c r="K27" s="1889"/>
      <c r="L27" s="1889"/>
      <c r="M27" s="1889"/>
      <c r="N27" s="1889"/>
      <c r="O27" s="1889"/>
      <c r="P27" s="1889"/>
      <c r="Q27" s="1890"/>
    </row>
    <row r="28" spans="1:21" ht="30" customHeight="1" x14ac:dyDescent="0.2">
      <c r="A28" s="1901"/>
      <c r="B28" s="1901"/>
      <c r="C28" s="1901"/>
      <c r="D28" s="904" t="s">
        <v>98</v>
      </c>
      <c r="E28" s="905"/>
      <c r="F28" s="906"/>
      <c r="G28" s="1888"/>
      <c r="H28" s="1889"/>
      <c r="I28" s="1889"/>
      <c r="J28" s="1889"/>
      <c r="K28" s="1889"/>
      <c r="L28" s="1890"/>
      <c r="M28" s="1874" t="s">
        <v>979</v>
      </c>
      <c r="N28" s="1876"/>
      <c r="O28" s="1889"/>
      <c r="P28" s="1889"/>
      <c r="Q28" s="1890"/>
    </row>
    <row r="29" spans="1:21" ht="15" customHeight="1" x14ac:dyDescent="0.2">
      <c r="A29" s="1901"/>
      <c r="B29" s="1901"/>
      <c r="C29" s="1901"/>
      <c r="D29" s="1891" t="s">
        <v>99</v>
      </c>
      <c r="E29" s="1892"/>
      <c r="F29" s="1893"/>
      <c r="G29" s="903" t="s">
        <v>104</v>
      </c>
      <c r="H29" s="1897"/>
      <c r="I29" s="1898"/>
      <c r="J29" s="1898"/>
      <c r="K29" s="1898"/>
      <c r="L29" s="1898"/>
      <c r="M29" s="1898"/>
      <c r="N29" s="1898"/>
      <c r="O29" s="1898"/>
      <c r="P29" s="1898"/>
      <c r="Q29" s="1899"/>
    </row>
    <row r="30" spans="1:21" ht="30" customHeight="1" x14ac:dyDescent="0.2">
      <c r="A30" s="1901"/>
      <c r="B30" s="1901"/>
      <c r="C30" s="1901"/>
      <c r="D30" s="1894"/>
      <c r="E30" s="1895"/>
      <c r="F30" s="1896"/>
      <c r="G30" s="1888"/>
      <c r="H30" s="1889"/>
      <c r="I30" s="1889"/>
      <c r="J30" s="1889"/>
      <c r="K30" s="1889"/>
      <c r="L30" s="1889"/>
      <c r="M30" s="1889"/>
      <c r="N30" s="1889"/>
      <c r="O30" s="1889"/>
      <c r="P30" s="1889"/>
      <c r="Q30" s="1890"/>
    </row>
    <row r="31" spans="1:21" ht="30" customHeight="1" x14ac:dyDescent="0.2">
      <c r="A31" s="1901"/>
      <c r="B31" s="1901"/>
      <c r="C31" s="1901"/>
      <c r="D31" s="1874" t="s">
        <v>100</v>
      </c>
      <c r="E31" s="1875"/>
      <c r="F31" s="1876"/>
      <c r="G31" s="902" t="s">
        <v>103</v>
      </c>
      <c r="H31" s="1877"/>
      <c r="I31" s="1878"/>
      <c r="J31" s="1879"/>
      <c r="K31" s="1880"/>
      <c r="L31" s="1881"/>
      <c r="M31" s="1881"/>
      <c r="N31" s="1881"/>
      <c r="O31" s="1881"/>
      <c r="P31" s="1881"/>
      <c r="Q31" s="1882"/>
    </row>
    <row r="32" spans="1:21" ht="30" customHeight="1" x14ac:dyDescent="0.2">
      <c r="A32" s="1901"/>
      <c r="B32" s="1901"/>
      <c r="C32" s="1901"/>
      <c r="D32" s="1874" t="s">
        <v>101</v>
      </c>
      <c r="E32" s="1875"/>
      <c r="F32" s="1876"/>
      <c r="G32" s="1888"/>
      <c r="H32" s="1889"/>
      <c r="I32" s="1889"/>
      <c r="J32" s="1889"/>
      <c r="K32" s="1889"/>
      <c r="L32" s="1889"/>
      <c r="M32" s="1889"/>
      <c r="N32" s="1889"/>
      <c r="O32" s="1889"/>
      <c r="P32" s="1889"/>
      <c r="Q32" s="1890"/>
    </row>
    <row r="33" spans="1:17" ht="30" customHeight="1" x14ac:dyDescent="0.2">
      <c r="A33" s="1901"/>
      <c r="B33" s="1901"/>
      <c r="C33" s="1901"/>
      <c r="D33" s="1874" t="s">
        <v>102</v>
      </c>
      <c r="E33" s="1875"/>
      <c r="F33" s="1876"/>
      <c r="G33" s="1877"/>
      <c r="H33" s="1878"/>
      <c r="I33" s="1878"/>
      <c r="J33" s="1879"/>
      <c r="K33" s="1880"/>
      <c r="L33" s="1881"/>
      <c r="M33" s="1881"/>
      <c r="N33" s="1881"/>
      <c r="O33" s="1881"/>
      <c r="P33" s="1881"/>
      <c r="Q33" s="1882"/>
    </row>
  </sheetData>
  <dataConsolidate/>
  <mergeCells count="51">
    <mergeCell ref="G17:Q17"/>
    <mergeCell ref="G32:Q32"/>
    <mergeCell ref="H31:J31"/>
    <mergeCell ref="D19:F20"/>
    <mergeCell ref="H19:Q19"/>
    <mergeCell ref="D18:F18"/>
    <mergeCell ref="M18:N18"/>
    <mergeCell ref="H26:Q26"/>
    <mergeCell ref="G18:L18"/>
    <mergeCell ref="D22:F22"/>
    <mergeCell ref="A25:C33"/>
    <mergeCell ref="G20:Q20"/>
    <mergeCell ref="D21:F21"/>
    <mergeCell ref="H21:J21"/>
    <mergeCell ref="K21:Q21"/>
    <mergeCell ref="G23:J23"/>
    <mergeCell ref="K23:Q23"/>
    <mergeCell ref="D26:F27"/>
    <mergeCell ref="D23:F23"/>
    <mergeCell ref="A2:Q2"/>
    <mergeCell ref="A3:Q3"/>
    <mergeCell ref="H16:Q16"/>
    <mergeCell ref="G28:L28"/>
    <mergeCell ref="A13:C13"/>
    <mergeCell ref="D13:Q13"/>
    <mergeCell ref="A12:C12"/>
    <mergeCell ref="I12:Q12"/>
    <mergeCell ref="G12:H12"/>
    <mergeCell ref="I15:Q15"/>
    <mergeCell ref="G22:Q22"/>
    <mergeCell ref="D15:F15"/>
    <mergeCell ref="D16:F17"/>
    <mergeCell ref="G15:H15"/>
    <mergeCell ref="O18:Q18"/>
    <mergeCell ref="A15:C23"/>
    <mergeCell ref="S22:U22"/>
    <mergeCell ref="D33:F33"/>
    <mergeCell ref="G33:J33"/>
    <mergeCell ref="K33:Q33"/>
    <mergeCell ref="D25:F25"/>
    <mergeCell ref="G25:H25"/>
    <mergeCell ref="I25:Q25"/>
    <mergeCell ref="K31:Q31"/>
    <mergeCell ref="G30:Q30"/>
    <mergeCell ref="D32:F32"/>
    <mergeCell ref="D31:F31"/>
    <mergeCell ref="M28:N28"/>
    <mergeCell ref="O28:Q28"/>
    <mergeCell ref="D29:F30"/>
    <mergeCell ref="H29:Q29"/>
    <mergeCell ref="G27:Q27"/>
  </mergeCells>
  <phoneticPr fontId="2"/>
  <dataValidations count="4">
    <dataValidation type="list" allowBlank="1" showInputMessage="1" showErrorMessage="1" sqref="E12" xr:uid="{A471FB91-CE8D-4520-8077-E31F98F19BC8}">
      <formula1>"A,B"</formula1>
    </dataValidation>
    <dataValidation imeMode="halfKatakana" allowBlank="1" showInputMessage="1" showErrorMessage="1" sqref="H26:Q26 H19:Q19 H16:Q16 H29:Q29" xr:uid="{F352FFD9-816C-452B-820C-9F1F4B8B33F2}"/>
    <dataValidation type="list" allowBlank="1" showInputMessage="1" showErrorMessage="1" sqref="G15:H15 G25:H25" xr:uid="{970172B6-878C-465C-BCD6-B80739FD4703}">
      <formula1>"法人,個人"</formula1>
    </dataValidation>
    <dataValidation imeMode="halfAlpha" allowBlank="1" showInputMessage="1" showErrorMessage="1" sqref="G12:H12 H21:J21 G23:J23 H31:J31 G33:J33" xr:uid="{10078A0E-B493-40D1-B72C-93993D8B9722}"/>
  </dataValidations>
  <printOptions horizontalCentered="1"/>
  <pageMargins left="0.78740157480314965" right="0.59055118110236227" top="0.78740157480314965" bottom="0.78740157480314965" header="0" footer="0"/>
  <pageSetup paperSize="9" fitToWidth="0"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9FF99"/>
  </sheetPr>
  <dimension ref="A1:BA40"/>
  <sheetViews>
    <sheetView showGridLines="0" view="pageBreakPreview" zoomScaleNormal="100" zoomScaleSheetLayoutView="100" workbookViewId="0">
      <selection activeCell="A10" sqref="A10:AG10"/>
    </sheetView>
  </sheetViews>
  <sheetFormatPr defaultColWidth="9.59765625" defaultRowHeight="13" x14ac:dyDescent="0.2"/>
  <cols>
    <col min="1" max="1" width="6.69921875" style="653" customWidth="1"/>
    <col min="2" max="2" width="15.69921875" style="653" customWidth="1"/>
    <col min="3" max="32" width="2.8984375" style="653" customWidth="1"/>
    <col min="33" max="33" width="5.69921875" style="653" customWidth="1"/>
    <col min="34" max="34" width="9.59765625" style="653" customWidth="1"/>
    <col min="35" max="37" width="9.59765625" style="653"/>
    <col min="38" max="38" width="2.8984375" style="653" hidden="1" customWidth="1"/>
    <col min="39" max="39" width="5.09765625" style="653" hidden="1" customWidth="1"/>
    <col min="40" max="16384" width="9.59765625" style="653"/>
  </cols>
  <sheetData>
    <row r="1" spans="1:53" ht="14" x14ac:dyDescent="0.2">
      <c r="AG1" s="139" t="s">
        <v>1540</v>
      </c>
    </row>
    <row r="4" spans="1:53" ht="19" x14ac:dyDescent="0.2">
      <c r="A4" s="2279" t="s">
        <v>1073</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ht="19" x14ac:dyDescent="0.2">
      <c r="A5" s="2286" t="s">
        <v>1107</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c r="AY5" s="1042"/>
      <c r="AZ5" s="1042"/>
      <c r="BA5" s="1042"/>
    </row>
    <row r="8" spans="1:53" ht="31.5" customHeight="1" x14ac:dyDescent="0.2">
      <c r="A8" s="2280" t="s">
        <v>1074</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ht="21" customHeight="1" x14ac:dyDescent="0.2">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row>
    <row r="12" spans="1:53" ht="21" customHeight="1" x14ac:dyDescent="0.2">
      <c r="A12" s="894" t="s">
        <v>157</v>
      </c>
      <c r="B12" s="894"/>
      <c r="C12" s="894"/>
      <c r="D12" s="894"/>
      <c r="E12" s="894"/>
      <c r="F12" s="894"/>
      <c r="G12" s="894"/>
      <c r="H12" s="894"/>
      <c r="I12" s="894"/>
      <c r="J12" s="894"/>
      <c r="K12" s="894"/>
      <c r="L12" s="894"/>
      <c r="M12" s="894"/>
      <c r="N12" s="894"/>
      <c r="O12" s="894"/>
      <c r="P12" s="894"/>
      <c r="Q12" s="894"/>
      <c r="R12" s="894"/>
      <c r="S12" s="894"/>
      <c r="T12" s="894"/>
      <c r="U12" s="894"/>
      <c r="V12" s="894"/>
      <c r="W12" s="894"/>
      <c r="X12" s="894"/>
    </row>
    <row r="13" spans="1:53" ht="30" customHeight="1" x14ac:dyDescent="0.2">
      <c r="A13" s="2282" t="s">
        <v>158</v>
      </c>
      <c r="B13" s="2282"/>
      <c r="C13" s="2283" t="str">
        <f>IF(基本情報!D13="","",基本情報!D13)</f>
        <v/>
      </c>
      <c r="D13" s="2284"/>
      <c r="E13" s="2284"/>
      <c r="F13" s="2284"/>
      <c r="G13" s="2284"/>
      <c r="H13" s="2284"/>
      <c r="I13" s="2284"/>
      <c r="J13" s="2284"/>
      <c r="K13" s="2284"/>
      <c r="L13" s="2284"/>
      <c r="M13" s="2284"/>
      <c r="N13" s="2284"/>
      <c r="O13" s="2284"/>
      <c r="P13" s="2284"/>
      <c r="Q13" s="2284"/>
      <c r="R13" s="2284"/>
      <c r="S13" s="2284"/>
      <c r="T13" s="2284"/>
      <c r="U13" s="2284"/>
      <c r="V13" s="2284"/>
      <c r="W13" s="2284"/>
      <c r="X13" s="2284"/>
      <c r="Y13" s="2284"/>
      <c r="Z13" s="2284"/>
      <c r="AA13" s="2284"/>
      <c r="AB13" s="2284"/>
      <c r="AC13" s="2284"/>
      <c r="AD13" s="2284"/>
      <c r="AE13" s="2284"/>
      <c r="AF13" s="2284"/>
      <c r="AG13" s="2285"/>
    </row>
    <row r="14" spans="1:53" ht="30" customHeight="1" x14ac:dyDescent="0.2">
      <c r="A14" s="2282" t="s">
        <v>159</v>
      </c>
      <c r="B14" s="2282"/>
      <c r="C14" s="2283"/>
      <c r="D14" s="2284"/>
      <c r="E14" s="2284"/>
      <c r="F14" s="2284"/>
      <c r="G14" s="2284"/>
      <c r="H14" s="2284"/>
      <c r="I14" s="2284"/>
      <c r="J14" s="2284"/>
      <c r="K14" s="2284"/>
      <c r="L14" s="2284"/>
      <c r="M14" s="2284"/>
      <c r="N14" s="2284"/>
      <c r="O14" s="2284"/>
      <c r="P14" s="2284"/>
      <c r="Q14" s="2284"/>
      <c r="R14" s="2284"/>
      <c r="S14" s="2284"/>
      <c r="T14" s="2284"/>
      <c r="U14" s="2284"/>
      <c r="V14" s="2284"/>
      <c r="W14" s="2284"/>
      <c r="X14" s="2284"/>
      <c r="Y14" s="2284"/>
      <c r="Z14" s="2284"/>
      <c r="AA14" s="2284"/>
      <c r="AB14" s="2284"/>
      <c r="AC14" s="2284"/>
      <c r="AD14" s="2284"/>
      <c r="AE14" s="2284"/>
      <c r="AF14" s="2284"/>
      <c r="AG14" s="2285"/>
    </row>
    <row r="15" spans="1:53" ht="30" customHeight="1" x14ac:dyDescent="0.2">
      <c r="A15" s="2281" t="s">
        <v>1236</v>
      </c>
      <c r="B15" s="2281"/>
      <c r="C15" s="2275"/>
      <c r="D15" s="2276"/>
      <c r="E15" s="2276"/>
      <c r="F15" s="2276"/>
      <c r="G15" s="2276"/>
      <c r="H15" s="1351" t="s">
        <v>155</v>
      </c>
      <c r="I15" s="2277"/>
      <c r="J15" s="2277"/>
      <c r="K15" s="2277"/>
      <c r="L15" s="2277"/>
      <c r="M15" s="2277"/>
      <c r="N15" s="2277"/>
      <c r="O15" s="1351" t="s">
        <v>116</v>
      </c>
      <c r="P15" s="1315" t="s">
        <v>1187</v>
      </c>
      <c r="R15" s="1316"/>
      <c r="S15" s="1315" t="s">
        <v>1188</v>
      </c>
      <c r="T15" s="1315" t="s">
        <v>1189</v>
      </c>
      <c r="U15" s="1354"/>
      <c r="V15" s="1316"/>
      <c r="W15" s="1315" t="s">
        <v>1188</v>
      </c>
      <c r="Y15" s="2289" t="s">
        <v>1253</v>
      </c>
      <c r="Z15" s="2289"/>
      <c r="AA15" s="2289"/>
      <c r="AB15" s="2289"/>
      <c r="AC15" s="2288"/>
      <c r="AD15" s="2288"/>
      <c r="AE15" s="2288"/>
      <c r="AF15" s="2288"/>
      <c r="AG15" s="1352" t="s">
        <v>1190</v>
      </c>
      <c r="AH15" s="653" t="s">
        <v>1299</v>
      </c>
    </row>
    <row r="16" spans="1:53" ht="30" customHeight="1" x14ac:dyDescent="0.2">
      <c r="A16" s="2282" t="s">
        <v>1237</v>
      </c>
      <c r="B16" s="2282"/>
      <c r="C16" s="2275"/>
      <c r="D16" s="2276"/>
      <c r="E16" s="2276"/>
      <c r="F16" s="2276"/>
      <c r="G16" s="2276"/>
      <c r="H16" s="1351" t="s">
        <v>155</v>
      </c>
      <c r="I16" s="2277"/>
      <c r="J16" s="2277"/>
      <c r="K16" s="2277"/>
      <c r="L16" s="2277"/>
      <c r="M16" s="2277"/>
      <c r="N16" s="2277"/>
      <c r="O16" s="1351" t="s">
        <v>116</v>
      </c>
      <c r="P16" s="1355"/>
      <c r="Q16" s="1351"/>
      <c r="R16" s="1347"/>
      <c r="S16" s="1347"/>
      <c r="T16" s="1347"/>
      <c r="U16" s="1336"/>
      <c r="V16" s="1353"/>
      <c r="W16" s="1353"/>
      <c r="X16" s="1353"/>
      <c r="Y16" s="1353"/>
      <c r="Z16" s="1353"/>
      <c r="AA16" s="1353"/>
      <c r="AB16" s="1353"/>
      <c r="AC16" s="1353"/>
      <c r="AD16" s="1353"/>
      <c r="AE16" s="1353"/>
      <c r="AF16" s="1353"/>
      <c r="AG16" s="1337"/>
    </row>
    <row r="17" spans="1:39" ht="21" customHeight="1" x14ac:dyDescent="0.2">
      <c r="B17" s="1044"/>
      <c r="D17" s="1044"/>
      <c r="E17" s="1046" t="s">
        <v>1297</v>
      </c>
      <c r="G17" s="1044"/>
      <c r="H17" s="1044"/>
      <c r="I17" s="1044"/>
      <c r="J17" s="1044"/>
      <c r="K17" s="1044"/>
      <c r="L17" s="1044"/>
      <c r="M17" s="1044"/>
      <c r="N17" s="1044"/>
      <c r="O17" s="1044"/>
      <c r="P17" s="1046"/>
      <c r="Q17" s="1046"/>
      <c r="R17" s="1046"/>
      <c r="S17" s="1046"/>
      <c r="T17" s="1046"/>
      <c r="U17" s="1046"/>
      <c r="V17" s="1046"/>
      <c r="W17" s="1046"/>
      <c r="X17" s="1046"/>
      <c r="Y17" s="1046"/>
      <c r="Z17" s="1046"/>
      <c r="AA17" s="1046"/>
      <c r="AB17" s="1046"/>
      <c r="AC17" s="1046"/>
      <c r="AD17" s="1046"/>
      <c r="AE17" s="1046"/>
      <c r="AF17" s="1046"/>
      <c r="AG17" s="1046"/>
    </row>
    <row r="18" spans="1:39" ht="21" customHeight="1" x14ac:dyDescent="0.2">
      <c r="A18" s="138" t="s">
        <v>1076</v>
      </c>
      <c r="B18" s="1044"/>
      <c r="C18" s="1044"/>
      <c r="D18" s="1044"/>
      <c r="E18" s="1044"/>
      <c r="F18" s="1044"/>
      <c r="G18" s="1044"/>
      <c r="H18" s="1044"/>
      <c r="I18" s="1044"/>
      <c r="J18" s="1044"/>
      <c r="K18" s="1044"/>
      <c r="L18" s="1044"/>
      <c r="M18" s="1044"/>
      <c r="N18" s="1044"/>
      <c r="O18" s="1044"/>
      <c r="P18" s="1046"/>
      <c r="Q18" s="1046"/>
      <c r="R18" s="1046"/>
      <c r="S18" s="1046"/>
      <c r="T18" s="1046"/>
      <c r="U18" s="1046"/>
      <c r="V18" s="1046"/>
      <c r="W18" s="1046"/>
      <c r="X18" s="1046"/>
      <c r="Y18" s="1046"/>
      <c r="Z18" s="1046"/>
      <c r="AA18" s="1046"/>
      <c r="AB18" s="1046"/>
      <c r="AC18" s="1046"/>
      <c r="AD18" s="1046"/>
      <c r="AE18" s="1046"/>
      <c r="AF18" s="1046"/>
      <c r="AG18" s="1046"/>
    </row>
    <row r="19" spans="1:39" ht="21" customHeight="1" x14ac:dyDescent="0.2">
      <c r="A19" s="2266" t="s">
        <v>1083</v>
      </c>
      <c r="B19" s="2267"/>
      <c r="C19" s="2264" t="s">
        <v>1077</v>
      </c>
      <c r="D19" s="2265"/>
      <c r="E19" s="2265"/>
      <c r="F19" s="2265"/>
      <c r="G19" s="2265"/>
      <c r="H19" s="2265"/>
      <c r="I19" s="2265"/>
      <c r="J19" s="2273" t="str">
        <f>IF(基本情報!G15="個人",基本情報!G20,CONCATENATE(基本情報!G17,"　",基本情報!G18,"　",基本情報!G20))</f>
        <v>　　</v>
      </c>
      <c r="K19" s="2273"/>
      <c r="L19" s="2273"/>
      <c r="M19" s="2273"/>
      <c r="N19" s="2273"/>
      <c r="O19" s="2273"/>
      <c r="P19" s="2273"/>
      <c r="Q19" s="2273"/>
      <c r="R19" s="2273"/>
      <c r="S19" s="2273"/>
      <c r="T19" s="2273"/>
      <c r="U19" s="2273"/>
      <c r="V19" s="2273"/>
      <c r="W19" s="2273"/>
      <c r="X19" s="2273"/>
      <c r="Y19" s="2273"/>
      <c r="Z19" s="2273"/>
      <c r="AA19" s="2273"/>
      <c r="AB19" s="2273"/>
      <c r="AC19" s="2273"/>
      <c r="AD19" s="2273"/>
      <c r="AE19" s="2273"/>
      <c r="AF19" s="2273"/>
      <c r="AG19" s="2274"/>
    </row>
    <row r="20" spans="1:39" ht="21" customHeight="1" x14ac:dyDescent="0.2">
      <c r="A20" s="2268"/>
      <c r="B20" s="2269"/>
      <c r="C20" s="1048" t="s">
        <v>294</v>
      </c>
      <c r="D20" s="1052"/>
      <c r="E20" s="2272" t="str">
        <f>IF(基本情報!G22="","",基本情報!G22)</f>
        <v/>
      </c>
      <c r="F20" s="2272"/>
      <c r="G20" s="2272"/>
      <c r="H20" s="2272"/>
      <c r="I20" s="2272"/>
      <c r="J20" s="2272"/>
      <c r="K20" s="2272"/>
      <c r="L20" s="2272"/>
      <c r="M20" s="2272"/>
      <c r="N20" s="2272"/>
      <c r="O20" s="2272"/>
      <c r="P20" s="2272"/>
      <c r="Q20" s="2272"/>
      <c r="R20" s="2272"/>
      <c r="S20" s="2272"/>
      <c r="T20" s="1314"/>
      <c r="U20" s="1314"/>
      <c r="V20" s="1314"/>
      <c r="W20" s="1314"/>
      <c r="X20" s="1314"/>
      <c r="Y20" s="1050" t="s">
        <v>160</v>
      </c>
      <c r="Z20" s="2270" t="str">
        <f>IF(基本情報!G23="","",基本情報!G23)</f>
        <v/>
      </c>
      <c r="AA20" s="2270"/>
      <c r="AB20" s="2270"/>
      <c r="AC20" s="2270"/>
      <c r="AD20" s="2270"/>
      <c r="AE20" s="2270"/>
      <c r="AF20" s="2270"/>
      <c r="AG20" s="2271"/>
    </row>
    <row r="21" spans="1:39" ht="21" customHeight="1" x14ac:dyDescent="0.2">
      <c r="A21" s="2266" t="s">
        <v>951</v>
      </c>
      <c r="B21" s="2267"/>
      <c r="C21" s="2264" t="s">
        <v>1077</v>
      </c>
      <c r="D21" s="2265"/>
      <c r="E21" s="2265"/>
      <c r="F21" s="2265"/>
      <c r="G21" s="2265"/>
      <c r="H21" s="2265"/>
      <c r="I21" s="2265"/>
      <c r="J21" s="2273" t="str">
        <f>IF(基本情報!G25="個人",基本情報!G30,CONCATENATE(基本情報!G27,"　",基本情報!G28,"　",基本情報!G30))</f>
        <v>　　</v>
      </c>
      <c r="K21" s="2273"/>
      <c r="L21" s="2273"/>
      <c r="M21" s="2273"/>
      <c r="N21" s="2273"/>
      <c r="O21" s="2273"/>
      <c r="P21" s="2273"/>
      <c r="Q21" s="2273"/>
      <c r="R21" s="2273"/>
      <c r="S21" s="2273"/>
      <c r="T21" s="2273"/>
      <c r="U21" s="2273"/>
      <c r="V21" s="2273"/>
      <c r="W21" s="2273"/>
      <c r="X21" s="2273"/>
      <c r="Y21" s="2273"/>
      <c r="Z21" s="2273"/>
      <c r="AA21" s="2273"/>
      <c r="AB21" s="2273"/>
      <c r="AC21" s="2273"/>
      <c r="AD21" s="2273"/>
      <c r="AE21" s="2273"/>
      <c r="AF21" s="2273"/>
      <c r="AG21" s="2274"/>
    </row>
    <row r="22" spans="1:39" ht="21" customHeight="1" x14ac:dyDescent="0.2">
      <c r="A22" s="2268"/>
      <c r="B22" s="2269"/>
      <c r="C22" s="1048" t="s">
        <v>294</v>
      </c>
      <c r="D22" s="1052"/>
      <c r="E22" s="2272" t="str">
        <f>IF(基本情報!G32="","",基本情報!G32)</f>
        <v/>
      </c>
      <c r="F22" s="2272"/>
      <c r="G22" s="2272"/>
      <c r="H22" s="2272"/>
      <c r="I22" s="2272"/>
      <c r="J22" s="2272"/>
      <c r="K22" s="2272"/>
      <c r="L22" s="2272"/>
      <c r="M22" s="2272"/>
      <c r="N22" s="2272"/>
      <c r="O22" s="2272"/>
      <c r="P22" s="2272"/>
      <c r="Q22" s="2272"/>
      <c r="R22" s="2272"/>
      <c r="S22" s="2272"/>
      <c r="T22" s="1314"/>
      <c r="U22" s="1314"/>
      <c r="V22" s="1314"/>
      <c r="W22" s="1314"/>
      <c r="X22" s="1314"/>
      <c r="Y22" s="1050" t="s">
        <v>160</v>
      </c>
      <c r="Z22" s="2270" t="str">
        <f>IF(基本情報!G33="","",基本情報!G33)</f>
        <v/>
      </c>
      <c r="AA22" s="2270"/>
      <c r="AB22" s="2270"/>
      <c r="AC22" s="2270"/>
      <c r="AD22" s="2270"/>
      <c r="AE22" s="2270"/>
      <c r="AF22" s="2270"/>
      <c r="AG22" s="2271"/>
    </row>
    <row r="23" spans="1:39" ht="21" customHeight="1" x14ac:dyDescent="0.2">
      <c r="A23" s="2266" t="s">
        <v>1105</v>
      </c>
      <c r="B23" s="2267"/>
      <c r="C23" s="2264" t="s">
        <v>1077</v>
      </c>
      <c r="D23" s="2265"/>
      <c r="E23" s="2265"/>
      <c r="F23" s="2265"/>
      <c r="G23" s="2265"/>
      <c r="H23" s="2265"/>
      <c r="I23" s="2265"/>
      <c r="J23" s="2273"/>
      <c r="K23" s="2273"/>
      <c r="L23" s="2273"/>
      <c r="M23" s="2273"/>
      <c r="N23" s="2273"/>
      <c r="O23" s="2273"/>
      <c r="P23" s="2273"/>
      <c r="Q23" s="2273"/>
      <c r="R23" s="2273"/>
      <c r="S23" s="2273"/>
      <c r="T23" s="2273"/>
      <c r="U23" s="2273"/>
      <c r="V23" s="2273"/>
      <c r="W23" s="2273"/>
      <c r="X23" s="2273"/>
      <c r="Y23" s="2273"/>
      <c r="Z23" s="2273"/>
      <c r="AA23" s="2273"/>
      <c r="AB23" s="2273"/>
      <c r="AC23" s="2273"/>
      <c r="AD23" s="2273"/>
      <c r="AE23" s="2273"/>
      <c r="AF23" s="2273"/>
      <c r="AG23" s="2274"/>
    </row>
    <row r="24" spans="1:39" ht="21" customHeight="1" x14ac:dyDescent="0.2">
      <c r="A24" s="2268"/>
      <c r="B24" s="2269"/>
      <c r="C24" s="1048" t="s">
        <v>294</v>
      </c>
      <c r="D24" s="1052"/>
      <c r="E24" s="2272"/>
      <c r="F24" s="2272"/>
      <c r="G24" s="2272"/>
      <c r="H24" s="2272"/>
      <c r="I24" s="2272"/>
      <c r="J24" s="2272"/>
      <c r="K24" s="2272"/>
      <c r="L24" s="2272"/>
      <c r="M24" s="2272"/>
      <c r="N24" s="2272"/>
      <c r="O24" s="2272"/>
      <c r="P24" s="2272"/>
      <c r="Q24" s="2272"/>
      <c r="R24" s="2272"/>
      <c r="S24" s="2272"/>
      <c r="T24" s="1314"/>
      <c r="U24" s="1314"/>
      <c r="V24" s="1314"/>
      <c r="W24" s="1314"/>
      <c r="X24" s="1314"/>
      <c r="Y24" s="1050" t="s">
        <v>160</v>
      </c>
      <c r="Z24" s="2270"/>
      <c r="AA24" s="2270"/>
      <c r="AB24" s="2270"/>
      <c r="AC24" s="2270"/>
      <c r="AD24" s="2270"/>
      <c r="AE24" s="2270"/>
      <c r="AF24" s="2270"/>
      <c r="AG24" s="2271"/>
    </row>
    <row r="25" spans="1:39" ht="21" customHeight="1" x14ac:dyDescent="0.2">
      <c r="A25" s="2266" t="s">
        <v>1078</v>
      </c>
      <c r="B25" s="2267"/>
      <c r="C25" s="2298" t="s">
        <v>1079</v>
      </c>
      <c r="D25" s="2299"/>
      <c r="E25" s="2299"/>
      <c r="F25" s="2299"/>
      <c r="G25" s="2299"/>
      <c r="H25" s="2299"/>
      <c r="I25" s="2299"/>
      <c r="J25" s="2299"/>
      <c r="K25" s="2299"/>
      <c r="L25" s="2299"/>
      <c r="M25" s="2299"/>
      <c r="N25" s="2299"/>
      <c r="O25" s="1054" t="s">
        <v>1080</v>
      </c>
      <c r="Q25" s="1056"/>
      <c r="R25" s="2297"/>
      <c r="S25" s="2297"/>
      <c r="T25" s="2297"/>
      <c r="U25" s="2297"/>
      <c r="V25" s="2297"/>
      <c r="W25" s="2297"/>
      <c r="X25" s="2297"/>
      <c r="Y25" s="2297"/>
      <c r="Z25" s="1054" t="s">
        <v>1081</v>
      </c>
      <c r="AA25" s="1051"/>
      <c r="AB25" s="2297"/>
      <c r="AC25" s="2297"/>
      <c r="AD25" s="2297"/>
      <c r="AE25" s="2297"/>
      <c r="AF25" s="2297"/>
      <c r="AG25" s="1057" t="s">
        <v>152</v>
      </c>
    </row>
    <row r="26" spans="1:39" ht="21" customHeight="1" x14ac:dyDescent="0.2">
      <c r="A26" s="2294"/>
      <c r="B26" s="2295"/>
      <c r="C26" s="1058" t="s">
        <v>1082</v>
      </c>
      <c r="D26" s="56"/>
      <c r="E26" s="56"/>
      <c r="F26" s="56"/>
      <c r="G26" s="56"/>
      <c r="H26" s="56"/>
      <c r="I26" s="2302"/>
      <c r="J26" s="2302"/>
      <c r="K26" s="2302"/>
      <c r="L26" s="2302"/>
      <c r="M26" s="2302"/>
      <c r="N26" s="2302"/>
      <c r="O26" s="2302"/>
      <c r="P26" s="2302"/>
      <c r="Q26" s="2302"/>
      <c r="R26" s="2302"/>
      <c r="S26" s="2302"/>
      <c r="T26" s="2302"/>
      <c r="U26" s="2302"/>
      <c r="V26" s="2302"/>
      <c r="W26" s="2302"/>
      <c r="X26" s="2302"/>
      <c r="Y26" s="2302"/>
      <c r="Z26" s="2302"/>
      <c r="AA26" s="2302"/>
      <c r="AB26" s="2302"/>
      <c r="AC26" s="2302"/>
      <c r="AD26" s="2302"/>
      <c r="AE26" s="2302"/>
      <c r="AF26" s="2302"/>
      <c r="AG26" s="2303"/>
    </row>
    <row r="27" spans="1:39" ht="21" customHeight="1" x14ac:dyDescent="0.2">
      <c r="A27" s="2268"/>
      <c r="B27" s="2269"/>
      <c r="C27" s="1048" t="s">
        <v>294</v>
      </c>
      <c r="D27" s="1052"/>
      <c r="E27" s="2296"/>
      <c r="F27" s="2296"/>
      <c r="G27" s="2296"/>
      <c r="H27" s="2296"/>
      <c r="I27" s="2296"/>
      <c r="J27" s="2296"/>
      <c r="K27" s="2296"/>
      <c r="L27" s="2296"/>
      <c r="M27" s="2296"/>
      <c r="N27" s="2296"/>
      <c r="O27" s="2296"/>
      <c r="P27" s="2296"/>
      <c r="Q27" s="2296"/>
      <c r="R27" s="2296"/>
      <c r="S27" s="2296"/>
      <c r="T27" s="1060"/>
      <c r="U27" s="1060"/>
      <c r="V27" s="1060"/>
      <c r="W27" s="1060"/>
      <c r="X27" s="1060"/>
      <c r="Y27" s="1050" t="s">
        <v>160</v>
      </c>
      <c r="Z27" s="2300"/>
      <c r="AA27" s="2300"/>
      <c r="AB27" s="2300"/>
      <c r="AC27" s="2300"/>
      <c r="AD27" s="2300"/>
      <c r="AE27" s="2300"/>
      <c r="AF27" s="2300"/>
      <c r="AG27" s="2301"/>
    </row>
    <row r="28" spans="1:39" ht="18" customHeight="1" x14ac:dyDescent="0.2">
      <c r="A28" s="2278" t="s">
        <v>1075</v>
      </c>
      <c r="B28" s="2278"/>
      <c r="C28" s="2278"/>
      <c r="D28" s="2278"/>
      <c r="E28" s="2278"/>
      <c r="F28" s="2278"/>
      <c r="G28" s="2278"/>
      <c r="H28" s="2278"/>
      <c r="I28" s="2278"/>
      <c r="J28" s="2278"/>
      <c r="K28" s="2278"/>
      <c r="L28" s="2278"/>
      <c r="M28" s="2278"/>
      <c r="N28" s="2278"/>
      <c r="O28" s="2278"/>
      <c r="P28" s="2278"/>
      <c r="Q28" s="2278"/>
      <c r="R28" s="2278"/>
      <c r="S28" s="2278"/>
      <c r="T28" s="2278"/>
      <c r="U28" s="2278"/>
      <c r="V28" s="2278"/>
      <c r="W28" s="2278"/>
      <c r="X28" s="2278"/>
      <c r="Y28" s="2278"/>
      <c r="Z28" s="2278"/>
      <c r="AA28" s="2278"/>
      <c r="AB28" s="2278"/>
      <c r="AC28" s="2278"/>
      <c r="AD28" s="2278"/>
      <c r="AE28" s="2278"/>
      <c r="AF28" s="2278"/>
      <c r="AG28" s="2278"/>
      <c r="AH28" s="1081"/>
      <c r="AI28" s="1081"/>
      <c r="AJ28" s="1081"/>
    </row>
    <row r="29" spans="1:39" ht="21" customHeight="1" x14ac:dyDescent="0.2">
      <c r="A29" s="63"/>
      <c r="B29" s="63"/>
      <c r="C29" s="63"/>
      <c r="D29" s="63"/>
      <c r="E29" s="63"/>
      <c r="F29" s="63"/>
      <c r="G29" s="63"/>
      <c r="H29" s="63"/>
      <c r="I29" s="63"/>
      <c r="J29" s="63"/>
      <c r="K29" s="63"/>
      <c r="L29" s="63"/>
      <c r="M29" s="63"/>
      <c r="N29" s="63"/>
      <c r="O29" s="63"/>
      <c r="P29" s="63"/>
      <c r="Q29" s="63"/>
      <c r="R29" s="136"/>
      <c r="S29" s="136"/>
      <c r="T29" s="136"/>
      <c r="U29" s="136"/>
      <c r="V29" s="136"/>
      <c r="W29" s="136"/>
      <c r="X29" s="136"/>
      <c r="Y29" s="136"/>
      <c r="Z29" s="136"/>
      <c r="AA29" s="63"/>
      <c r="AB29" s="63"/>
      <c r="AC29" s="63"/>
      <c r="AD29" s="63"/>
      <c r="AE29" s="63"/>
      <c r="AF29" s="63"/>
      <c r="AG29" s="866"/>
    </row>
    <row r="30" spans="1:39" ht="18" customHeight="1" x14ac:dyDescent="0.2">
      <c r="A30" s="62" t="s">
        <v>162</v>
      </c>
      <c r="B30" s="62"/>
      <c r="C30" s="62"/>
      <c r="D30" s="62"/>
      <c r="E30" s="62"/>
      <c r="F30" s="62"/>
      <c r="G30" s="62"/>
      <c r="H30" s="62"/>
      <c r="I30" s="62"/>
      <c r="J30" s="62"/>
      <c r="K30" s="62"/>
      <c r="L30" s="62"/>
      <c r="M30" s="62"/>
      <c r="N30" s="62"/>
      <c r="O30" s="62"/>
      <c r="P30" s="62"/>
      <c r="Q30" s="62"/>
      <c r="R30" s="63"/>
      <c r="S30" s="63"/>
      <c r="T30" s="63"/>
      <c r="U30" s="63"/>
      <c r="V30" s="63"/>
      <c r="W30" s="63"/>
      <c r="X30" s="63"/>
      <c r="Y30" s="63"/>
      <c r="Z30" s="63"/>
      <c r="AA30" s="63"/>
      <c r="AB30" s="63"/>
      <c r="AC30" s="63"/>
      <c r="AD30" s="63"/>
      <c r="AE30" s="63"/>
      <c r="AF30" s="63"/>
      <c r="AG30" s="63"/>
      <c r="AH30" s="1039" t="s">
        <v>1059</v>
      </c>
      <c r="AI30" s="1040"/>
      <c r="AJ30" s="1035"/>
      <c r="AK30" s="1036"/>
    </row>
    <row r="31" spans="1:39" ht="15" customHeight="1" x14ac:dyDescent="0.2">
      <c r="A31" s="2235" t="s">
        <v>980</v>
      </c>
      <c r="B31" s="2236"/>
      <c r="C31" s="2236"/>
      <c r="D31" s="2236"/>
      <c r="E31" s="2236"/>
      <c r="F31" s="2236"/>
      <c r="G31" s="2236"/>
      <c r="H31" s="2236"/>
      <c r="I31" s="2236"/>
      <c r="J31" s="2236"/>
      <c r="K31" s="2236"/>
      <c r="L31" s="2236"/>
      <c r="M31" s="2236"/>
      <c r="N31" s="2236"/>
      <c r="O31" s="2236"/>
      <c r="P31" s="2236"/>
      <c r="Q31" s="2236"/>
      <c r="R31" s="2237"/>
      <c r="S31" s="2242" t="s">
        <v>982</v>
      </c>
      <c r="T31" s="2243"/>
      <c r="U31" s="2243"/>
      <c r="V31" s="2243"/>
      <c r="W31" s="2243"/>
      <c r="X31" s="2243"/>
      <c r="Y31" s="2243"/>
      <c r="Z31" s="2244"/>
      <c r="AA31" s="2242" t="s">
        <v>972</v>
      </c>
      <c r="AB31" s="2243"/>
      <c r="AC31" s="2243"/>
      <c r="AD31" s="2243"/>
      <c r="AE31" s="2243"/>
      <c r="AF31" s="2243"/>
      <c r="AG31" s="2244"/>
      <c r="AH31" s="901" t="s">
        <v>1060</v>
      </c>
      <c r="AI31" s="1041"/>
      <c r="AJ31" s="1037" t="s">
        <v>1061</v>
      </c>
      <c r="AK31" s="1038"/>
    </row>
    <row r="32" spans="1:39" ht="21" customHeight="1" x14ac:dyDescent="0.2">
      <c r="A32" s="2238"/>
      <c r="B32" s="2239"/>
      <c r="C32" s="2239"/>
      <c r="D32" s="2239"/>
      <c r="E32" s="2239"/>
      <c r="F32" s="2239"/>
      <c r="G32" s="2239"/>
      <c r="H32" s="2239"/>
      <c r="I32" s="2239"/>
      <c r="J32" s="2239"/>
      <c r="K32" s="2239"/>
      <c r="L32" s="2239"/>
      <c r="M32" s="2239"/>
      <c r="N32" s="2239"/>
      <c r="O32" s="2239"/>
      <c r="P32" s="2239"/>
      <c r="Q32" s="2239"/>
      <c r="R32" s="2240"/>
      <c r="S32" s="2248"/>
      <c r="T32" s="2249"/>
      <c r="U32" s="2249"/>
      <c r="V32" s="2249"/>
      <c r="W32" s="2249"/>
      <c r="X32" s="2249"/>
      <c r="Y32" s="2246" t="s">
        <v>1235</v>
      </c>
      <c r="Z32" s="2247"/>
      <c r="AA32" s="2250">
        <f>AM32</f>
        <v>0</v>
      </c>
      <c r="AB32" s="2251"/>
      <c r="AC32" s="2251"/>
      <c r="AD32" s="2251"/>
      <c r="AE32" s="2251"/>
      <c r="AF32" s="2251"/>
      <c r="AG32" s="892" t="s">
        <v>439</v>
      </c>
      <c r="AH32" s="2290"/>
      <c r="AI32" s="2291"/>
      <c r="AJ32" s="2292"/>
      <c r="AK32" s="2293"/>
      <c r="AL32" s="653">
        <v>1</v>
      </c>
      <c r="AM32" s="653">
        <f>IF(AL32=1,'参考様式1-2'!I59,'参考様式1-3'!J61)</f>
        <v>0</v>
      </c>
    </row>
    <row r="33" spans="1:33" ht="15" customHeight="1" x14ac:dyDescent="0.2">
      <c r="A33" s="2235" t="s">
        <v>981</v>
      </c>
      <c r="B33" s="2236"/>
      <c r="C33" s="2236"/>
      <c r="D33" s="2236"/>
      <c r="E33" s="2236"/>
      <c r="F33" s="2236"/>
      <c r="G33" s="2236"/>
      <c r="H33" s="2236"/>
      <c r="I33" s="2236"/>
      <c r="J33" s="2236"/>
      <c r="K33" s="2236"/>
      <c r="L33" s="2236"/>
      <c r="M33" s="2236"/>
      <c r="N33" s="2236"/>
      <c r="O33" s="2236"/>
      <c r="P33" s="2236"/>
      <c r="Q33" s="2236"/>
      <c r="R33" s="2237"/>
      <c r="S33" s="2242" t="s">
        <v>982</v>
      </c>
      <c r="T33" s="2243"/>
      <c r="U33" s="2243"/>
      <c r="V33" s="2243"/>
      <c r="W33" s="2243"/>
      <c r="X33" s="2243"/>
      <c r="Y33" s="2243"/>
      <c r="Z33" s="2244"/>
      <c r="AA33" s="2242" t="s">
        <v>972</v>
      </c>
      <c r="AB33" s="2243"/>
      <c r="AC33" s="2243"/>
      <c r="AD33" s="2243"/>
      <c r="AE33" s="2243"/>
      <c r="AF33" s="2243"/>
      <c r="AG33" s="2244"/>
    </row>
    <row r="34" spans="1:33" ht="21" customHeight="1" x14ac:dyDescent="0.2">
      <c r="A34" s="2238"/>
      <c r="B34" s="2239"/>
      <c r="C34" s="2239"/>
      <c r="D34" s="2239"/>
      <c r="E34" s="2239"/>
      <c r="F34" s="2239"/>
      <c r="G34" s="2239"/>
      <c r="H34" s="2239"/>
      <c r="I34" s="2239"/>
      <c r="J34" s="2239"/>
      <c r="K34" s="2239"/>
      <c r="L34" s="2239"/>
      <c r="M34" s="2239"/>
      <c r="N34" s="2239"/>
      <c r="O34" s="2239"/>
      <c r="P34" s="2239"/>
      <c r="Q34" s="2239"/>
      <c r="R34" s="2240"/>
      <c r="S34" s="2248"/>
      <c r="T34" s="2249"/>
      <c r="U34" s="2249"/>
      <c r="V34" s="2249"/>
      <c r="W34" s="2249"/>
      <c r="X34" s="2249"/>
      <c r="Y34" s="2246" t="s">
        <v>1235</v>
      </c>
      <c r="Z34" s="2247"/>
      <c r="AA34" s="2250">
        <f>'参考様式1-1'!I15</f>
        <v>0</v>
      </c>
      <c r="AB34" s="2251"/>
      <c r="AC34" s="2251"/>
      <c r="AD34" s="2251"/>
      <c r="AE34" s="2251"/>
      <c r="AF34" s="2251"/>
      <c r="AG34" s="892" t="s">
        <v>439</v>
      </c>
    </row>
    <row r="35" spans="1:33" ht="21" customHeight="1" x14ac:dyDescent="0.2">
      <c r="A35" s="2242" t="s">
        <v>163</v>
      </c>
      <c r="B35" s="2243"/>
      <c r="C35" s="2243"/>
      <c r="D35" s="2243"/>
      <c r="E35" s="2243"/>
      <c r="F35" s="2243"/>
      <c r="G35" s="2243"/>
      <c r="H35" s="2243"/>
      <c r="I35" s="2243"/>
      <c r="J35" s="2243"/>
      <c r="K35" s="2243"/>
      <c r="L35" s="2243"/>
      <c r="M35" s="2243"/>
      <c r="N35" s="2243"/>
      <c r="O35" s="2243"/>
      <c r="P35" s="2243"/>
      <c r="Q35" s="2243"/>
      <c r="R35" s="2243"/>
      <c r="S35" s="2243"/>
      <c r="T35" s="2243"/>
      <c r="U35" s="2243"/>
      <c r="V35" s="2243"/>
      <c r="W35" s="2243"/>
      <c r="X35" s="2243"/>
      <c r="Y35" s="2243"/>
      <c r="Z35" s="2244"/>
      <c r="AA35" s="2242" t="s">
        <v>1296</v>
      </c>
      <c r="AB35" s="2243"/>
      <c r="AC35" s="2243"/>
      <c r="AD35" s="2243"/>
      <c r="AE35" s="2243"/>
      <c r="AF35" s="2243"/>
      <c r="AG35" s="2244"/>
    </row>
    <row r="36" spans="1:33" ht="35.15" customHeight="1" x14ac:dyDescent="0.2">
      <c r="A36" s="2252"/>
      <c r="B36" s="2253"/>
      <c r="C36" s="2253"/>
      <c r="D36" s="2253"/>
      <c r="E36" s="2253"/>
      <c r="F36" s="2253"/>
      <c r="G36" s="2253"/>
      <c r="H36" s="2253"/>
      <c r="I36" s="2253"/>
      <c r="J36" s="2253"/>
      <c r="K36" s="2253"/>
      <c r="L36" s="2253"/>
      <c r="M36" s="2253"/>
      <c r="N36" s="2253"/>
      <c r="O36" s="2253"/>
      <c r="P36" s="2253"/>
      <c r="Q36" s="2253"/>
      <c r="R36" s="2253"/>
      <c r="S36" s="2253"/>
      <c r="T36" s="2253"/>
      <c r="U36" s="2253"/>
      <c r="V36" s="2253"/>
      <c r="W36" s="2253"/>
      <c r="X36" s="2253"/>
      <c r="Y36" s="2253"/>
      <c r="Z36" s="2254"/>
      <c r="AA36" s="2260" t="s">
        <v>117</v>
      </c>
      <c r="AB36" s="2261"/>
      <c r="AC36" s="2261"/>
      <c r="AD36" s="2253" t="s">
        <v>1339</v>
      </c>
      <c r="AE36" s="2253"/>
      <c r="AF36" s="2253"/>
      <c r="AG36" s="2254"/>
    </row>
    <row r="37" spans="1:33" ht="35.15" customHeight="1" x14ac:dyDescent="0.2">
      <c r="A37" s="2255"/>
      <c r="B37" s="2256"/>
      <c r="C37" s="2256"/>
      <c r="D37" s="2256"/>
      <c r="E37" s="2256"/>
      <c r="F37" s="2256"/>
      <c r="G37" s="2256"/>
      <c r="H37" s="2256"/>
      <c r="I37" s="2256"/>
      <c r="J37" s="2256"/>
      <c r="K37" s="2256"/>
      <c r="L37" s="2256"/>
      <c r="M37" s="2256"/>
      <c r="N37" s="2256"/>
      <c r="O37" s="2256"/>
      <c r="P37" s="2256"/>
      <c r="Q37" s="2256"/>
      <c r="R37" s="2256"/>
      <c r="S37" s="2256"/>
      <c r="T37" s="2256"/>
      <c r="U37" s="2256"/>
      <c r="V37" s="2256"/>
      <c r="W37" s="2256"/>
      <c r="X37" s="2256"/>
      <c r="Y37" s="2256"/>
      <c r="Z37" s="2257"/>
      <c r="AA37" s="2258" t="s">
        <v>117</v>
      </c>
      <c r="AB37" s="2259"/>
      <c r="AC37" s="2259"/>
      <c r="AD37" s="2262" t="s">
        <v>1338</v>
      </c>
      <c r="AE37" s="2262"/>
      <c r="AF37" s="2262"/>
      <c r="AG37" s="2263"/>
    </row>
    <row r="38" spans="1:33" ht="1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3"/>
    </row>
    <row r="39" spans="1:33" ht="45.75" customHeight="1" x14ac:dyDescent="0.2">
      <c r="A39" s="868" t="s">
        <v>165</v>
      </c>
      <c r="B39" s="2245" t="s">
        <v>1135</v>
      </c>
      <c r="C39" s="2245"/>
      <c r="D39" s="2245"/>
      <c r="E39" s="2245"/>
      <c r="F39" s="2245"/>
      <c r="G39" s="2245"/>
      <c r="H39" s="2245"/>
      <c r="I39" s="2245"/>
      <c r="J39" s="2245"/>
      <c r="K39" s="2245"/>
      <c r="L39" s="2245"/>
      <c r="M39" s="2245"/>
      <c r="N39" s="2245"/>
      <c r="O39" s="2245"/>
      <c r="P39" s="2245"/>
      <c r="Q39" s="2245"/>
      <c r="R39" s="2245"/>
      <c r="S39" s="2245"/>
      <c r="T39" s="2245"/>
      <c r="U39" s="2245"/>
      <c r="V39" s="2245"/>
      <c r="W39" s="2245"/>
      <c r="X39" s="2245"/>
      <c r="Y39" s="2245"/>
      <c r="Z39" s="2245"/>
      <c r="AA39" s="2245"/>
      <c r="AB39" s="2245"/>
      <c r="AC39" s="2245"/>
      <c r="AD39" s="2245"/>
      <c r="AE39" s="2245"/>
      <c r="AF39" s="2245"/>
      <c r="AG39" s="2245"/>
    </row>
    <row r="40" spans="1:33" ht="21" customHeight="1" x14ac:dyDescent="0.2">
      <c r="A40" s="64" t="s">
        <v>166</v>
      </c>
      <c r="B40" s="2241" t="s">
        <v>1340</v>
      </c>
      <c r="C40" s="2241"/>
      <c r="D40" s="2241"/>
      <c r="E40" s="2241"/>
      <c r="F40" s="2241"/>
      <c r="G40" s="2241"/>
      <c r="H40" s="2241"/>
      <c r="I40" s="2241"/>
      <c r="J40" s="2241"/>
      <c r="K40" s="2241"/>
      <c r="L40" s="2241"/>
      <c r="M40" s="2241"/>
      <c r="N40" s="2241"/>
      <c r="O40" s="2241"/>
      <c r="P40" s="2241"/>
      <c r="Q40" s="2241"/>
      <c r="R40" s="2241"/>
      <c r="S40" s="2241"/>
      <c r="T40" s="2241"/>
      <c r="U40" s="2241"/>
      <c r="V40" s="2241"/>
      <c r="W40" s="2241"/>
      <c r="X40" s="2241"/>
      <c r="Y40" s="2241"/>
      <c r="Z40" s="2241"/>
      <c r="AA40" s="2241"/>
      <c r="AB40" s="2241"/>
      <c r="AC40" s="2241"/>
      <c r="AD40" s="2241"/>
      <c r="AE40" s="2241"/>
      <c r="AF40" s="2241"/>
      <c r="AG40" s="2241"/>
    </row>
  </sheetData>
  <mergeCells count="63">
    <mergeCell ref="AH32:AI32"/>
    <mergeCell ref="AJ32:AK32"/>
    <mergeCell ref="AA31:AG31"/>
    <mergeCell ref="A25:B27"/>
    <mergeCell ref="S31:Z31"/>
    <mergeCell ref="AA32:AF32"/>
    <mergeCell ref="Y32:Z32"/>
    <mergeCell ref="A31:R32"/>
    <mergeCell ref="S32:X32"/>
    <mergeCell ref="E27:S27"/>
    <mergeCell ref="R25:Y25"/>
    <mergeCell ref="C25:H25"/>
    <mergeCell ref="I25:N25"/>
    <mergeCell ref="Z27:AG27"/>
    <mergeCell ref="I26:AG26"/>
    <mergeCell ref="AB25:AF25"/>
    <mergeCell ref="A28:AG28"/>
    <mergeCell ref="A4:AG4"/>
    <mergeCell ref="A8:AG8"/>
    <mergeCell ref="A15:B15"/>
    <mergeCell ref="A14:B14"/>
    <mergeCell ref="A13:B13"/>
    <mergeCell ref="C14:AG14"/>
    <mergeCell ref="C13:AG13"/>
    <mergeCell ref="A5:AG5"/>
    <mergeCell ref="C15:G15"/>
    <mergeCell ref="A10:AG10"/>
    <mergeCell ref="AC15:AF15"/>
    <mergeCell ref="Y15:AB15"/>
    <mergeCell ref="I15:N15"/>
    <mergeCell ref="A16:B16"/>
    <mergeCell ref="A19:B20"/>
    <mergeCell ref="C19:I19"/>
    <mergeCell ref="E20:S20"/>
    <mergeCell ref="Z20:AG20"/>
    <mergeCell ref="J19:AG19"/>
    <mergeCell ref="C16:G16"/>
    <mergeCell ref="I16:N16"/>
    <mergeCell ref="C23:I23"/>
    <mergeCell ref="A21:B22"/>
    <mergeCell ref="A23:B24"/>
    <mergeCell ref="Z24:AG24"/>
    <mergeCell ref="E22:S22"/>
    <mergeCell ref="Z22:AG22"/>
    <mergeCell ref="J23:AG23"/>
    <mergeCell ref="J21:AG21"/>
    <mergeCell ref="C21:I21"/>
    <mergeCell ref="E24:S24"/>
    <mergeCell ref="A33:R34"/>
    <mergeCell ref="B40:AG40"/>
    <mergeCell ref="AA35:AG35"/>
    <mergeCell ref="A35:Z35"/>
    <mergeCell ref="B39:AG39"/>
    <mergeCell ref="AA33:AG33"/>
    <mergeCell ref="Y34:Z34"/>
    <mergeCell ref="S33:Z33"/>
    <mergeCell ref="S34:X34"/>
    <mergeCell ref="AA34:AF34"/>
    <mergeCell ref="A36:Z37"/>
    <mergeCell ref="AA37:AC37"/>
    <mergeCell ref="AA36:AC36"/>
    <mergeCell ref="AD36:AG36"/>
    <mergeCell ref="AD37:AG37"/>
  </mergeCells>
  <phoneticPr fontId="2"/>
  <dataValidations count="3">
    <dataValidation type="list" allowBlank="1" showInputMessage="1" showErrorMessage="1" sqref="C15:G15" xr:uid="{E3880E67-5BAA-416A-B7BC-96370C57DE7F}">
      <formula1>"木造,鉄骨造,RC造,SRC造,その他(※)"</formula1>
    </dataValidation>
    <dataValidation type="list" allowBlank="1" showInputMessage="1" showErrorMessage="1" sqref="C16:G16" xr:uid="{A7E81A02-94D5-40D0-939B-2E88B1E6F26C}">
      <formula1>"事務所,学校,物販店,飲食店,集会所,病院,ホテル,その他(※)"</formula1>
    </dataValidation>
    <dataValidation type="list" allowBlank="1" showInputMessage="1" showErrorMessage="1" sqref="AA36:AA37" xr:uid="{C3D18215-9D4C-4852-BD2B-B3616196B849}">
      <formula1>"□,■"</formula1>
    </dataValidation>
  </dataValidations>
  <printOptions horizontalCentered="1"/>
  <pageMargins left="0.59055118110236227" right="0.59055118110236227" top="0.59055118110236227" bottom="0.59055118110236227" header="0" footer="0"/>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Option Button 4">
              <controlPr defaultSize="0" autoFill="0" autoLine="0" autoPict="0">
                <anchor moveWithCells="1">
                  <from>
                    <xdr:col>33</xdr:col>
                    <xdr:colOff>571500</xdr:colOff>
                    <xdr:row>31</xdr:row>
                    <xdr:rowOff>12700</xdr:rowOff>
                  </from>
                  <to>
                    <xdr:col>34</xdr:col>
                    <xdr:colOff>241300</xdr:colOff>
                    <xdr:row>32</xdr:row>
                    <xdr:rowOff>0</xdr:rowOff>
                  </to>
                </anchor>
              </controlPr>
            </control>
          </mc:Choice>
        </mc:AlternateContent>
        <mc:AlternateContent xmlns:mc="http://schemas.openxmlformats.org/markup-compatibility/2006">
          <mc:Choice Requires="x14">
            <control shapeId="3077" r:id="rId5" name="Option Button 5">
              <controlPr defaultSize="0" autoFill="0" autoLine="0" autoPict="0">
                <anchor moveWithCells="1">
                  <from>
                    <xdr:col>35</xdr:col>
                    <xdr:colOff>533400</xdr:colOff>
                    <xdr:row>31</xdr:row>
                    <xdr:rowOff>0</xdr:rowOff>
                  </from>
                  <to>
                    <xdr:col>36</xdr:col>
                    <xdr:colOff>203200</xdr:colOff>
                    <xdr:row>32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74F9-8901-4CD6-9143-5E8CBCF19E34}">
  <sheetPr codeName="Sheet9">
    <tabColor rgb="FF99FF99"/>
  </sheetPr>
  <dimension ref="A1:BA105"/>
  <sheetViews>
    <sheetView showGridLines="0" view="pageBreakPreview" zoomScaleNormal="100" zoomScaleSheetLayoutView="100" workbookViewId="0">
      <selection activeCell="A10" sqref="A10:AG10"/>
    </sheetView>
  </sheetViews>
  <sheetFormatPr defaultColWidth="9.59765625" defaultRowHeight="13" x14ac:dyDescent="0.2"/>
  <cols>
    <col min="1" max="1" width="6.69921875" style="63" customWidth="1"/>
    <col min="2" max="2" width="15.69921875" style="63" customWidth="1"/>
    <col min="3" max="32" width="2.8984375" style="63" customWidth="1"/>
    <col min="33" max="33" width="5.69921875" style="63" customWidth="1"/>
    <col min="34" max="34" width="9.59765625" style="63" customWidth="1"/>
    <col min="35" max="36" width="9.59765625" style="63"/>
    <col min="37" max="37" width="11.296875" style="63" customWidth="1"/>
    <col min="38" max="38" width="2.8984375" style="63" hidden="1" customWidth="1"/>
    <col min="39" max="39" width="5.09765625" style="63" hidden="1" customWidth="1"/>
    <col min="40" max="16384" width="9.59765625" style="63"/>
  </cols>
  <sheetData>
    <row r="1" spans="1:53" ht="14" x14ac:dyDescent="0.2">
      <c r="AG1" s="139" t="s">
        <v>1542</v>
      </c>
    </row>
    <row r="4" spans="1:53" ht="19" x14ac:dyDescent="0.2">
      <c r="A4" s="2279" t="s">
        <v>38</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s="653" customFormat="1" ht="19" x14ac:dyDescent="0.2">
      <c r="A5" s="2286" t="s">
        <v>1104</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row>
    <row r="8" spans="1:53" ht="31.5" customHeight="1" x14ac:dyDescent="0.2">
      <c r="A8" s="2280" t="s">
        <v>939</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s="56" customFormat="1" ht="21" customHeight="1" x14ac:dyDescent="0.2">
      <c r="A11" s="894"/>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53" s="59" customFormat="1" ht="21" customHeight="1" x14ac:dyDescent="0.2">
      <c r="A12" s="57"/>
      <c r="B12" s="58"/>
      <c r="C12" s="58"/>
      <c r="D12" s="58"/>
      <c r="E12" s="58"/>
      <c r="F12" s="58"/>
      <c r="H12" s="1062"/>
      <c r="N12" s="2304"/>
      <c r="O12" s="2304"/>
      <c r="U12" s="1031" t="s">
        <v>155</v>
      </c>
      <c r="V12" s="2304"/>
      <c r="W12" s="2304"/>
      <c r="X12" s="2304"/>
      <c r="Y12" s="1062" t="s">
        <v>114</v>
      </c>
      <c r="Z12" s="1032" t="s">
        <v>1089</v>
      </c>
      <c r="AC12" s="2304" t="str">
        <f>IF(V12="","",IF(V12="一級","大臣","知事"))</f>
        <v/>
      </c>
      <c r="AD12" s="2304"/>
      <c r="AE12" s="2304"/>
      <c r="AF12" s="2304"/>
      <c r="AG12" s="1032" t="s">
        <v>116</v>
      </c>
      <c r="AJ12" s="57"/>
    </row>
    <row r="13" spans="1:53" s="59" customFormat="1" ht="21" customHeight="1" x14ac:dyDescent="0.2">
      <c r="A13" s="60"/>
      <c r="B13" s="58"/>
      <c r="C13" s="58"/>
      <c r="D13" s="58"/>
      <c r="E13" s="58"/>
      <c r="F13" s="58"/>
      <c r="T13" s="1062" t="s">
        <v>1086</v>
      </c>
      <c r="U13" s="1031" t="s">
        <v>155</v>
      </c>
      <c r="V13" s="2304" t="str">
        <f>IF(V12="","",IF(V12="一級","－",""))</f>
        <v/>
      </c>
      <c r="W13" s="2304"/>
      <c r="X13" s="2304"/>
      <c r="Y13" s="1062" t="s">
        <v>114</v>
      </c>
      <c r="Z13" s="1032" t="s">
        <v>1258</v>
      </c>
      <c r="AA13" s="1030"/>
      <c r="AC13" s="2305"/>
      <c r="AD13" s="2305"/>
      <c r="AE13" s="2305"/>
      <c r="AF13" s="2305"/>
      <c r="AG13" s="1357" t="s">
        <v>152</v>
      </c>
      <c r="AH13" s="1061"/>
      <c r="AI13" s="1061"/>
      <c r="AJ13" s="57"/>
    </row>
    <row r="14" spans="1:53" s="59" customFormat="1" ht="21" customHeight="1" x14ac:dyDescent="0.2">
      <c r="A14" s="60"/>
      <c r="B14" s="58"/>
      <c r="C14" s="58"/>
      <c r="D14" s="58"/>
      <c r="E14" s="58"/>
      <c r="M14" s="1030"/>
      <c r="N14" s="1030"/>
      <c r="O14" s="1030"/>
      <c r="P14" s="1030"/>
      <c r="R14" s="1030"/>
      <c r="S14" s="1030"/>
      <c r="T14" s="1062" t="s">
        <v>153</v>
      </c>
      <c r="U14" s="1030"/>
      <c r="V14" s="2312"/>
      <c r="W14" s="2312"/>
      <c r="X14" s="2312"/>
      <c r="Y14" s="2312"/>
      <c r="Z14" s="2312"/>
      <c r="AA14" s="2312"/>
      <c r="AB14" s="2312"/>
      <c r="AC14" s="2312"/>
      <c r="AD14" s="2312"/>
      <c r="AE14" s="2312"/>
      <c r="AF14" s="2312"/>
      <c r="AG14" s="1030"/>
      <c r="AH14" s="1061"/>
      <c r="AI14" s="1061"/>
      <c r="AJ14" s="1034"/>
    </row>
    <row r="15" spans="1:53" s="59" customFormat="1" ht="21" customHeight="1" x14ac:dyDescent="0.2">
      <c r="A15" s="60"/>
      <c r="B15" s="58"/>
      <c r="C15" s="58"/>
      <c r="D15" s="58"/>
      <c r="F15" s="58"/>
      <c r="M15" s="1030"/>
      <c r="N15" s="1030"/>
      <c r="O15" s="1030"/>
      <c r="P15" s="1030"/>
      <c r="R15" s="1030"/>
      <c r="S15" s="1030"/>
      <c r="T15" s="1062" t="s">
        <v>154</v>
      </c>
      <c r="U15" s="1030"/>
      <c r="V15" s="2312"/>
      <c r="W15" s="2312"/>
      <c r="X15" s="2312"/>
      <c r="Y15" s="2312"/>
      <c r="Z15" s="2312"/>
      <c r="AA15" s="2312"/>
      <c r="AB15" s="2312"/>
      <c r="AC15" s="2312"/>
      <c r="AD15" s="2312"/>
      <c r="AE15" s="2312"/>
      <c r="AF15" s="2312"/>
      <c r="AG15" s="1030"/>
      <c r="AH15" s="1061"/>
      <c r="AI15" s="1061"/>
    </row>
    <row r="16" spans="1:53" s="59" customFormat="1" ht="21" customHeight="1" x14ac:dyDescent="0.2">
      <c r="A16" s="60"/>
      <c r="B16" s="58"/>
      <c r="C16" s="58"/>
      <c r="D16" s="58"/>
      <c r="E16" s="58"/>
      <c r="H16" s="1030"/>
      <c r="K16" s="1030" t="s">
        <v>1084</v>
      </c>
      <c r="L16" s="2304"/>
      <c r="M16" s="2304"/>
      <c r="N16" s="1032"/>
      <c r="S16" s="1062" t="s">
        <v>156</v>
      </c>
      <c r="T16" s="2304"/>
      <c r="U16" s="2304"/>
      <c r="V16" s="2304"/>
      <c r="W16" s="1032" t="s">
        <v>1087</v>
      </c>
      <c r="AA16" s="2305" t="s">
        <v>1256</v>
      </c>
      <c r="AB16" s="2305"/>
      <c r="AC16" s="2305"/>
      <c r="AD16" s="2305"/>
      <c r="AE16" s="2305"/>
      <c r="AF16" s="2305"/>
      <c r="AG16" s="1030" t="s">
        <v>152</v>
      </c>
      <c r="AH16" s="1061"/>
      <c r="AI16" s="1061"/>
      <c r="AJ16" s="57"/>
    </row>
    <row r="17" spans="1:33" ht="21" customHeight="1" x14ac:dyDescent="0.2">
      <c r="A17" s="894"/>
      <c r="B17" s="894"/>
      <c r="C17" s="894"/>
      <c r="D17" s="894"/>
      <c r="E17" s="894"/>
      <c r="F17" s="894"/>
      <c r="G17" s="894"/>
      <c r="H17" s="894"/>
      <c r="I17" s="894"/>
      <c r="J17" s="894"/>
      <c r="K17" s="894"/>
      <c r="L17" s="894"/>
      <c r="M17" s="894"/>
      <c r="N17" s="894"/>
      <c r="O17" s="894"/>
      <c r="P17" s="894"/>
      <c r="Q17" s="894"/>
      <c r="R17" s="894"/>
      <c r="S17" s="894"/>
      <c r="T17" s="894"/>
      <c r="U17" s="894"/>
      <c r="V17" s="894"/>
    </row>
    <row r="18" spans="1:33" ht="21" customHeight="1" x14ac:dyDescent="0.2">
      <c r="A18" s="894" t="s">
        <v>157</v>
      </c>
      <c r="B18" s="894"/>
      <c r="C18" s="894"/>
      <c r="D18" s="894"/>
      <c r="E18" s="894"/>
      <c r="F18" s="894"/>
      <c r="G18" s="894"/>
      <c r="H18" s="894"/>
      <c r="I18" s="894"/>
      <c r="J18" s="894"/>
      <c r="K18" s="894"/>
      <c r="L18" s="894"/>
      <c r="M18" s="894"/>
      <c r="N18" s="894"/>
      <c r="O18" s="894"/>
      <c r="P18" s="894"/>
      <c r="Q18" s="894"/>
      <c r="R18" s="894"/>
      <c r="S18" s="894"/>
      <c r="T18" s="894"/>
      <c r="U18" s="894"/>
      <c r="V18" s="894"/>
    </row>
    <row r="19" spans="1:33" ht="30" customHeight="1" x14ac:dyDescent="0.2">
      <c r="A19" s="2282" t="s">
        <v>158</v>
      </c>
      <c r="B19" s="2282"/>
      <c r="C19" s="2283" t="str">
        <f>IF(基本情報!D13="","",基本情報!D13)</f>
        <v/>
      </c>
      <c r="D19" s="2284"/>
      <c r="E19" s="2284"/>
      <c r="F19" s="2284"/>
      <c r="G19" s="2284"/>
      <c r="H19" s="2284"/>
      <c r="I19" s="2284"/>
      <c r="J19" s="2284"/>
      <c r="K19" s="2284"/>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5"/>
    </row>
    <row r="20" spans="1:33" ht="30" customHeight="1" x14ac:dyDescent="0.2">
      <c r="A20" s="2282" t="s">
        <v>159</v>
      </c>
      <c r="B20" s="2282"/>
      <c r="C20" s="2283"/>
      <c r="D20" s="2284"/>
      <c r="E20" s="2284"/>
      <c r="F20" s="2284"/>
      <c r="G20" s="2284"/>
      <c r="H20" s="2284"/>
      <c r="I20" s="2284"/>
      <c r="J20" s="2284"/>
      <c r="K20" s="2284"/>
      <c r="L20" s="2284"/>
      <c r="M20" s="2284"/>
      <c r="N20" s="2284"/>
      <c r="O20" s="2284"/>
      <c r="P20" s="2284"/>
      <c r="Q20" s="2284"/>
      <c r="R20" s="2284"/>
      <c r="S20" s="2284"/>
      <c r="T20" s="2284"/>
      <c r="U20" s="2284"/>
      <c r="V20" s="2284"/>
      <c r="W20" s="2284"/>
      <c r="X20" s="2284"/>
      <c r="Y20" s="2284"/>
      <c r="Z20" s="2284"/>
      <c r="AA20" s="2284"/>
      <c r="AB20" s="2284"/>
      <c r="AC20" s="2284"/>
      <c r="AD20" s="2284"/>
      <c r="AE20" s="2284"/>
      <c r="AF20" s="2284"/>
      <c r="AG20" s="2285"/>
    </row>
    <row r="21" spans="1:33" ht="30" customHeight="1" x14ac:dyDescent="0.2">
      <c r="A21" s="2281" t="s">
        <v>1236</v>
      </c>
      <c r="B21" s="2281"/>
      <c r="C21" s="2275"/>
      <c r="D21" s="2276"/>
      <c r="E21" s="2276"/>
      <c r="F21" s="2276"/>
      <c r="G21" s="2276"/>
      <c r="H21" s="1351" t="s">
        <v>155</v>
      </c>
      <c r="I21" s="2277"/>
      <c r="J21" s="2277"/>
      <c r="K21" s="2277"/>
      <c r="L21" s="2277"/>
      <c r="M21" s="2277"/>
      <c r="N21" s="2277"/>
      <c r="O21" s="1351" t="s">
        <v>116</v>
      </c>
      <c r="P21" s="1315" t="s">
        <v>1187</v>
      </c>
      <c r="Q21" s="653"/>
      <c r="R21" s="1316"/>
      <c r="S21" s="1315" t="s">
        <v>1188</v>
      </c>
      <c r="T21" s="1315" t="s">
        <v>1189</v>
      </c>
      <c r="U21" s="1354"/>
      <c r="V21" s="1316"/>
      <c r="W21" s="1315" t="s">
        <v>1188</v>
      </c>
      <c r="X21" s="653"/>
      <c r="Y21" s="2289" t="s">
        <v>1253</v>
      </c>
      <c r="Z21" s="2289"/>
      <c r="AA21" s="2289"/>
      <c r="AB21" s="2289"/>
      <c r="AC21" s="2288"/>
      <c r="AD21" s="2288"/>
      <c r="AE21" s="2288"/>
      <c r="AF21" s="2288"/>
      <c r="AG21" s="1352" t="s">
        <v>1190</v>
      </c>
    </row>
    <row r="22" spans="1:33" ht="30" customHeight="1" x14ac:dyDescent="0.2">
      <c r="A22" s="2282" t="s">
        <v>1237</v>
      </c>
      <c r="B22" s="2282"/>
      <c r="C22" s="2275"/>
      <c r="D22" s="2276"/>
      <c r="E22" s="2276"/>
      <c r="F22" s="2276"/>
      <c r="G22" s="2276"/>
      <c r="H22" s="1351" t="s">
        <v>155</v>
      </c>
      <c r="I22" s="2277"/>
      <c r="J22" s="2277"/>
      <c r="K22" s="2277"/>
      <c r="L22" s="2277"/>
      <c r="M22" s="2277"/>
      <c r="N22" s="2277"/>
      <c r="O22" s="1351" t="s">
        <v>116</v>
      </c>
      <c r="P22" s="1355"/>
      <c r="Q22" s="1351"/>
      <c r="R22" s="1347"/>
      <c r="S22" s="1347"/>
      <c r="T22" s="1347"/>
      <c r="U22" s="1336"/>
      <c r="V22" s="1353"/>
      <c r="W22" s="1353"/>
      <c r="X22" s="1353"/>
      <c r="Y22" s="1353"/>
      <c r="Z22" s="1353"/>
      <c r="AA22" s="1353"/>
      <c r="AB22" s="1353"/>
      <c r="AC22" s="1353"/>
      <c r="AD22" s="1353"/>
      <c r="AE22" s="1353"/>
      <c r="AF22" s="1353"/>
      <c r="AG22" s="1337"/>
    </row>
    <row r="23" spans="1:33" s="653" customFormat="1" ht="21" customHeight="1" x14ac:dyDescent="0.2">
      <c r="B23" s="1044"/>
      <c r="C23" s="1366"/>
      <c r="E23" s="1046" t="s">
        <v>1297</v>
      </c>
      <c r="G23" s="1044"/>
      <c r="H23" s="1044"/>
      <c r="I23" s="1044"/>
      <c r="J23" s="1044"/>
      <c r="K23" s="1044"/>
      <c r="L23" s="1044"/>
      <c r="M23" s="1044"/>
      <c r="N23" s="1044"/>
      <c r="O23" s="1044"/>
      <c r="P23" s="1046"/>
      <c r="Q23" s="1046"/>
      <c r="R23" s="1046"/>
      <c r="S23" s="1046"/>
      <c r="T23" s="1046"/>
      <c r="U23" s="1046"/>
      <c r="V23" s="1046"/>
      <c r="W23" s="1046"/>
      <c r="X23" s="1046"/>
      <c r="Y23" s="1046"/>
      <c r="Z23" s="1046"/>
      <c r="AA23" s="1046"/>
      <c r="AB23" s="1046"/>
      <c r="AC23" s="1046"/>
      <c r="AD23" s="1046"/>
      <c r="AE23" s="1046"/>
      <c r="AF23" s="1046"/>
      <c r="AG23" s="1046"/>
    </row>
    <row r="24" spans="1:33" ht="21" customHeight="1" x14ac:dyDescent="0.2">
      <c r="B24" s="1044"/>
      <c r="C24" s="1044"/>
      <c r="D24" s="1044"/>
      <c r="E24" s="1044"/>
      <c r="F24" s="1044"/>
      <c r="G24" s="1044"/>
      <c r="H24" s="1044"/>
      <c r="I24" s="1044"/>
      <c r="J24" s="1044"/>
      <c r="K24" s="1044"/>
      <c r="L24" s="1044"/>
      <c r="M24" s="1044"/>
      <c r="N24" s="1044"/>
      <c r="O24" s="1044"/>
      <c r="P24" s="1046"/>
      <c r="Q24" s="1046"/>
      <c r="R24" s="1046"/>
      <c r="S24" s="1046"/>
      <c r="T24" s="1046"/>
      <c r="U24" s="1046"/>
      <c r="V24" s="1046"/>
      <c r="W24" s="1046"/>
      <c r="X24" s="1046"/>
      <c r="Y24" s="1046"/>
      <c r="Z24" s="1046"/>
      <c r="AA24" s="1046"/>
      <c r="AB24" s="1046"/>
      <c r="AC24" s="1046"/>
      <c r="AD24" s="1046"/>
      <c r="AE24" s="1046"/>
      <c r="AF24" s="1046"/>
      <c r="AG24" s="1046"/>
    </row>
    <row r="25" spans="1:33" ht="21" customHeight="1" x14ac:dyDescent="0.2">
      <c r="A25" s="138" t="s">
        <v>1076</v>
      </c>
      <c r="B25" s="1044"/>
      <c r="C25" s="1044"/>
      <c r="D25" s="1044"/>
      <c r="E25" s="1044"/>
      <c r="F25" s="1044"/>
      <c r="G25" s="1044"/>
      <c r="H25" s="1044"/>
      <c r="I25" s="1044"/>
      <c r="J25" s="1044"/>
      <c r="K25" s="1044"/>
      <c r="L25" s="1044"/>
      <c r="M25" s="1044"/>
      <c r="N25" s="1044"/>
      <c r="O25" s="1044"/>
      <c r="P25" s="1046"/>
      <c r="Q25" s="1046"/>
      <c r="R25" s="1046"/>
      <c r="S25" s="1046"/>
      <c r="T25" s="1046"/>
      <c r="U25" s="1046"/>
      <c r="V25" s="1046"/>
      <c r="W25" s="1046"/>
      <c r="X25" s="1046"/>
      <c r="Y25" s="1046"/>
      <c r="Z25" s="1046"/>
      <c r="AA25" s="1046"/>
      <c r="AB25" s="1046"/>
      <c r="AC25" s="1046"/>
      <c r="AD25" s="1046"/>
      <c r="AE25" s="1046"/>
      <c r="AF25" s="1046"/>
      <c r="AG25" s="1046"/>
    </row>
    <row r="26" spans="1:33" ht="21" customHeight="1" x14ac:dyDescent="0.2">
      <c r="A26" s="2266" t="s">
        <v>1083</v>
      </c>
      <c r="B26" s="2267"/>
      <c r="C26" s="2264" t="s">
        <v>1077</v>
      </c>
      <c r="D26" s="2265"/>
      <c r="E26" s="2265"/>
      <c r="F26" s="2265"/>
      <c r="G26" s="2265"/>
      <c r="H26" s="2265"/>
      <c r="I26" s="2265"/>
      <c r="J26" s="2273" t="str">
        <f>IF(基本情報!G15="個人",基本情報!G20,CONCATENATE(基本情報!G17,"　",基本情報!G18,"　",基本情報!G20))</f>
        <v>　　</v>
      </c>
      <c r="K26" s="2273"/>
      <c r="L26" s="2273"/>
      <c r="M26" s="2273"/>
      <c r="N26" s="2273"/>
      <c r="O26" s="2273"/>
      <c r="P26" s="2273"/>
      <c r="Q26" s="2273"/>
      <c r="R26" s="2273"/>
      <c r="S26" s="2273"/>
      <c r="T26" s="2273"/>
      <c r="U26" s="2273"/>
      <c r="V26" s="2273"/>
      <c r="W26" s="2273"/>
      <c r="X26" s="2273"/>
      <c r="Y26" s="2273"/>
      <c r="Z26" s="2273"/>
      <c r="AA26" s="2273"/>
      <c r="AB26" s="2273"/>
      <c r="AC26" s="2273"/>
      <c r="AD26" s="2273"/>
      <c r="AE26" s="2273"/>
      <c r="AF26" s="2273"/>
      <c r="AG26" s="2274"/>
    </row>
    <row r="27" spans="1:33" ht="21" customHeight="1" x14ac:dyDescent="0.2">
      <c r="A27" s="2268"/>
      <c r="B27" s="2269"/>
      <c r="C27" s="1048" t="s">
        <v>294</v>
      </c>
      <c r="D27" s="1052"/>
      <c r="E27" s="2296" t="str">
        <f>IF(基本情報!G22="","",基本情報!G22)</f>
        <v/>
      </c>
      <c r="F27" s="2296"/>
      <c r="G27" s="2296"/>
      <c r="H27" s="2296"/>
      <c r="I27" s="2296"/>
      <c r="J27" s="2296"/>
      <c r="K27" s="2296"/>
      <c r="L27" s="2296"/>
      <c r="M27" s="2296"/>
      <c r="N27" s="2296"/>
      <c r="O27" s="2296"/>
      <c r="P27" s="2296"/>
      <c r="Q27" s="2296"/>
      <c r="R27" s="2296"/>
      <c r="S27" s="2296"/>
      <c r="T27" s="2296"/>
      <c r="U27" s="2296"/>
      <c r="V27" s="1314"/>
      <c r="W27" s="1314"/>
      <c r="X27" s="1314"/>
      <c r="Y27" s="1050" t="s">
        <v>160</v>
      </c>
      <c r="Z27" s="2270" t="str">
        <f>IF(基本情報!G23="","",基本情報!G23)</f>
        <v/>
      </c>
      <c r="AA27" s="2270"/>
      <c r="AB27" s="2270"/>
      <c r="AC27" s="2270"/>
      <c r="AD27" s="2270"/>
      <c r="AE27" s="2270"/>
      <c r="AF27" s="2270"/>
      <c r="AG27" s="2271"/>
    </row>
    <row r="28" spans="1:33" ht="21" customHeight="1" x14ac:dyDescent="0.2">
      <c r="A28" s="2266" t="s">
        <v>951</v>
      </c>
      <c r="B28" s="2267"/>
      <c r="C28" s="2264" t="s">
        <v>1077</v>
      </c>
      <c r="D28" s="2265"/>
      <c r="E28" s="2265"/>
      <c r="F28" s="2265"/>
      <c r="G28" s="2265"/>
      <c r="H28" s="2265"/>
      <c r="I28" s="2265"/>
      <c r="J28" s="2273" t="str">
        <f>IF(基本情報!G25="個人",基本情報!G30,CONCATENATE(基本情報!G27,"　",基本情報!G28,"　",基本情報!G30))</f>
        <v>　　</v>
      </c>
      <c r="K28" s="2273"/>
      <c r="L28" s="2273"/>
      <c r="M28" s="2273"/>
      <c r="N28" s="2273"/>
      <c r="O28" s="2273"/>
      <c r="P28" s="2273"/>
      <c r="Q28" s="2273"/>
      <c r="R28" s="2273"/>
      <c r="S28" s="2273"/>
      <c r="T28" s="2273"/>
      <c r="U28" s="2273"/>
      <c r="V28" s="2273"/>
      <c r="W28" s="2273"/>
      <c r="X28" s="2273"/>
      <c r="Y28" s="2273"/>
      <c r="Z28" s="2273"/>
      <c r="AA28" s="2273"/>
      <c r="AB28" s="2273"/>
      <c r="AC28" s="2273"/>
      <c r="AD28" s="2273"/>
      <c r="AE28" s="2273"/>
      <c r="AF28" s="2273"/>
      <c r="AG28" s="2274"/>
    </row>
    <row r="29" spans="1:33" ht="21" customHeight="1" x14ac:dyDescent="0.2">
      <c r="A29" s="2268"/>
      <c r="B29" s="2269"/>
      <c r="C29" s="1048" t="s">
        <v>294</v>
      </c>
      <c r="D29" s="1052"/>
      <c r="E29" s="2296" t="str">
        <f>IF(基本情報!G32="","",基本情報!G32)</f>
        <v/>
      </c>
      <c r="F29" s="2296"/>
      <c r="G29" s="2296"/>
      <c r="H29" s="2296"/>
      <c r="I29" s="2296"/>
      <c r="J29" s="2296"/>
      <c r="K29" s="2296"/>
      <c r="L29" s="2296"/>
      <c r="M29" s="2296"/>
      <c r="N29" s="2296"/>
      <c r="O29" s="2296"/>
      <c r="P29" s="2296"/>
      <c r="Q29" s="2296"/>
      <c r="R29" s="2296"/>
      <c r="S29" s="2296"/>
      <c r="T29" s="2296"/>
      <c r="U29" s="2296"/>
      <c r="V29" s="1314"/>
      <c r="W29" s="1314"/>
      <c r="X29" s="1314"/>
      <c r="Y29" s="1050" t="s">
        <v>160</v>
      </c>
      <c r="Z29" s="2270" t="str">
        <f>IF(基本情報!G33="","",基本情報!G33)</f>
        <v/>
      </c>
      <c r="AA29" s="2270"/>
      <c r="AB29" s="2270"/>
      <c r="AC29" s="2270"/>
      <c r="AD29" s="2270"/>
      <c r="AE29" s="2270"/>
      <c r="AF29" s="2270"/>
      <c r="AG29" s="2271"/>
    </row>
    <row r="30" spans="1:33" ht="21" customHeight="1" x14ac:dyDescent="0.2">
      <c r="A30" s="2266" t="s">
        <v>1105</v>
      </c>
      <c r="B30" s="2267"/>
      <c r="C30" s="2264" t="s">
        <v>1077</v>
      </c>
      <c r="D30" s="2265"/>
      <c r="E30" s="2265"/>
      <c r="F30" s="2265"/>
      <c r="G30" s="2265"/>
      <c r="H30" s="2265"/>
      <c r="I30" s="2265"/>
      <c r="J30" s="2273"/>
      <c r="K30" s="2273"/>
      <c r="L30" s="2273"/>
      <c r="M30" s="2273"/>
      <c r="N30" s="2273"/>
      <c r="O30" s="2273"/>
      <c r="P30" s="2273"/>
      <c r="Q30" s="2273"/>
      <c r="R30" s="2273"/>
      <c r="S30" s="2273"/>
      <c r="T30" s="2273"/>
      <c r="U30" s="2273"/>
      <c r="V30" s="2273"/>
      <c r="W30" s="2273"/>
      <c r="X30" s="2273"/>
      <c r="Y30" s="2273"/>
      <c r="Z30" s="2273"/>
      <c r="AA30" s="2273"/>
      <c r="AB30" s="2273"/>
      <c r="AC30" s="2273"/>
      <c r="AD30" s="2273"/>
      <c r="AE30" s="2273"/>
      <c r="AF30" s="2273"/>
      <c r="AG30" s="2274"/>
    </row>
    <row r="31" spans="1:33" ht="21" customHeight="1" x14ac:dyDescent="0.2">
      <c r="A31" s="2268"/>
      <c r="B31" s="2269"/>
      <c r="C31" s="1048" t="s">
        <v>294</v>
      </c>
      <c r="D31" s="1052"/>
      <c r="E31" s="2296"/>
      <c r="F31" s="2296"/>
      <c r="G31" s="2296"/>
      <c r="H31" s="2296"/>
      <c r="I31" s="2296"/>
      <c r="J31" s="2296"/>
      <c r="K31" s="2296"/>
      <c r="L31" s="2296"/>
      <c r="M31" s="2296"/>
      <c r="N31" s="2296"/>
      <c r="O31" s="2296"/>
      <c r="P31" s="2296"/>
      <c r="Q31" s="2296"/>
      <c r="R31" s="2296"/>
      <c r="S31" s="2296"/>
      <c r="T31" s="2296"/>
      <c r="U31" s="2296"/>
      <c r="V31" s="1314"/>
      <c r="W31" s="1314"/>
      <c r="X31" s="1314"/>
      <c r="Y31" s="1050" t="s">
        <v>160</v>
      </c>
      <c r="Z31" s="2270"/>
      <c r="AA31" s="2270"/>
      <c r="AB31" s="2270"/>
      <c r="AC31" s="2270"/>
      <c r="AD31" s="2270"/>
      <c r="AE31" s="2270"/>
      <c r="AF31" s="2270"/>
      <c r="AG31" s="2271"/>
    </row>
    <row r="32" spans="1:33" ht="21" customHeight="1" x14ac:dyDescent="0.2">
      <c r="A32" s="2266" t="s">
        <v>161</v>
      </c>
      <c r="B32" s="2267"/>
      <c r="C32" s="1053" t="s">
        <v>155</v>
      </c>
      <c r="D32" s="2299" t="str">
        <f>IF(V12="","",V12)</f>
        <v/>
      </c>
      <c r="E32" s="2299"/>
      <c r="F32" s="1049" t="s">
        <v>116</v>
      </c>
      <c r="G32" s="2314" t="s">
        <v>1085</v>
      </c>
      <c r="H32" s="2314"/>
      <c r="I32" s="1029" t="s">
        <v>155</v>
      </c>
      <c r="J32" s="2311" t="str">
        <f>IF(AC12="","",AC12)</f>
        <v/>
      </c>
      <c r="K32" s="2311"/>
      <c r="L32" s="63" t="s">
        <v>116</v>
      </c>
      <c r="M32" s="2314" t="s">
        <v>1262</v>
      </c>
      <c r="N32" s="2314"/>
      <c r="O32" s="2314"/>
      <c r="P32" s="63" t="s">
        <v>155</v>
      </c>
      <c r="Q32" s="2315" t="str">
        <f>IF(V13="","",V13)</f>
        <v/>
      </c>
      <c r="R32" s="2315"/>
      <c r="S32" s="2315"/>
      <c r="T32" s="2315"/>
      <c r="U32" s="2315"/>
      <c r="V32" s="2315"/>
      <c r="W32" s="1064" t="s">
        <v>116</v>
      </c>
      <c r="X32" s="1064"/>
      <c r="Y32" s="1063" t="s">
        <v>1088</v>
      </c>
      <c r="Z32" s="2315" t="str">
        <f>IF(AC13="","",AC13)</f>
        <v/>
      </c>
      <c r="AA32" s="2315"/>
      <c r="AB32" s="2315"/>
      <c r="AC32" s="2315"/>
      <c r="AD32" s="2315"/>
      <c r="AE32" s="2315"/>
      <c r="AF32" s="2315"/>
      <c r="AG32" s="1057" t="s">
        <v>152</v>
      </c>
    </row>
    <row r="33" spans="1:39" ht="25" customHeight="1" x14ac:dyDescent="0.2">
      <c r="A33" s="2294"/>
      <c r="B33" s="2295"/>
      <c r="C33" s="2307" t="s">
        <v>1094</v>
      </c>
      <c r="D33" s="2302"/>
      <c r="E33" s="2302"/>
      <c r="F33" s="2302"/>
      <c r="G33" s="2302"/>
      <c r="H33" s="2302" t="str">
        <f>IF(V14="","",V14)</f>
        <v/>
      </c>
      <c r="I33" s="2302"/>
      <c r="J33" s="2302"/>
      <c r="K33" s="2302"/>
      <c r="L33" s="2302"/>
      <c r="M33" s="2302"/>
      <c r="N33" s="2302"/>
      <c r="O33" s="2302"/>
      <c r="P33" s="2302"/>
      <c r="Q33" s="2302"/>
      <c r="R33" s="2302"/>
      <c r="S33" s="2302"/>
      <c r="T33" s="2302"/>
      <c r="U33" s="2302"/>
      <c r="V33" s="2302"/>
      <c r="W33" s="2302"/>
      <c r="X33" s="2302"/>
      <c r="Y33" s="2302"/>
      <c r="Z33" s="2302"/>
      <c r="AA33" s="2302"/>
      <c r="AB33" s="2302"/>
      <c r="AC33" s="2302"/>
      <c r="AD33" s="2302"/>
      <c r="AE33" s="2302"/>
      <c r="AF33" s="2302"/>
      <c r="AG33" s="2303"/>
    </row>
    <row r="34" spans="1:39" ht="25" customHeight="1" x14ac:dyDescent="0.2">
      <c r="A34" s="2294"/>
      <c r="B34" s="2295"/>
      <c r="C34" s="2308" t="s">
        <v>1093</v>
      </c>
      <c r="D34" s="2309"/>
      <c r="E34" s="2309"/>
      <c r="F34" s="2309"/>
      <c r="G34" s="2309"/>
      <c r="H34" s="2302" t="str">
        <f>IF(V15="","",V15)</f>
        <v/>
      </c>
      <c r="I34" s="2302"/>
      <c r="J34" s="2302"/>
      <c r="K34" s="2302"/>
      <c r="L34" s="2302"/>
      <c r="M34" s="2302"/>
      <c r="N34" s="2302"/>
      <c r="O34" s="2302"/>
      <c r="P34" s="2302"/>
      <c r="Q34" s="2302"/>
      <c r="R34" s="2302"/>
      <c r="S34" s="2302"/>
      <c r="T34" s="2302"/>
      <c r="U34" s="2302"/>
      <c r="V34" s="2302"/>
      <c r="W34" s="2302"/>
      <c r="X34" s="2302"/>
      <c r="Y34" s="2302"/>
      <c r="Z34" s="2302"/>
      <c r="AA34" s="2302"/>
      <c r="AB34" s="2302"/>
      <c r="AC34" s="2302"/>
      <c r="AD34" s="2302"/>
      <c r="AE34" s="2302"/>
      <c r="AF34" s="2302"/>
      <c r="AG34" s="2303"/>
    </row>
    <row r="35" spans="1:39" ht="25" customHeight="1" x14ac:dyDescent="0.2">
      <c r="A35" s="2294"/>
      <c r="B35" s="2295"/>
      <c r="C35" s="1058" t="s">
        <v>155</v>
      </c>
      <c r="D35" s="2310" t="str">
        <f>IF(L16="","",L16)</f>
        <v/>
      </c>
      <c r="E35" s="2310"/>
      <c r="F35" s="1045" t="s">
        <v>116</v>
      </c>
      <c r="G35" s="59" t="s">
        <v>1090</v>
      </c>
      <c r="H35" s="59"/>
      <c r="I35" s="59"/>
      <c r="J35" s="1030"/>
      <c r="K35" s="1030"/>
      <c r="L35" s="63" t="s">
        <v>155</v>
      </c>
      <c r="M35" s="2304" t="str">
        <f>IF(T16="","",T16)</f>
        <v/>
      </c>
      <c r="N35" s="2304"/>
      <c r="O35" s="2304"/>
      <c r="P35" s="63" t="s">
        <v>116</v>
      </c>
      <c r="Q35" s="63" t="s">
        <v>1091</v>
      </c>
      <c r="Y35" s="1062" t="s">
        <v>1088</v>
      </c>
      <c r="Z35" s="2313" t="str">
        <f>IF(AC16="","",AC16)</f>
        <v/>
      </c>
      <c r="AA35" s="2313"/>
      <c r="AB35" s="2313"/>
      <c r="AC35" s="2313"/>
      <c r="AD35" s="2313"/>
      <c r="AE35" s="2313"/>
      <c r="AF35" s="2313"/>
      <c r="AG35" s="1059" t="s">
        <v>152</v>
      </c>
    </row>
    <row r="36" spans="1:39" ht="21" customHeight="1" x14ac:dyDescent="0.2">
      <c r="A36" s="2268"/>
      <c r="B36" s="2269"/>
      <c r="C36" s="1048" t="s">
        <v>1092</v>
      </c>
      <c r="D36" s="1052"/>
      <c r="E36" s="2296"/>
      <c r="F36" s="2296"/>
      <c r="G36" s="2296"/>
      <c r="H36" s="2296"/>
      <c r="I36" s="2296"/>
      <c r="J36" s="2296"/>
      <c r="K36" s="2296"/>
      <c r="L36" s="2296"/>
      <c r="M36" s="2296"/>
      <c r="N36" s="2296"/>
      <c r="O36" s="2296"/>
      <c r="P36" s="2296"/>
      <c r="Q36" s="2296"/>
      <c r="R36" s="2296"/>
      <c r="S36" s="2296"/>
      <c r="T36" s="2296"/>
      <c r="U36" s="2296"/>
      <c r="V36" s="2296"/>
      <c r="W36" s="2296"/>
      <c r="X36" s="2296"/>
      <c r="Y36" s="2296"/>
      <c r="Z36" s="2296"/>
      <c r="AA36" s="2296"/>
      <c r="AB36" s="2296"/>
      <c r="AC36" s="2296"/>
      <c r="AD36" s="2296"/>
      <c r="AE36" s="2296"/>
      <c r="AF36" s="2296"/>
      <c r="AG36" s="2306"/>
    </row>
    <row r="37" spans="1:39" ht="21" customHeight="1" x14ac:dyDescent="0.2">
      <c r="A37" s="2266" t="s">
        <v>1078</v>
      </c>
      <c r="B37" s="2267"/>
      <c r="C37" s="1053" t="s">
        <v>1259</v>
      </c>
      <c r="D37" s="1054"/>
      <c r="E37" s="1054"/>
      <c r="F37" s="1054"/>
      <c r="G37" s="1054"/>
      <c r="H37" s="1054"/>
      <c r="I37" s="1054" t="s">
        <v>155</v>
      </c>
      <c r="J37" s="2299"/>
      <c r="K37" s="2299"/>
      <c r="L37" s="2299"/>
      <c r="M37" s="2299"/>
      <c r="N37" s="2299"/>
      <c r="O37" s="1054" t="s">
        <v>116</v>
      </c>
      <c r="P37" s="2322" t="s">
        <v>1260</v>
      </c>
      <c r="Q37" s="2322"/>
      <c r="R37" s="1056" t="s">
        <v>155</v>
      </c>
      <c r="S37" s="2297"/>
      <c r="T37" s="2297"/>
      <c r="U37" s="2297"/>
      <c r="V37" s="2297"/>
      <c r="W37" s="1056" t="s">
        <v>116</v>
      </c>
      <c r="X37" s="1054"/>
      <c r="Y37" s="1062" t="s">
        <v>1088</v>
      </c>
      <c r="Z37" s="2297"/>
      <c r="AA37" s="2297"/>
      <c r="AB37" s="2297"/>
      <c r="AC37" s="2297"/>
      <c r="AD37" s="2297"/>
      <c r="AE37" s="2297"/>
      <c r="AF37" s="2297"/>
      <c r="AG37" s="1057" t="s">
        <v>152</v>
      </c>
    </row>
    <row r="38" spans="1:39" ht="21" customHeight="1" x14ac:dyDescent="0.2">
      <c r="A38" s="2294"/>
      <c r="B38" s="2295"/>
      <c r="C38" s="1058" t="s">
        <v>1082</v>
      </c>
      <c r="D38" s="56"/>
      <c r="E38" s="56"/>
      <c r="F38" s="56"/>
      <c r="G38" s="56"/>
      <c r="H38" s="2302"/>
      <c r="I38" s="2302"/>
      <c r="J38" s="2302"/>
      <c r="K38" s="2302"/>
      <c r="L38" s="2302"/>
      <c r="M38" s="2302"/>
      <c r="N38" s="2302"/>
      <c r="O38" s="2302"/>
      <c r="P38" s="2302"/>
      <c r="Q38" s="2302"/>
      <c r="R38" s="2302"/>
      <c r="S38" s="2302"/>
      <c r="T38" s="2302"/>
      <c r="U38" s="2302"/>
      <c r="V38" s="2302"/>
      <c r="W38" s="2302"/>
      <c r="X38" s="2302"/>
      <c r="Y38" s="2302"/>
      <c r="Z38" s="2302"/>
      <c r="AA38" s="2302"/>
      <c r="AB38" s="2302"/>
      <c r="AC38" s="2302"/>
      <c r="AD38" s="2302"/>
      <c r="AE38" s="2302"/>
      <c r="AF38" s="2302"/>
      <c r="AG38" s="2303"/>
    </row>
    <row r="39" spans="1:39" ht="21" customHeight="1" x14ac:dyDescent="0.2">
      <c r="A39" s="2268"/>
      <c r="B39" s="2269"/>
      <c r="C39" s="1048" t="s">
        <v>294</v>
      </c>
      <c r="D39" s="1052"/>
      <c r="E39" s="2296"/>
      <c r="F39" s="2296"/>
      <c r="G39" s="2296"/>
      <c r="H39" s="2296"/>
      <c r="I39" s="2296"/>
      <c r="J39" s="2296"/>
      <c r="K39" s="2296"/>
      <c r="L39" s="2296"/>
      <c r="M39" s="2296"/>
      <c r="N39" s="2296"/>
      <c r="O39" s="2296"/>
      <c r="P39" s="2296"/>
      <c r="Q39" s="2296"/>
      <c r="R39" s="2296"/>
      <c r="S39" s="2296"/>
      <c r="T39" s="2296"/>
      <c r="U39" s="2296"/>
      <c r="V39" s="2296"/>
      <c r="W39" s="2296"/>
      <c r="X39" s="2296"/>
      <c r="Y39" s="2296"/>
      <c r="Z39" s="2296"/>
      <c r="AA39" s="2296"/>
      <c r="AB39" s="2296"/>
      <c r="AC39" s="2296"/>
      <c r="AD39" s="2296"/>
      <c r="AE39" s="2296"/>
      <c r="AF39" s="2296"/>
      <c r="AG39" s="2306"/>
    </row>
    <row r="40" spans="1:39" ht="21" customHeight="1" x14ac:dyDescent="0.2">
      <c r="A40" s="2323" t="s">
        <v>1075</v>
      </c>
      <c r="B40" s="2323"/>
      <c r="C40" s="2323"/>
      <c r="D40" s="2323"/>
      <c r="E40" s="2323"/>
      <c r="F40" s="2323"/>
      <c r="G40" s="2323"/>
      <c r="H40" s="2323"/>
      <c r="I40" s="2323"/>
      <c r="J40" s="2323"/>
      <c r="K40" s="2323"/>
      <c r="L40" s="2323"/>
      <c r="M40" s="2323"/>
      <c r="N40" s="2323"/>
      <c r="O40" s="2323"/>
      <c r="P40" s="2323"/>
      <c r="Q40" s="2323"/>
      <c r="R40" s="2323"/>
      <c r="S40" s="2323"/>
      <c r="T40" s="2323"/>
      <c r="U40" s="2323"/>
      <c r="V40" s="2323"/>
      <c r="W40" s="2323"/>
      <c r="X40" s="2323"/>
      <c r="Y40" s="2323"/>
      <c r="Z40" s="2323"/>
      <c r="AA40" s="2323"/>
      <c r="AB40" s="2323"/>
      <c r="AC40" s="2323"/>
      <c r="AD40" s="2323"/>
      <c r="AE40" s="2323"/>
      <c r="AF40" s="2323"/>
      <c r="AG40" s="2323"/>
    </row>
    <row r="41" spans="1:39" ht="13.5" customHeight="1" x14ac:dyDescent="0.2">
      <c r="A41" s="1121"/>
      <c r="B41" s="61"/>
      <c r="C41" s="1046"/>
      <c r="D41" s="61"/>
      <c r="E41" s="1118"/>
      <c r="F41" s="1118"/>
      <c r="G41" s="1118"/>
      <c r="H41" s="1118"/>
      <c r="I41" s="1118"/>
      <c r="J41" s="1118"/>
      <c r="K41" s="1118"/>
      <c r="L41" s="1118"/>
      <c r="M41" s="1118"/>
      <c r="N41" s="1118"/>
      <c r="O41" s="1118"/>
      <c r="P41" s="1118"/>
      <c r="Q41" s="1118"/>
      <c r="R41" s="1118"/>
      <c r="S41" s="1118"/>
      <c r="T41" s="1118"/>
      <c r="U41" s="1118"/>
      <c r="V41" s="1118"/>
      <c r="W41" s="1118"/>
      <c r="X41" s="1118"/>
      <c r="Y41" s="1118"/>
      <c r="Z41" s="1118"/>
      <c r="AA41" s="1118"/>
      <c r="AB41" s="1118"/>
      <c r="AC41" s="1118"/>
      <c r="AD41" s="1118"/>
      <c r="AE41" s="1118"/>
      <c r="AF41" s="1118"/>
      <c r="AG41" s="1118"/>
    </row>
    <row r="42" spans="1:39" s="1076" customFormat="1" ht="13.5" customHeight="1" x14ac:dyDescent="0.2">
      <c r="A42" s="2321" t="s">
        <v>978</v>
      </c>
      <c r="B42" s="2321"/>
      <c r="C42" s="2321"/>
      <c r="D42" s="2321"/>
      <c r="E42" s="2321"/>
      <c r="F42" s="2321"/>
      <c r="G42" s="2321"/>
      <c r="H42" s="2321"/>
      <c r="I42" s="2321"/>
      <c r="J42" s="2321"/>
      <c r="K42" s="2321"/>
      <c r="L42" s="2321"/>
      <c r="M42" s="2321"/>
      <c r="N42" s="2321"/>
      <c r="O42" s="2321"/>
      <c r="P42" s="2321"/>
      <c r="Q42" s="2321"/>
      <c r="R42" s="2321"/>
      <c r="S42" s="2321"/>
      <c r="T42" s="2321"/>
      <c r="U42" s="2321"/>
      <c r="V42" s="2321"/>
      <c r="W42" s="2321"/>
      <c r="X42" s="2321"/>
      <c r="Y42" s="2321"/>
      <c r="Z42" s="2321"/>
      <c r="AA42" s="2321"/>
      <c r="AB42" s="2321"/>
      <c r="AC42" s="2321"/>
      <c r="AD42" s="2321"/>
      <c r="AE42" s="2321"/>
      <c r="AF42" s="2321"/>
      <c r="AG42" s="2321"/>
      <c r="AH42" s="1075"/>
      <c r="AI42" s="1075"/>
      <c r="AJ42" s="1075"/>
    </row>
    <row r="43" spans="1:39" s="1077" customFormat="1" ht="13.5" customHeight="1" x14ac:dyDescent="0.2">
      <c r="A43" s="2321"/>
      <c r="B43" s="2321"/>
      <c r="C43" s="2321"/>
      <c r="D43" s="2321"/>
      <c r="E43" s="2321"/>
      <c r="F43" s="2321"/>
      <c r="G43" s="2321"/>
      <c r="H43" s="2321"/>
      <c r="I43" s="2321"/>
      <c r="J43" s="2321"/>
      <c r="K43" s="2321"/>
      <c r="L43" s="2321"/>
      <c r="M43" s="2321"/>
      <c r="N43" s="2321"/>
      <c r="O43" s="2321"/>
      <c r="P43" s="2321"/>
      <c r="Q43" s="2321"/>
      <c r="R43" s="2321"/>
      <c r="S43" s="2321"/>
      <c r="T43" s="2321"/>
      <c r="U43" s="2321"/>
      <c r="V43" s="2321"/>
      <c r="W43" s="2321"/>
      <c r="X43" s="2321"/>
      <c r="Y43" s="2321"/>
      <c r="Z43" s="2321"/>
      <c r="AA43" s="2321"/>
      <c r="AB43" s="2321"/>
      <c r="AC43" s="2321"/>
      <c r="AD43" s="2321"/>
      <c r="AE43" s="2321"/>
      <c r="AF43" s="2321"/>
      <c r="AG43" s="2321"/>
    </row>
    <row r="44" spans="1:39" ht="21" customHeight="1" x14ac:dyDescent="0.2">
      <c r="R44" s="136"/>
      <c r="S44" s="136"/>
      <c r="T44" s="136"/>
      <c r="U44" s="136"/>
      <c r="V44" s="136"/>
      <c r="W44" s="136"/>
      <c r="X44" s="136"/>
      <c r="Y44" s="136"/>
      <c r="Z44" s="136"/>
      <c r="AA44" s="136"/>
      <c r="AB44" s="136"/>
      <c r="AC44" s="136"/>
      <c r="AD44" s="136"/>
      <c r="AE44" s="136"/>
      <c r="AF44" s="136"/>
      <c r="AG44" s="866"/>
    </row>
    <row r="45" spans="1:39" ht="21" customHeight="1" x14ac:dyDescent="0.2">
      <c r="A45" s="62" t="s">
        <v>162</v>
      </c>
      <c r="B45" s="62"/>
      <c r="C45" s="62"/>
      <c r="D45" s="62"/>
      <c r="E45" s="62"/>
      <c r="F45" s="62"/>
      <c r="G45" s="62"/>
      <c r="H45" s="62"/>
      <c r="I45" s="62"/>
      <c r="J45" s="62"/>
      <c r="K45" s="62"/>
      <c r="L45" s="62"/>
      <c r="M45" s="62"/>
      <c r="N45" s="62"/>
      <c r="O45" s="62"/>
      <c r="P45" s="62"/>
      <c r="Q45" s="62"/>
    </row>
    <row r="46" spans="1:39" ht="15" customHeight="1" x14ac:dyDescent="0.2">
      <c r="A46" s="2235" t="s">
        <v>980</v>
      </c>
      <c r="B46" s="2236"/>
      <c r="C46" s="2236"/>
      <c r="D46" s="2236"/>
      <c r="E46" s="2236"/>
      <c r="F46" s="2236"/>
      <c r="G46" s="2236"/>
      <c r="H46" s="2236"/>
      <c r="I46" s="2236"/>
      <c r="J46" s="2236"/>
      <c r="K46" s="2236"/>
      <c r="L46" s="2236"/>
      <c r="M46" s="2236"/>
      <c r="N46" s="2236"/>
      <c r="O46" s="2236"/>
      <c r="P46" s="2236"/>
      <c r="Q46" s="2236"/>
      <c r="R46" s="2237"/>
      <c r="S46" s="2242" t="s">
        <v>982</v>
      </c>
      <c r="T46" s="2243"/>
      <c r="U46" s="2243"/>
      <c r="V46" s="2243"/>
      <c r="W46" s="2243"/>
      <c r="X46" s="2243"/>
      <c r="Y46" s="2243"/>
      <c r="Z46" s="2244"/>
      <c r="AA46" s="2317" t="s">
        <v>1263</v>
      </c>
      <c r="AB46" s="2317"/>
      <c r="AC46" s="2317"/>
      <c r="AD46" s="2317"/>
      <c r="AE46" s="2317"/>
      <c r="AF46" s="2317"/>
      <c r="AG46" s="2318"/>
      <c r="AH46" s="1074" t="s">
        <v>1059</v>
      </c>
      <c r="AI46" s="1065"/>
      <c r="AJ46" s="1066"/>
      <c r="AK46" s="1067"/>
    </row>
    <row r="47" spans="1:39" ht="21" customHeight="1" x14ac:dyDescent="0.2">
      <c r="A47" s="2238"/>
      <c r="B47" s="2239"/>
      <c r="C47" s="2239"/>
      <c r="D47" s="2239"/>
      <c r="E47" s="2239"/>
      <c r="F47" s="2239"/>
      <c r="G47" s="2239"/>
      <c r="H47" s="2239"/>
      <c r="I47" s="2239"/>
      <c r="J47" s="2239"/>
      <c r="K47" s="2239"/>
      <c r="L47" s="2239"/>
      <c r="M47" s="2239"/>
      <c r="N47" s="2239"/>
      <c r="O47" s="2239"/>
      <c r="P47" s="2239"/>
      <c r="Q47" s="2239"/>
      <c r="R47" s="2240"/>
      <c r="S47" s="2319"/>
      <c r="T47" s="2320"/>
      <c r="U47" s="2320"/>
      <c r="V47" s="2320"/>
      <c r="W47" s="2320"/>
      <c r="X47" s="2320"/>
      <c r="Y47" s="2320"/>
      <c r="Z47" s="892" t="s">
        <v>439</v>
      </c>
      <c r="AA47" s="2316">
        <f>AM47</f>
        <v>0</v>
      </c>
      <c r="AB47" s="2316"/>
      <c r="AC47" s="2316"/>
      <c r="AD47" s="2316"/>
      <c r="AE47" s="2316"/>
      <c r="AF47" s="2316"/>
      <c r="AG47" s="1359" t="s">
        <v>439</v>
      </c>
      <c r="AH47" s="58" t="s">
        <v>1060</v>
      </c>
      <c r="AI47" s="1068"/>
      <c r="AJ47" s="1799" t="s">
        <v>1727</v>
      </c>
      <c r="AK47" s="1069"/>
      <c r="AL47" s="63">
        <v>1</v>
      </c>
      <c r="AM47" s="63">
        <f>IF(AL47=1,'参考様式1-2'!I59,'参考様式1-3'!J61)</f>
        <v>0</v>
      </c>
    </row>
    <row r="48" spans="1:39" ht="15" customHeight="1" x14ac:dyDescent="0.2">
      <c r="A48" s="2235" t="s">
        <v>981</v>
      </c>
      <c r="B48" s="2236"/>
      <c r="C48" s="2236"/>
      <c r="D48" s="2236"/>
      <c r="E48" s="2236"/>
      <c r="F48" s="2236"/>
      <c r="G48" s="2236"/>
      <c r="H48" s="2236"/>
      <c r="I48" s="2236"/>
      <c r="J48" s="2236"/>
      <c r="K48" s="2236"/>
      <c r="L48" s="2236"/>
      <c r="M48" s="2236"/>
      <c r="N48" s="2236"/>
      <c r="O48" s="2236"/>
      <c r="P48" s="2236"/>
      <c r="Q48" s="2236"/>
      <c r="R48" s="2237"/>
      <c r="S48" s="2242" t="s">
        <v>982</v>
      </c>
      <c r="T48" s="2243"/>
      <c r="U48" s="2243"/>
      <c r="V48" s="2243"/>
      <c r="W48" s="2243"/>
      <c r="X48" s="2243"/>
      <c r="Y48" s="2243"/>
      <c r="Z48" s="2244"/>
      <c r="AA48" s="2317" t="s">
        <v>1263</v>
      </c>
      <c r="AB48" s="2317"/>
      <c r="AC48" s="2317"/>
      <c r="AD48" s="2317"/>
      <c r="AE48" s="2317"/>
      <c r="AF48" s="2317"/>
      <c r="AG48" s="2318"/>
      <c r="AH48" s="1070"/>
      <c r="AI48" s="1071"/>
      <c r="AJ48" s="1072"/>
      <c r="AK48" s="1073"/>
    </row>
    <row r="49" spans="1:33" ht="21" customHeight="1" x14ac:dyDescent="0.2">
      <c r="A49" s="2238"/>
      <c r="B49" s="2239"/>
      <c r="C49" s="2239"/>
      <c r="D49" s="2239"/>
      <c r="E49" s="2239"/>
      <c r="F49" s="2239"/>
      <c r="G49" s="2239"/>
      <c r="H49" s="2239"/>
      <c r="I49" s="2239"/>
      <c r="J49" s="2239"/>
      <c r="K49" s="2239"/>
      <c r="L49" s="2239"/>
      <c r="M49" s="2239"/>
      <c r="N49" s="2239"/>
      <c r="O49" s="2239"/>
      <c r="P49" s="2239"/>
      <c r="Q49" s="2239"/>
      <c r="R49" s="2240"/>
      <c r="S49" s="2319"/>
      <c r="T49" s="2320"/>
      <c r="U49" s="2320"/>
      <c r="V49" s="2320"/>
      <c r="W49" s="2320"/>
      <c r="X49" s="2320"/>
      <c r="Y49" s="2320"/>
      <c r="Z49" s="892" t="s">
        <v>439</v>
      </c>
      <c r="AA49" s="2316">
        <f>'参考様式1-1'!I15</f>
        <v>0</v>
      </c>
      <c r="AB49" s="2316"/>
      <c r="AC49" s="2316"/>
      <c r="AD49" s="2316"/>
      <c r="AE49" s="2316"/>
      <c r="AF49" s="2316"/>
      <c r="AG49" s="1359" t="s">
        <v>439</v>
      </c>
    </row>
    <row r="50" spans="1:33" ht="21" customHeight="1" x14ac:dyDescent="0.2">
      <c r="A50" s="2242" t="s">
        <v>163</v>
      </c>
      <c r="B50" s="2243"/>
      <c r="C50" s="2243"/>
      <c r="D50" s="2243"/>
      <c r="E50" s="2243"/>
      <c r="F50" s="2243"/>
      <c r="G50" s="2243"/>
      <c r="H50" s="2243"/>
      <c r="I50" s="2243"/>
      <c r="J50" s="2243"/>
      <c r="K50" s="2243"/>
      <c r="L50" s="2243"/>
      <c r="M50" s="2243"/>
      <c r="N50" s="2243"/>
      <c r="O50" s="2243"/>
      <c r="P50" s="2243"/>
      <c r="Q50" s="2243"/>
      <c r="R50" s="2243"/>
      <c r="S50" s="2243"/>
      <c r="T50" s="2243"/>
      <c r="U50" s="2243"/>
      <c r="V50" s="2243"/>
      <c r="W50" s="2243"/>
      <c r="X50" s="2243"/>
      <c r="Y50" s="2243"/>
      <c r="Z50" s="2244"/>
      <c r="AA50" s="2324" t="s">
        <v>164</v>
      </c>
      <c r="AB50" s="2317"/>
      <c r="AC50" s="2317"/>
      <c r="AD50" s="2317"/>
      <c r="AE50" s="2317"/>
      <c r="AF50" s="2317"/>
      <c r="AG50" s="2318"/>
    </row>
    <row r="51" spans="1:33" s="653" customFormat="1" ht="35.15" customHeight="1" x14ac:dyDescent="0.2">
      <c r="A51" s="2252"/>
      <c r="B51" s="2253"/>
      <c r="C51" s="2253"/>
      <c r="D51" s="2253"/>
      <c r="E51" s="2253"/>
      <c r="F51" s="2253"/>
      <c r="G51" s="2253"/>
      <c r="H51" s="2253"/>
      <c r="I51" s="2253"/>
      <c r="J51" s="2253"/>
      <c r="K51" s="2253"/>
      <c r="L51" s="2253"/>
      <c r="M51" s="2253"/>
      <c r="N51" s="2253"/>
      <c r="O51" s="2253"/>
      <c r="P51" s="2253"/>
      <c r="Q51" s="2253"/>
      <c r="R51" s="2253"/>
      <c r="S51" s="2253"/>
      <c r="T51" s="2253"/>
      <c r="U51" s="2253"/>
      <c r="V51" s="2253"/>
      <c r="W51" s="2253"/>
      <c r="X51" s="2253"/>
      <c r="Y51" s="2253"/>
      <c r="Z51" s="2254"/>
      <c r="AA51" s="2260" t="s">
        <v>117</v>
      </c>
      <c r="AB51" s="2261"/>
      <c r="AC51" s="2261"/>
      <c r="AD51" s="2253" t="s">
        <v>1339</v>
      </c>
      <c r="AE51" s="2253"/>
      <c r="AF51" s="2253"/>
      <c r="AG51" s="2254"/>
    </row>
    <row r="52" spans="1:33" s="653" customFormat="1" ht="35.15" customHeight="1" x14ac:dyDescent="0.2">
      <c r="A52" s="2255"/>
      <c r="B52" s="2256"/>
      <c r="C52" s="2256"/>
      <c r="D52" s="2256"/>
      <c r="E52" s="2256"/>
      <c r="F52" s="2256"/>
      <c r="G52" s="2256"/>
      <c r="H52" s="2256"/>
      <c r="I52" s="2256"/>
      <c r="J52" s="2256"/>
      <c r="K52" s="2256"/>
      <c r="L52" s="2256"/>
      <c r="M52" s="2256"/>
      <c r="N52" s="2256"/>
      <c r="O52" s="2256"/>
      <c r="P52" s="2256"/>
      <c r="Q52" s="2256"/>
      <c r="R52" s="2256"/>
      <c r="S52" s="2256"/>
      <c r="T52" s="2256"/>
      <c r="U52" s="2256"/>
      <c r="V52" s="2256"/>
      <c r="W52" s="2256"/>
      <c r="X52" s="2256"/>
      <c r="Y52" s="2256"/>
      <c r="Z52" s="2257"/>
      <c r="AA52" s="2258" t="s">
        <v>117</v>
      </c>
      <c r="AB52" s="2259"/>
      <c r="AC52" s="2259"/>
      <c r="AD52" s="2262" t="s">
        <v>1338</v>
      </c>
      <c r="AE52" s="2262"/>
      <c r="AF52" s="2262"/>
      <c r="AG52" s="2263"/>
    </row>
    <row r="53" spans="1:33" ht="1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row>
    <row r="54" spans="1:33" ht="45.75" customHeight="1" x14ac:dyDescent="0.2">
      <c r="A54" s="868" t="s">
        <v>165</v>
      </c>
      <c r="B54" s="2245" t="s">
        <v>1135</v>
      </c>
      <c r="C54" s="2245"/>
      <c r="D54" s="2245"/>
      <c r="E54" s="2245"/>
      <c r="F54" s="2245"/>
      <c r="G54" s="2245"/>
      <c r="H54" s="2245"/>
      <c r="I54" s="2245"/>
      <c r="J54" s="2245"/>
      <c r="K54" s="2245"/>
      <c r="L54" s="2245"/>
      <c r="M54" s="2245"/>
      <c r="N54" s="2245"/>
      <c r="O54" s="2245"/>
      <c r="P54" s="2245"/>
      <c r="Q54" s="2245"/>
      <c r="R54" s="2245"/>
      <c r="S54" s="2245"/>
      <c r="T54" s="2245"/>
      <c r="U54" s="2245"/>
      <c r="V54" s="2245"/>
      <c r="W54" s="2245"/>
      <c r="X54" s="2245"/>
      <c r="Y54" s="2245"/>
      <c r="Z54" s="2245"/>
      <c r="AA54" s="2245"/>
      <c r="AB54" s="2245"/>
      <c r="AC54" s="2245"/>
      <c r="AD54" s="2245"/>
      <c r="AE54" s="2245"/>
      <c r="AF54" s="2245"/>
      <c r="AG54" s="2245"/>
    </row>
    <row r="55" spans="1:33" ht="21" customHeight="1" x14ac:dyDescent="0.2">
      <c r="A55" s="64" t="s">
        <v>166</v>
      </c>
      <c r="B55" s="2241" t="s">
        <v>1340</v>
      </c>
      <c r="C55" s="2241"/>
      <c r="D55" s="2241"/>
      <c r="E55" s="2241"/>
      <c r="F55" s="2241"/>
      <c r="G55" s="2241"/>
      <c r="H55" s="2241"/>
      <c r="I55" s="2241"/>
      <c r="J55" s="2241"/>
      <c r="K55" s="2241"/>
      <c r="L55" s="2241"/>
      <c r="M55" s="2241"/>
      <c r="N55" s="2241"/>
      <c r="O55" s="2241"/>
      <c r="P55" s="2241"/>
      <c r="Q55" s="2241"/>
      <c r="R55" s="2241"/>
      <c r="S55" s="2241"/>
      <c r="T55" s="2241"/>
      <c r="U55" s="2241"/>
      <c r="V55" s="2241"/>
      <c r="W55" s="2241"/>
      <c r="X55" s="2241"/>
      <c r="Y55" s="2241"/>
      <c r="Z55" s="2241"/>
      <c r="AA55" s="2241"/>
      <c r="AB55" s="2241"/>
      <c r="AC55" s="2241"/>
      <c r="AD55" s="2241"/>
      <c r="AE55" s="2241"/>
      <c r="AF55" s="2241"/>
      <c r="AG55" s="2241"/>
    </row>
    <row r="56" spans="1:33" ht="21" customHeight="1" x14ac:dyDescent="0.2">
      <c r="A56" s="868"/>
      <c r="B56" s="1033"/>
      <c r="C56" s="1033"/>
      <c r="D56" s="1033"/>
      <c r="E56" s="1033"/>
      <c r="F56" s="1033"/>
      <c r="G56" s="1033"/>
      <c r="H56" s="1033"/>
      <c r="I56" s="1033"/>
      <c r="J56" s="1033"/>
      <c r="K56" s="1033"/>
      <c r="L56" s="1033"/>
      <c r="M56" s="1033"/>
      <c r="N56" s="1033"/>
      <c r="O56" s="1033"/>
      <c r="P56" s="1033"/>
      <c r="Q56" s="1033"/>
      <c r="R56" s="1033"/>
      <c r="S56" s="1033"/>
      <c r="T56" s="1033"/>
      <c r="U56" s="1033"/>
      <c r="V56" s="1033"/>
      <c r="W56" s="1033"/>
      <c r="X56" s="1033"/>
      <c r="Y56" s="1033"/>
      <c r="Z56" s="1033"/>
      <c r="AA56" s="1033"/>
      <c r="AB56" s="1033"/>
      <c r="AC56" s="1033"/>
      <c r="AD56" s="1033"/>
      <c r="AE56" s="1033"/>
      <c r="AF56" s="1033"/>
      <c r="AG56" s="1033"/>
    </row>
    <row r="105" spans="1:33" x14ac:dyDescent="0.2">
      <c r="A105" s="2123" t="str">
        <f>IF(基本情報!D13="","事業名：　　　　　　　　　　　　　　　　　　　　",CONCATENATE("事業名：","",基本情報!D13))</f>
        <v>事業名：　　　　　　　　　　　　　　　　　　　　</v>
      </c>
      <c r="B105" s="2123"/>
      <c r="C105" s="2123"/>
      <c r="D105" s="2123"/>
      <c r="E105" s="2123"/>
      <c r="F105" s="2123"/>
      <c r="G105" s="2123"/>
      <c r="H105" s="2123"/>
      <c r="I105" s="2123"/>
      <c r="J105" s="2123"/>
      <c r="K105" s="2123"/>
      <c r="L105" s="2123"/>
      <c r="M105" s="2123"/>
      <c r="N105" s="2123"/>
      <c r="O105" s="2123"/>
      <c r="P105" s="2123"/>
      <c r="Q105" s="2123"/>
      <c r="R105" s="2123"/>
      <c r="S105" s="2123"/>
      <c r="T105" s="2123"/>
      <c r="U105" s="2123"/>
      <c r="V105" s="2123"/>
      <c r="W105" s="2123"/>
      <c r="X105" s="2123"/>
      <c r="Y105" s="2123"/>
      <c r="Z105" s="2123"/>
      <c r="AA105" s="2123"/>
      <c r="AB105" s="2123"/>
      <c r="AC105" s="2123"/>
      <c r="AD105" s="2123"/>
      <c r="AE105" s="2123"/>
      <c r="AF105" s="2123"/>
      <c r="AG105" s="2123"/>
    </row>
  </sheetData>
  <mergeCells count="86">
    <mergeCell ref="A105:AG105"/>
    <mergeCell ref="AD51:AG51"/>
    <mergeCell ref="AA52:AC52"/>
    <mergeCell ref="AD52:AG52"/>
    <mergeCell ref="A40:AG40"/>
    <mergeCell ref="B55:AG55"/>
    <mergeCell ref="B54:AG54"/>
    <mergeCell ref="S47:Y47"/>
    <mergeCell ref="AA50:AG50"/>
    <mergeCell ref="A50:Z50"/>
    <mergeCell ref="A51:Z52"/>
    <mergeCell ref="AA51:AC51"/>
    <mergeCell ref="A37:B39"/>
    <mergeCell ref="S46:Z46"/>
    <mergeCell ref="A48:R49"/>
    <mergeCell ref="A46:R47"/>
    <mergeCell ref="AA49:AF49"/>
    <mergeCell ref="AA48:AG48"/>
    <mergeCell ref="AA47:AF47"/>
    <mergeCell ref="AA46:AG46"/>
    <mergeCell ref="S49:Y49"/>
    <mergeCell ref="S48:Z48"/>
    <mergeCell ref="A42:AG43"/>
    <mergeCell ref="E39:AG39"/>
    <mergeCell ref="J37:N37"/>
    <mergeCell ref="P37:Q37"/>
    <mergeCell ref="S37:V37"/>
    <mergeCell ref="Z37:AF37"/>
    <mergeCell ref="A22:B22"/>
    <mergeCell ref="A21:B21"/>
    <mergeCell ref="E29:U29"/>
    <mergeCell ref="E27:U27"/>
    <mergeCell ref="A28:B29"/>
    <mergeCell ref="C28:I28"/>
    <mergeCell ref="J28:AG28"/>
    <mergeCell ref="Z29:AG29"/>
    <mergeCell ref="A26:B27"/>
    <mergeCell ref="C26:I26"/>
    <mergeCell ref="J26:AG26"/>
    <mergeCell ref="C21:G21"/>
    <mergeCell ref="C22:G22"/>
    <mergeCell ref="I21:N21"/>
    <mergeCell ref="H38:AG38"/>
    <mergeCell ref="V14:AF14"/>
    <mergeCell ref="V15:AF15"/>
    <mergeCell ref="V13:X13"/>
    <mergeCell ref="AC13:AF13"/>
    <mergeCell ref="H34:AG34"/>
    <mergeCell ref="M35:O35"/>
    <mergeCell ref="Z35:AF35"/>
    <mergeCell ref="G32:H32"/>
    <mergeCell ref="Q32:V32"/>
    <mergeCell ref="Y21:AB21"/>
    <mergeCell ref="AC21:AF21"/>
    <mergeCell ref="I22:N22"/>
    <mergeCell ref="Z27:AG27"/>
    <mergeCell ref="Z32:AF32"/>
    <mergeCell ref="M32:O32"/>
    <mergeCell ref="A30:B31"/>
    <mergeCell ref="A32:B36"/>
    <mergeCell ref="H33:AG33"/>
    <mergeCell ref="D32:E32"/>
    <mergeCell ref="E36:AG36"/>
    <mergeCell ref="C33:G33"/>
    <mergeCell ref="C34:G34"/>
    <mergeCell ref="D35:E35"/>
    <mergeCell ref="E31:U31"/>
    <mergeCell ref="C30:I30"/>
    <mergeCell ref="J30:AG30"/>
    <mergeCell ref="Z31:AG31"/>
    <mergeCell ref="J32:K32"/>
    <mergeCell ref="A4:AG4"/>
    <mergeCell ref="A8:AG8"/>
    <mergeCell ref="A19:B19"/>
    <mergeCell ref="C19:AG19"/>
    <mergeCell ref="A20:B20"/>
    <mergeCell ref="C20:AG20"/>
    <mergeCell ref="A5:AG5"/>
    <mergeCell ref="L16:M16"/>
    <mergeCell ref="A10:AG10"/>
    <mergeCell ref="AA16:AB16"/>
    <mergeCell ref="AC16:AF16"/>
    <mergeCell ref="AC12:AF12"/>
    <mergeCell ref="V12:X12"/>
    <mergeCell ref="N12:O12"/>
    <mergeCell ref="T16:V16"/>
  </mergeCells>
  <phoneticPr fontId="2"/>
  <dataValidations count="4">
    <dataValidation type="list" allowBlank="1" showInputMessage="1" showErrorMessage="1" sqref="L16:M16 V12" xr:uid="{89EDC98F-7FBE-40EE-B2D5-94CC373680FC}">
      <formula1>"一級,二級"</formula1>
    </dataValidation>
    <dataValidation type="list" allowBlank="1" showInputMessage="1" showErrorMessage="1" sqref="C22:G22" xr:uid="{D42F1428-B425-42E6-80EF-47FE8CD25D80}">
      <formula1>"事務所,学校,物販店,飲食店,集会所,病院,ホテル,その他(※)"</formula1>
    </dataValidation>
    <dataValidation type="list" allowBlank="1" showInputMessage="1" showErrorMessage="1" sqref="C21:G21" xr:uid="{E7072A6C-F63A-40D1-A4BE-6070D2E505A7}">
      <formula1>"木造,鉄骨造,RC造,SRC造,その他(※)"</formula1>
    </dataValidation>
    <dataValidation type="list" allowBlank="1" showInputMessage="1" showErrorMessage="1" sqref="AA51:AA52" xr:uid="{5382FCC7-9B9E-411B-8C93-22760F73EE39}">
      <formula1>"□,■"</formula1>
    </dataValidation>
  </dataValidations>
  <printOptions horizontalCentered="1"/>
  <pageMargins left="0.59055118110236227" right="0.59055118110236227" top="0.59055118110236227" bottom="0.59055118110236227" header="0" footer="0"/>
  <pageSetup paperSize="9" scale="82" fitToHeight="0" orientation="portrait" r:id="rId1"/>
  <rowBreaks count="1" manualBreakCount="1">
    <brk id="4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Option Button 1">
              <controlPr defaultSize="0" autoFill="0" autoLine="0" autoPict="0">
                <anchor moveWithCells="1">
                  <from>
                    <xdr:col>33</xdr:col>
                    <xdr:colOff>571500</xdr:colOff>
                    <xdr:row>47</xdr:row>
                    <xdr:rowOff>12700</xdr:rowOff>
                  </from>
                  <to>
                    <xdr:col>34</xdr:col>
                    <xdr:colOff>241300</xdr:colOff>
                    <xdr:row>48</xdr:row>
                    <xdr:rowOff>69850</xdr:rowOff>
                  </to>
                </anchor>
              </controlPr>
            </control>
          </mc:Choice>
        </mc:AlternateContent>
        <mc:AlternateContent xmlns:mc="http://schemas.openxmlformats.org/markup-compatibility/2006">
          <mc:Choice Requires="x14">
            <control shapeId="59394" r:id="rId5" name="Option Button 2">
              <controlPr defaultSize="0" autoFill="0" autoLine="0" autoPict="0">
                <anchor moveWithCells="1">
                  <from>
                    <xdr:col>35</xdr:col>
                    <xdr:colOff>533400</xdr:colOff>
                    <xdr:row>47</xdr:row>
                    <xdr:rowOff>0</xdr:rowOff>
                  </from>
                  <to>
                    <xdr:col>36</xdr:col>
                    <xdr:colOff>203200</xdr:colOff>
                    <xdr:row>48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9FF99"/>
  </sheetPr>
  <dimension ref="A1:E47"/>
  <sheetViews>
    <sheetView showGridLines="0" view="pageBreakPreview" zoomScaleNormal="100" zoomScaleSheetLayoutView="100" workbookViewId="0">
      <selection activeCell="C4" sqref="C4:C5"/>
    </sheetView>
  </sheetViews>
  <sheetFormatPr defaultColWidth="9.59765625" defaultRowHeight="13" x14ac:dyDescent="0.2"/>
  <cols>
    <col min="1" max="1" width="8.09765625" style="698" customWidth="1"/>
    <col min="2" max="2" width="11.59765625" style="698" customWidth="1"/>
    <col min="3" max="4" width="3.8984375" style="698" customWidth="1"/>
    <col min="5" max="5" width="66.69921875" style="698" customWidth="1"/>
    <col min="6" max="16384" width="9.59765625" style="698"/>
  </cols>
  <sheetData>
    <row r="1" spans="1:5" ht="15" customHeight="1" x14ac:dyDescent="0.2">
      <c r="A1" s="56"/>
      <c r="B1" s="56"/>
      <c r="C1" s="56"/>
      <c r="D1" s="56"/>
      <c r="E1" s="139"/>
    </row>
    <row r="2" spans="1:5" ht="18.75" customHeight="1" x14ac:dyDescent="0.2">
      <c r="A2" s="1382" t="s">
        <v>1300</v>
      </c>
      <c r="B2" s="56"/>
      <c r="C2" s="56"/>
      <c r="D2" s="56"/>
      <c r="E2" s="56"/>
    </row>
    <row r="3" spans="1:5" ht="16.5" customHeight="1" x14ac:dyDescent="0.2">
      <c r="A3" s="2335" t="s">
        <v>168</v>
      </c>
      <c r="B3" s="2335"/>
      <c r="C3" s="2335"/>
      <c r="D3" s="2335" t="s">
        <v>169</v>
      </c>
      <c r="E3" s="2335"/>
    </row>
    <row r="4" spans="1:5" ht="17.25" customHeight="1" x14ac:dyDescent="0.2">
      <c r="A4" s="2329" t="s">
        <v>170</v>
      </c>
      <c r="B4" s="2330"/>
      <c r="C4" s="2331" t="s">
        <v>117</v>
      </c>
      <c r="D4" s="66" t="s">
        <v>117</v>
      </c>
      <c r="E4" s="67" t="s">
        <v>171</v>
      </c>
    </row>
    <row r="5" spans="1:5" ht="24" customHeight="1" x14ac:dyDescent="0.2">
      <c r="A5" s="2329"/>
      <c r="B5" s="2330"/>
      <c r="C5" s="2331"/>
      <c r="D5" s="68" t="s">
        <v>117</v>
      </c>
      <c r="E5" s="69" t="s">
        <v>172</v>
      </c>
    </row>
    <row r="6" spans="1:5" ht="17.25" customHeight="1" x14ac:dyDescent="0.2">
      <c r="A6" s="2329" t="s">
        <v>173</v>
      </c>
      <c r="B6" s="2330"/>
      <c r="C6" s="2331" t="s">
        <v>117</v>
      </c>
      <c r="D6" s="66" t="s">
        <v>117</v>
      </c>
      <c r="E6" s="67" t="s">
        <v>174</v>
      </c>
    </row>
    <row r="7" spans="1:5" ht="17.25" customHeight="1" x14ac:dyDescent="0.2">
      <c r="A7" s="2329"/>
      <c r="B7" s="2330"/>
      <c r="C7" s="2331"/>
      <c r="D7" s="70" t="s">
        <v>117</v>
      </c>
      <c r="E7" s="71" t="s">
        <v>175</v>
      </c>
    </row>
    <row r="8" spans="1:5" ht="17.25" customHeight="1" x14ac:dyDescent="0.2">
      <c r="A8" s="2329"/>
      <c r="B8" s="2330"/>
      <c r="C8" s="2331"/>
      <c r="D8" s="70" t="s">
        <v>117</v>
      </c>
      <c r="E8" s="71" t="s">
        <v>176</v>
      </c>
    </row>
    <row r="9" spans="1:5" ht="24" customHeight="1" x14ac:dyDescent="0.2">
      <c r="A9" s="2329"/>
      <c r="B9" s="2330"/>
      <c r="C9" s="2331"/>
      <c r="D9" s="68" t="s">
        <v>117</v>
      </c>
      <c r="E9" s="69" t="s">
        <v>177</v>
      </c>
    </row>
    <row r="10" spans="1:5" ht="17.25" customHeight="1" x14ac:dyDescent="0.2">
      <c r="A10" s="2329" t="s">
        <v>178</v>
      </c>
      <c r="B10" s="2330"/>
      <c r="C10" s="2331" t="s">
        <v>117</v>
      </c>
      <c r="D10" s="66" t="s">
        <v>117</v>
      </c>
      <c r="E10" s="67" t="s">
        <v>179</v>
      </c>
    </row>
    <row r="11" spans="1:5" ht="17.25" customHeight="1" x14ac:dyDescent="0.2">
      <c r="A11" s="2329"/>
      <c r="B11" s="2330"/>
      <c r="C11" s="2331"/>
      <c r="D11" s="70" t="s">
        <v>117</v>
      </c>
      <c r="E11" s="71" t="s">
        <v>180</v>
      </c>
    </row>
    <row r="12" spans="1:5" ht="17.25" customHeight="1" x14ac:dyDescent="0.2">
      <c r="A12" s="2329"/>
      <c r="B12" s="2330"/>
      <c r="C12" s="2331"/>
      <c r="D12" s="70" t="s">
        <v>117</v>
      </c>
      <c r="E12" s="71" t="s">
        <v>181</v>
      </c>
    </row>
    <row r="13" spans="1:5" ht="17.25" customHeight="1" x14ac:dyDescent="0.2">
      <c r="A13" s="2329"/>
      <c r="B13" s="2330"/>
      <c r="C13" s="2331"/>
      <c r="D13" s="70" t="s">
        <v>117</v>
      </c>
      <c r="E13" s="71" t="s">
        <v>182</v>
      </c>
    </row>
    <row r="14" spans="1:5" ht="17.25" customHeight="1" x14ac:dyDescent="0.2">
      <c r="A14" s="2329"/>
      <c r="B14" s="2330"/>
      <c r="C14" s="2331"/>
      <c r="D14" s="68" t="s">
        <v>117</v>
      </c>
      <c r="E14" s="72" t="s">
        <v>183</v>
      </c>
    </row>
    <row r="15" spans="1:5" ht="17.25" customHeight="1" x14ac:dyDescent="0.2">
      <c r="A15" s="2332" t="s">
        <v>184</v>
      </c>
      <c r="B15" s="2334"/>
      <c r="C15" s="2331" t="s">
        <v>117</v>
      </c>
      <c r="D15" s="66" t="s">
        <v>117</v>
      </c>
      <c r="E15" s="67" t="s">
        <v>185</v>
      </c>
    </row>
    <row r="16" spans="1:5" ht="17.25" customHeight="1" x14ac:dyDescent="0.2">
      <c r="A16" s="2332"/>
      <c r="B16" s="2334"/>
      <c r="C16" s="2331"/>
      <c r="D16" s="70" t="s">
        <v>117</v>
      </c>
      <c r="E16" s="71" t="s">
        <v>180</v>
      </c>
    </row>
    <row r="17" spans="1:5" ht="17.25" customHeight="1" x14ac:dyDescent="0.2">
      <c r="A17" s="2332"/>
      <c r="B17" s="2334"/>
      <c r="C17" s="2331"/>
      <c r="D17" s="70" t="s">
        <v>117</v>
      </c>
      <c r="E17" s="71" t="s">
        <v>186</v>
      </c>
    </row>
    <row r="18" spans="1:5" ht="17.25" customHeight="1" x14ac:dyDescent="0.2">
      <c r="A18" s="2332"/>
      <c r="B18" s="2334"/>
      <c r="C18" s="2331"/>
      <c r="D18" s="70" t="s">
        <v>117</v>
      </c>
      <c r="E18" s="71" t="s">
        <v>187</v>
      </c>
    </row>
    <row r="19" spans="1:5" ht="17.25" customHeight="1" x14ac:dyDescent="0.2">
      <c r="A19" s="2332"/>
      <c r="B19" s="2334"/>
      <c r="C19" s="2331"/>
      <c r="D19" s="70" t="s">
        <v>117</v>
      </c>
      <c r="E19" s="71" t="s">
        <v>188</v>
      </c>
    </row>
    <row r="20" spans="1:5" ht="17.25" customHeight="1" x14ac:dyDescent="0.2">
      <c r="A20" s="2332"/>
      <c r="B20" s="2334"/>
      <c r="C20" s="2331"/>
      <c r="D20" s="70" t="s">
        <v>117</v>
      </c>
      <c r="E20" s="71" t="s">
        <v>189</v>
      </c>
    </row>
    <row r="21" spans="1:5" ht="17.25" customHeight="1" x14ac:dyDescent="0.2">
      <c r="A21" s="2332"/>
      <c r="B21" s="2334"/>
      <c r="C21" s="2331"/>
      <c r="D21" s="68" t="s">
        <v>117</v>
      </c>
      <c r="E21" s="69" t="s">
        <v>190</v>
      </c>
    </row>
    <row r="22" spans="1:5" ht="17.25" customHeight="1" x14ac:dyDescent="0.2">
      <c r="A22" s="2329" t="s">
        <v>191</v>
      </c>
      <c r="B22" s="2330"/>
      <c r="C22" s="2331" t="s">
        <v>117</v>
      </c>
      <c r="D22" s="66" t="s">
        <v>117</v>
      </c>
      <c r="E22" s="67" t="s">
        <v>192</v>
      </c>
    </row>
    <row r="23" spans="1:5" ht="17.25" customHeight="1" x14ac:dyDescent="0.2">
      <c r="A23" s="2329"/>
      <c r="B23" s="2330"/>
      <c r="C23" s="2331"/>
      <c r="D23" s="70" t="s">
        <v>117</v>
      </c>
      <c r="E23" s="71" t="s">
        <v>193</v>
      </c>
    </row>
    <row r="24" spans="1:5" ht="17.25" customHeight="1" x14ac:dyDescent="0.2">
      <c r="A24" s="2329"/>
      <c r="B24" s="2330"/>
      <c r="C24" s="2331"/>
      <c r="D24" s="70" t="s">
        <v>117</v>
      </c>
      <c r="E24" s="71" t="s">
        <v>194</v>
      </c>
    </row>
    <row r="25" spans="1:5" ht="17.25" customHeight="1" x14ac:dyDescent="0.2">
      <c r="A25" s="2329"/>
      <c r="B25" s="2330"/>
      <c r="C25" s="2331"/>
      <c r="D25" s="70" t="s">
        <v>117</v>
      </c>
      <c r="E25" s="71" t="s">
        <v>195</v>
      </c>
    </row>
    <row r="26" spans="1:5" ht="17.25" customHeight="1" x14ac:dyDescent="0.2">
      <c r="A26" s="2329"/>
      <c r="B26" s="2330"/>
      <c r="C26" s="2331"/>
      <c r="D26" s="70" t="s">
        <v>117</v>
      </c>
      <c r="E26" s="71" t="s">
        <v>196</v>
      </c>
    </row>
    <row r="27" spans="1:5" ht="17.25" customHeight="1" x14ac:dyDescent="0.2">
      <c r="A27" s="2329"/>
      <c r="B27" s="2330"/>
      <c r="C27" s="2331"/>
      <c r="D27" s="68" t="s">
        <v>117</v>
      </c>
      <c r="E27" s="69" t="s">
        <v>197</v>
      </c>
    </row>
    <row r="28" spans="1:5" ht="17.25" customHeight="1" x14ac:dyDescent="0.2">
      <c r="A28" s="2329" t="s">
        <v>198</v>
      </c>
      <c r="B28" s="2330"/>
      <c r="C28" s="2331" t="s">
        <v>117</v>
      </c>
      <c r="D28" s="66" t="s">
        <v>117</v>
      </c>
      <c r="E28" s="67" t="s">
        <v>199</v>
      </c>
    </row>
    <row r="29" spans="1:5" ht="17.25" customHeight="1" x14ac:dyDescent="0.2">
      <c r="A29" s="2329"/>
      <c r="B29" s="2330"/>
      <c r="C29" s="2331"/>
      <c r="D29" s="70" t="s">
        <v>117</v>
      </c>
      <c r="E29" s="71" t="s">
        <v>200</v>
      </c>
    </row>
    <row r="30" spans="1:5" ht="17.25" customHeight="1" x14ac:dyDescent="0.2">
      <c r="A30" s="2329"/>
      <c r="B30" s="2330"/>
      <c r="C30" s="2331"/>
      <c r="D30" s="70" t="s">
        <v>117</v>
      </c>
      <c r="E30" s="71" t="s">
        <v>201</v>
      </c>
    </row>
    <row r="31" spans="1:5" ht="24" customHeight="1" x14ac:dyDescent="0.2">
      <c r="A31" s="2329"/>
      <c r="B31" s="2330"/>
      <c r="C31" s="2331"/>
      <c r="D31" s="68" t="s">
        <v>117</v>
      </c>
      <c r="E31" s="69" t="s">
        <v>202</v>
      </c>
    </row>
    <row r="32" spans="1:5" ht="24" customHeight="1" x14ac:dyDescent="0.2">
      <c r="A32" s="2329" t="s">
        <v>203</v>
      </c>
      <c r="B32" s="2330"/>
      <c r="C32" s="73" t="s">
        <v>117</v>
      </c>
      <c r="D32" s="74" t="s">
        <v>117</v>
      </c>
      <c r="E32" s="75" t="s">
        <v>204</v>
      </c>
    </row>
    <row r="33" spans="1:5" ht="15" customHeight="1" x14ac:dyDescent="0.2">
      <c r="A33" s="2332" t="s">
        <v>205</v>
      </c>
      <c r="B33" s="2333" t="s">
        <v>206</v>
      </c>
      <c r="C33" s="2331" t="s">
        <v>117</v>
      </c>
      <c r="D33" s="66" t="s">
        <v>117</v>
      </c>
      <c r="E33" s="67" t="s">
        <v>207</v>
      </c>
    </row>
    <row r="34" spans="1:5" ht="15" customHeight="1" x14ac:dyDescent="0.2">
      <c r="A34" s="2332"/>
      <c r="B34" s="2333"/>
      <c r="C34" s="2331"/>
      <c r="D34" s="68" t="s">
        <v>117</v>
      </c>
      <c r="E34" s="69" t="s">
        <v>208</v>
      </c>
    </row>
    <row r="35" spans="1:5" ht="24" customHeight="1" x14ac:dyDescent="0.2">
      <c r="A35" s="2332"/>
      <c r="B35" s="76" t="s">
        <v>209</v>
      </c>
      <c r="C35" s="73" t="s">
        <v>117</v>
      </c>
      <c r="D35" s="74" t="s">
        <v>117</v>
      </c>
      <c r="E35" s="75" t="s">
        <v>210</v>
      </c>
    </row>
    <row r="36" spans="1:5" ht="24" customHeight="1" x14ac:dyDescent="0.2">
      <c r="A36" s="2332"/>
      <c r="B36" s="77" t="s">
        <v>211</v>
      </c>
      <c r="C36" s="73" t="s">
        <v>117</v>
      </c>
      <c r="D36" s="74" t="s">
        <v>117</v>
      </c>
      <c r="E36" s="75" t="s">
        <v>212</v>
      </c>
    </row>
    <row r="37" spans="1:5" ht="9" customHeight="1" x14ac:dyDescent="0.2">
      <c r="A37" s="899"/>
      <c r="B37" s="895"/>
      <c r="C37" s="895"/>
      <c r="D37" s="895"/>
      <c r="E37" s="895"/>
    </row>
    <row r="38" spans="1:5" ht="41.5" customHeight="1" x14ac:dyDescent="0.2">
      <c r="A38" s="2327" t="s">
        <v>213</v>
      </c>
      <c r="B38" s="2328"/>
      <c r="C38" s="2328"/>
      <c r="D38" s="2328"/>
      <c r="E38" s="2328"/>
    </row>
    <row r="39" spans="1:5" ht="7.5" customHeight="1" x14ac:dyDescent="0.2">
      <c r="A39" s="900"/>
      <c r="B39" s="895"/>
      <c r="C39" s="895"/>
      <c r="D39" s="895"/>
      <c r="E39" s="895"/>
    </row>
    <row r="40" spans="1:5" ht="12.75" customHeight="1" x14ac:dyDescent="0.2">
      <c r="A40" s="2325" t="s">
        <v>214</v>
      </c>
      <c r="B40" s="2325"/>
      <c r="C40" s="2325"/>
      <c r="D40" s="2325"/>
      <c r="E40" s="2325"/>
    </row>
    <row r="41" spans="1:5" ht="12.75" customHeight="1" x14ac:dyDescent="0.2">
      <c r="A41" s="2325" t="s">
        <v>215</v>
      </c>
      <c r="B41" s="2325"/>
      <c r="C41" s="2325"/>
      <c r="D41" s="2325"/>
      <c r="E41" s="2325"/>
    </row>
    <row r="42" spans="1:5" ht="12.75" customHeight="1" x14ac:dyDescent="0.2">
      <c r="A42" s="2325" t="s">
        <v>941</v>
      </c>
      <c r="B42" s="2325"/>
      <c r="C42" s="2325"/>
      <c r="D42" s="2325"/>
      <c r="E42" s="2325"/>
    </row>
    <row r="43" spans="1:5" ht="12.75" customHeight="1" x14ac:dyDescent="0.2">
      <c r="A43" s="2325" t="s">
        <v>942</v>
      </c>
      <c r="B43" s="2325"/>
      <c r="C43" s="2325"/>
      <c r="D43" s="2325"/>
      <c r="E43" s="2325"/>
    </row>
    <row r="44" spans="1:5" ht="12.75" customHeight="1" x14ac:dyDescent="0.2">
      <c r="A44" s="2326" t="s">
        <v>216</v>
      </c>
      <c r="B44" s="2326"/>
      <c r="C44" s="2326"/>
      <c r="D44" s="2326"/>
      <c r="E44" s="2326"/>
    </row>
    <row r="45" spans="1:5" ht="12.75" customHeight="1" x14ac:dyDescent="0.2">
      <c r="A45" s="2325" t="s">
        <v>943</v>
      </c>
      <c r="B45" s="2325"/>
      <c r="C45" s="2325"/>
      <c r="D45" s="2325"/>
      <c r="E45" s="2325"/>
    </row>
    <row r="46" spans="1:5" ht="12.75" customHeight="1" x14ac:dyDescent="0.2">
      <c r="A46" s="2325" t="s">
        <v>944</v>
      </c>
      <c r="B46" s="2325"/>
      <c r="C46" s="2325"/>
      <c r="D46" s="2325"/>
      <c r="E46" s="2325"/>
    </row>
    <row r="47" spans="1:5" ht="12.75" customHeight="1" x14ac:dyDescent="0.2">
      <c r="A47" s="2326" t="s">
        <v>217</v>
      </c>
      <c r="B47" s="2326"/>
      <c r="C47" s="2326"/>
      <c r="D47" s="2326"/>
      <c r="E47" s="2326"/>
    </row>
  </sheetData>
  <mergeCells count="27">
    <mergeCell ref="A3:C3"/>
    <mergeCell ref="D3:E3"/>
    <mergeCell ref="A4:B5"/>
    <mergeCell ref="C4:C5"/>
    <mergeCell ref="A6:B9"/>
    <mergeCell ref="C6:C9"/>
    <mergeCell ref="A10:B14"/>
    <mergeCell ref="C10:C14"/>
    <mergeCell ref="A15:B21"/>
    <mergeCell ref="C15:C21"/>
    <mergeCell ref="A22:B27"/>
    <mergeCell ref="C22:C27"/>
    <mergeCell ref="A28:B31"/>
    <mergeCell ref="C28:C31"/>
    <mergeCell ref="A32:B32"/>
    <mergeCell ref="A33:A36"/>
    <mergeCell ref="B33:B34"/>
    <mergeCell ref="C33:C34"/>
    <mergeCell ref="A45:E45"/>
    <mergeCell ref="A46:E46"/>
    <mergeCell ref="A47:E47"/>
    <mergeCell ref="A38:E38"/>
    <mergeCell ref="A40:E40"/>
    <mergeCell ref="A41:E41"/>
    <mergeCell ref="A42:E42"/>
    <mergeCell ref="A43:E43"/>
    <mergeCell ref="A44:E44"/>
  </mergeCells>
  <phoneticPr fontId="2"/>
  <dataValidations count="1">
    <dataValidation type="list" allowBlank="1" showInputMessage="1" showErrorMessage="1" sqref="C4:D36" xr:uid="{00000000-0002-0000-0800-000000000000}">
      <formula1>"□,■"</formula1>
    </dataValidation>
  </dataValidations>
  <printOptions horizontalCentered="1"/>
  <pageMargins left="0.59055118110236227" right="0.59055118110236227" top="0.59055118110236227" bottom="0.39370078740157483" header="0" footer="0"/>
  <pageSetup paperSize="9" scale="98"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793D-2E00-4068-A049-5C48091EBAC5}">
  <sheetPr>
    <tabColor rgb="FFFFFF00"/>
  </sheetPr>
  <dimension ref="A1:I32"/>
  <sheetViews>
    <sheetView showGridLines="0" view="pageBreakPreview" zoomScaleNormal="100" zoomScaleSheetLayoutView="100" workbookViewId="0">
      <selection activeCell="A4" sqref="A4:O22"/>
    </sheetView>
  </sheetViews>
  <sheetFormatPr defaultColWidth="9.59765625" defaultRowHeight="13" x14ac:dyDescent="0.2"/>
  <cols>
    <col min="1" max="4" width="12.69921875" style="698" customWidth="1"/>
    <col min="5" max="5" width="14.69921875" style="698" customWidth="1"/>
    <col min="6" max="6" width="3.69921875" style="698" customWidth="1"/>
    <col min="7" max="7" width="14.69921875" style="698" customWidth="1"/>
    <col min="8" max="8" width="12.69921875" style="698" customWidth="1"/>
    <col min="9" max="16384" width="9.59765625" style="698"/>
  </cols>
  <sheetData>
    <row r="1" spans="1:9" ht="15" customHeight="1" x14ac:dyDescent="0.2">
      <c r="A1" s="56"/>
      <c r="B1" s="871"/>
      <c r="C1" s="871"/>
      <c r="D1" s="56"/>
      <c r="E1" s="56"/>
      <c r="F1" s="56"/>
      <c r="G1" s="56"/>
      <c r="H1" s="893" t="s">
        <v>220</v>
      </c>
    </row>
    <row r="2" spans="1:9" ht="18" customHeight="1" x14ac:dyDescent="0.2">
      <c r="A2" s="78"/>
      <c r="B2" s="78"/>
      <c r="C2" s="78"/>
      <c r="D2" s="56"/>
      <c r="E2" s="56"/>
      <c r="F2" s="56"/>
      <c r="G2" s="56"/>
      <c r="H2" s="56"/>
    </row>
    <row r="3" spans="1:9" ht="18.75" customHeight="1" x14ac:dyDescent="0.2">
      <c r="A3" s="2142" t="s">
        <v>311</v>
      </c>
      <c r="B3" s="2142"/>
      <c r="C3" s="2142"/>
      <c r="D3" s="2340"/>
      <c r="E3" s="2340"/>
      <c r="F3" s="2340"/>
      <c r="G3" s="2340"/>
      <c r="H3" s="2340"/>
      <c r="I3" s="1792" t="s">
        <v>218</v>
      </c>
    </row>
    <row r="4" spans="1:9" ht="18" customHeight="1" x14ac:dyDescent="0.2">
      <c r="A4" s="2310" t="s">
        <v>222</v>
      </c>
      <c r="B4" s="2310"/>
      <c r="C4" s="2310"/>
      <c r="D4" s="2310"/>
      <c r="E4" s="2310"/>
      <c r="F4" s="2310"/>
      <c r="G4" s="2310"/>
      <c r="H4" s="2310"/>
    </row>
    <row r="5" spans="1:9" ht="18" customHeight="1" x14ac:dyDescent="0.2">
      <c r="A5" s="79"/>
      <c r="B5" s="79"/>
      <c r="C5" s="79"/>
      <c r="D5" s="56"/>
      <c r="E5" s="56"/>
      <c r="F5" s="56"/>
      <c r="G5" s="56"/>
      <c r="H5" s="56"/>
    </row>
    <row r="6" spans="1:9" ht="18" customHeight="1" thickBot="1" x14ac:dyDescent="0.25">
      <c r="A6" s="78"/>
      <c r="B6" s="78"/>
      <c r="C6" s="78"/>
      <c r="D6" s="56"/>
      <c r="E6" s="56"/>
      <c r="F6" s="56"/>
      <c r="G6" s="56"/>
      <c r="H6" s="56"/>
    </row>
    <row r="7" spans="1:9" ht="40" customHeight="1" x14ac:dyDescent="0.2">
      <c r="A7" s="1778" t="s">
        <v>1667</v>
      </c>
      <c r="B7" s="1779" t="s">
        <v>1664</v>
      </c>
      <c r="C7" s="1780" t="s">
        <v>1668</v>
      </c>
      <c r="D7" s="1781" t="s">
        <v>1669</v>
      </c>
      <c r="E7" s="1766"/>
      <c r="F7" s="1766"/>
      <c r="G7" s="1766"/>
      <c r="H7" s="1766"/>
    </row>
    <row r="8" spans="1:9" ht="25" customHeight="1" x14ac:dyDescent="0.2">
      <c r="A8" s="1783" t="s">
        <v>1659</v>
      </c>
      <c r="B8" s="1774" t="s">
        <v>1660</v>
      </c>
      <c r="C8" s="1809" t="s">
        <v>1724</v>
      </c>
      <c r="D8" s="1782"/>
      <c r="E8" s="1766"/>
      <c r="F8" s="1766"/>
      <c r="G8" s="1766"/>
      <c r="H8" s="1766"/>
    </row>
    <row r="9" spans="1:9" ht="30" customHeight="1" x14ac:dyDescent="0.2">
      <c r="A9" s="2341"/>
      <c r="B9" s="1786"/>
      <c r="C9" s="2344"/>
      <c r="D9" s="2346"/>
      <c r="E9" s="1767"/>
      <c r="F9" s="1767"/>
      <c r="G9" s="1767"/>
      <c r="H9" s="2343"/>
    </row>
    <row r="10" spans="1:9" ht="40" customHeight="1" thickBot="1" x14ac:dyDescent="0.25">
      <c r="A10" s="2342"/>
      <c r="B10" s="1797" t="s">
        <v>1749</v>
      </c>
      <c r="C10" s="2345"/>
      <c r="D10" s="2347"/>
      <c r="E10" s="1767"/>
      <c r="F10" s="1767"/>
      <c r="G10" s="1767"/>
      <c r="H10" s="2343"/>
    </row>
    <row r="11" spans="1:9" ht="30" customHeight="1" x14ac:dyDescent="0.2">
      <c r="A11" s="78"/>
      <c r="B11" s="78"/>
      <c r="C11" s="78"/>
      <c r="D11" s="56"/>
      <c r="E11" s="56"/>
      <c r="F11" s="56"/>
      <c r="G11" s="56"/>
      <c r="H11" s="56"/>
    </row>
    <row r="12" spans="1:9" ht="30" customHeight="1" x14ac:dyDescent="0.2">
      <c r="A12" s="78"/>
      <c r="B12" s="78"/>
      <c r="C12" s="78"/>
      <c r="D12" s="56"/>
      <c r="E12" s="56"/>
      <c r="F12" s="56"/>
      <c r="G12" s="56"/>
      <c r="H12" s="56"/>
    </row>
    <row r="13" spans="1:9" ht="18" customHeight="1" x14ac:dyDescent="0.2">
      <c r="A13" s="2348" t="s">
        <v>1750</v>
      </c>
      <c r="B13" s="2348"/>
      <c r="C13" s="2348"/>
      <c r="D13" s="2143"/>
      <c r="E13" s="2143"/>
      <c r="F13" s="2143"/>
      <c r="G13" s="2143"/>
      <c r="H13" s="2143"/>
    </row>
    <row r="14" spans="1:9" ht="60" customHeight="1" x14ac:dyDescent="0.2">
      <c r="A14" s="1769" t="s">
        <v>1665</v>
      </c>
      <c r="B14" s="1770" t="s">
        <v>1666</v>
      </c>
      <c r="C14" s="2336" t="s">
        <v>1663</v>
      </c>
      <c r="D14" s="2337"/>
      <c r="E14" s="1771" t="s">
        <v>1662</v>
      </c>
      <c r="F14" s="1772"/>
      <c r="G14" s="1773"/>
      <c r="H14" s="1765" t="s">
        <v>1661</v>
      </c>
    </row>
    <row r="15" spans="1:9" ht="40" customHeight="1" x14ac:dyDescent="0.2">
      <c r="A15" s="1784">
        <v>0</v>
      </c>
      <c r="B15" s="1785">
        <v>0</v>
      </c>
      <c r="C15" s="2338"/>
      <c r="D15" s="2339"/>
      <c r="E15" s="1775" t="s">
        <v>1658</v>
      </c>
      <c r="F15" s="1776" t="s">
        <v>75</v>
      </c>
      <c r="G15" s="1777" t="s">
        <v>1658</v>
      </c>
      <c r="H15" s="1768"/>
    </row>
    <row r="16" spans="1:9" ht="40" customHeight="1" x14ac:dyDescent="0.2">
      <c r="A16" s="1784">
        <v>0</v>
      </c>
      <c r="B16" s="1785">
        <v>0</v>
      </c>
      <c r="C16" s="2338"/>
      <c r="D16" s="2339"/>
      <c r="E16" s="1775" t="s">
        <v>1658</v>
      </c>
      <c r="F16" s="1776" t="s">
        <v>75</v>
      </c>
      <c r="G16" s="1777" t="s">
        <v>1658</v>
      </c>
      <c r="H16" s="1768"/>
    </row>
    <row r="17" spans="1:8" ht="40" customHeight="1" x14ac:dyDescent="0.2">
      <c r="A17" s="1784">
        <v>0</v>
      </c>
      <c r="B17" s="1785">
        <v>0</v>
      </c>
      <c r="C17" s="2338"/>
      <c r="D17" s="2339"/>
      <c r="E17" s="1775" t="s">
        <v>1658</v>
      </c>
      <c r="F17" s="1776" t="s">
        <v>75</v>
      </c>
      <c r="G17" s="1777" t="s">
        <v>1658</v>
      </c>
      <c r="H17" s="1768"/>
    </row>
    <row r="18" spans="1:8" ht="40" customHeight="1" x14ac:dyDescent="0.2">
      <c r="A18" s="1784">
        <v>0</v>
      </c>
      <c r="B18" s="1785">
        <v>0</v>
      </c>
      <c r="C18" s="2338"/>
      <c r="D18" s="2339"/>
      <c r="E18" s="1775" t="s">
        <v>1658</v>
      </c>
      <c r="F18" s="1776" t="s">
        <v>75</v>
      </c>
      <c r="G18" s="1777" t="s">
        <v>1658</v>
      </c>
      <c r="H18" s="1768"/>
    </row>
    <row r="19" spans="1:8" ht="40" customHeight="1" x14ac:dyDescent="0.2">
      <c r="A19" s="1784">
        <v>0</v>
      </c>
      <c r="B19" s="1785">
        <v>0</v>
      </c>
      <c r="C19" s="2338"/>
      <c r="D19" s="2339"/>
      <c r="E19" s="1775" t="s">
        <v>1658</v>
      </c>
      <c r="F19" s="1776" t="s">
        <v>75</v>
      </c>
      <c r="G19" s="1777" t="s">
        <v>1658</v>
      </c>
      <c r="H19" s="1768"/>
    </row>
    <row r="20" spans="1:8" x14ac:dyDescent="0.2">
      <c r="A20" s="54"/>
      <c r="B20" s="54"/>
      <c r="C20" s="54"/>
      <c r="D20" s="56"/>
      <c r="E20" s="56"/>
      <c r="F20" s="56"/>
      <c r="G20" s="56"/>
      <c r="H20" s="56"/>
    </row>
    <row r="21" spans="1:8" ht="14" x14ac:dyDescent="0.2">
      <c r="A21" s="78"/>
      <c r="B21" s="78"/>
      <c r="C21" s="78"/>
      <c r="D21" s="56"/>
      <c r="E21" s="56"/>
      <c r="F21" s="56"/>
      <c r="G21" s="56"/>
      <c r="H21" s="56"/>
    </row>
    <row r="22" spans="1:8" ht="14" x14ac:dyDescent="0.2">
      <c r="A22" s="78"/>
      <c r="B22" s="78"/>
      <c r="C22" s="78"/>
      <c r="D22" s="56"/>
      <c r="E22" s="56"/>
      <c r="F22" s="56"/>
      <c r="G22" s="56"/>
      <c r="H22" s="56"/>
    </row>
    <row r="23" spans="1:8" ht="14" x14ac:dyDescent="0.2">
      <c r="A23" s="78"/>
      <c r="B23" s="78"/>
      <c r="C23" s="78"/>
      <c r="D23" s="56"/>
      <c r="E23" s="56"/>
      <c r="F23" s="56"/>
      <c r="G23" s="56"/>
      <c r="H23" s="56"/>
    </row>
    <row r="24" spans="1:8" ht="14" x14ac:dyDescent="0.2">
      <c r="A24" s="78"/>
      <c r="B24" s="78"/>
      <c r="C24" s="78"/>
      <c r="D24" s="56"/>
      <c r="E24" s="56"/>
      <c r="F24" s="56"/>
      <c r="G24" s="56"/>
      <c r="H24" s="56"/>
    </row>
    <row r="25" spans="1:8" ht="14" x14ac:dyDescent="0.2">
      <c r="A25" s="78"/>
      <c r="B25" s="78"/>
      <c r="C25" s="78"/>
      <c r="D25" s="56"/>
      <c r="E25" s="56"/>
      <c r="F25" s="56"/>
      <c r="G25" s="56"/>
      <c r="H25" s="56"/>
    </row>
    <row r="26" spans="1:8" ht="14" x14ac:dyDescent="0.2">
      <c r="A26" s="78"/>
      <c r="B26" s="78"/>
      <c r="C26" s="78"/>
      <c r="D26" s="56"/>
      <c r="E26" s="56"/>
      <c r="F26" s="56"/>
      <c r="G26" s="56"/>
      <c r="H26" s="56"/>
    </row>
    <row r="27" spans="1:8" ht="14" x14ac:dyDescent="0.2">
      <c r="A27" s="78"/>
      <c r="B27" s="78"/>
      <c r="C27" s="78"/>
      <c r="D27" s="56"/>
      <c r="E27" s="56"/>
      <c r="F27" s="56"/>
      <c r="G27" s="56"/>
      <c r="H27" s="56"/>
    </row>
    <row r="28" spans="1:8" ht="14" x14ac:dyDescent="0.2">
      <c r="A28" s="78"/>
      <c r="B28" s="78"/>
      <c r="C28" s="78"/>
      <c r="D28" s="56"/>
      <c r="E28" s="56"/>
      <c r="F28" s="56"/>
      <c r="G28" s="56"/>
      <c r="H28" s="56"/>
    </row>
    <row r="30" spans="1:8" ht="13.5" customHeight="1" x14ac:dyDescent="0.2">
      <c r="A30" s="80" t="s">
        <v>219</v>
      </c>
      <c r="B30" s="80"/>
      <c r="C30" s="80"/>
      <c r="D30" s="56"/>
      <c r="E30" s="56"/>
      <c r="F30" s="56"/>
      <c r="G30" s="56"/>
      <c r="H30" s="56"/>
    </row>
    <row r="32" spans="1:8" x14ac:dyDescent="0.2">
      <c r="A32" s="2123" t="str">
        <f>IF(基本情報!D13="","事業名：　　　　　　　　　　　　　　　　　　　　",CONCATENATE("事業名：",IF(基本情報!D13="","",基本情報!D13)))</f>
        <v>事業名：　　　　　　　　　　　　　　　　　　　　</v>
      </c>
      <c r="B32" s="2123"/>
      <c r="C32" s="2123"/>
      <c r="D32" s="2123"/>
      <c r="E32" s="2123"/>
      <c r="F32" s="2123"/>
      <c r="G32" s="2123"/>
      <c r="H32" s="2123"/>
    </row>
  </sheetData>
  <mergeCells count="14">
    <mergeCell ref="A32:H32"/>
    <mergeCell ref="C14:D14"/>
    <mergeCell ref="C15:D15"/>
    <mergeCell ref="A3:H3"/>
    <mergeCell ref="A9:A10"/>
    <mergeCell ref="H9:H10"/>
    <mergeCell ref="A4:H4"/>
    <mergeCell ref="C16:D16"/>
    <mergeCell ref="C17:D17"/>
    <mergeCell ref="C18:D18"/>
    <mergeCell ref="C19:D19"/>
    <mergeCell ref="C9:C10"/>
    <mergeCell ref="D9:D10"/>
    <mergeCell ref="A13:H13"/>
  </mergeCells>
  <phoneticPr fontId="2"/>
  <printOptions horizontalCentered="1"/>
  <pageMargins left="0.59055118110236227" right="0.59055118110236227" top="0.59055118110236227" bottom="0.59055118110236227" header="0" footer="0"/>
  <pageSetup paperSize="9"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1:X30"/>
  <sheetViews>
    <sheetView showGridLines="0" view="pageBreakPreview" zoomScaleNormal="100" zoomScaleSheetLayoutView="100" workbookViewId="0">
      <selection activeCell="A4" sqref="A4:O22"/>
    </sheetView>
  </sheetViews>
  <sheetFormatPr defaultColWidth="9.09765625" defaultRowHeight="13" x14ac:dyDescent="0.2"/>
  <cols>
    <col min="1" max="1" width="4" style="19" customWidth="1"/>
    <col min="2" max="2" width="2.69921875" style="19" customWidth="1"/>
    <col min="3" max="3" width="15.59765625" style="19" customWidth="1"/>
    <col min="4" max="4" width="15.09765625" style="19" customWidth="1"/>
    <col min="5" max="5" width="5.09765625" style="19" customWidth="1"/>
    <col min="6" max="6" width="15.09765625" style="19" customWidth="1"/>
    <col min="7" max="7" width="1.3984375" style="19" customWidth="1"/>
    <col min="8" max="8" width="13.69921875" style="19" customWidth="1"/>
    <col min="9" max="9" width="1.69921875" style="19" customWidth="1"/>
    <col min="10" max="10" width="1.3984375" style="19" customWidth="1"/>
    <col min="11" max="11" width="13.69921875" style="19" customWidth="1"/>
    <col min="12" max="12" width="1.69921875" style="19" customWidth="1"/>
    <col min="13" max="13" width="16.59765625" style="19" bestFit="1" customWidth="1"/>
    <col min="14" max="14" width="5.09765625" style="19" customWidth="1"/>
    <col min="15" max="15" width="1.3984375" style="19" customWidth="1"/>
    <col min="16" max="16" width="13.69921875" style="19" customWidth="1"/>
    <col min="17" max="17" width="1.69921875" style="19" customWidth="1"/>
    <col min="18" max="18" width="1.3984375" style="19" customWidth="1"/>
    <col min="19" max="19" width="12.69921875" style="19" customWidth="1"/>
    <col min="20" max="20" width="1.69921875" style="19" customWidth="1"/>
    <col min="21" max="21" width="1.3984375" style="19" customWidth="1"/>
    <col min="22" max="22" width="12.69921875" style="19" customWidth="1"/>
    <col min="23" max="23" width="1.3984375" style="19" customWidth="1"/>
    <col min="24" max="16384" width="9.09765625" style="19"/>
  </cols>
  <sheetData>
    <row r="1" spans="1:24" ht="15" customHeight="1" x14ac:dyDescent="0.2">
      <c r="A1" s="81"/>
      <c r="B1" s="82"/>
      <c r="C1" s="82"/>
      <c r="D1" s="83"/>
      <c r="E1" s="84"/>
      <c r="F1" s="84"/>
      <c r="G1" s="84"/>
      <c r="H1" s="85"/>
      <c r="I1" s="83"/>
      <c r="J1" s="84"/>
      <c r="K1" s="85"/>
      <c r="L1" s="83"/>
      <c r="M1" s="83"/>
      <c r="N1" s="83"/>
      <c r="O1" s="83"/>
      <c r="P1" s="83"/>
      <c r="Q1" s="83"/>
      <c r="R1" s="83"/>
      <c r="S1" s="83"/>
      <c r="T1" s="83"/>
      <c r="U1" s="84"/>
      <c r="V1" s="2398" t="s">
        <v>246</v>
      </c>
      <c r="W1" s="2398"/>
    </row>
    <row r="2" spans="1:24" ht="19.399999999999999" customHeight="1" x14ac:dyDescent="0.2">
      <c r="A2" s="2399" t="s">
        <v>221</v>
      </c>
      <c r="B2" s="2399"/>
      <c r="C2" s="2399"/>
      <c r="D2" s="2399"/>
      <c r="E2" s="2399"/>
      <c r="F2" s="2399"/>
      <c r="G2" s="2399"/>
      <c r="H2" s="2399"/>
      <c r="I2" s="2399"/>
      <c r="J2" s="2399"/>
      <c r="K2" s="2399"/>
      <c r="L2" s="2399"/>
      <c r="M2" s="2399"/>
      <c r="N2" s="2399"/>
      <c r="O2" s="2399"/>
      <c r="P2" s="2399"/>
      <c r="Q2" s="2399"/>
      <c r="R2" s="2399"/>
      <c r="S2" s="2399"/>
      <c r="T2" s="2399"/>
      <c r="U2" s="2399"/>
      <c r="V2" s="2399"/>
      <c r="W2" s="2399"/>
    </row>
    <row r="3" spans="1:24" s="86" customFormat="1" ht="17" thickBot="1" x14ac:dyDescent="0.25">
      <c r="A3" s="2400" t="s">
        <v>222</v>
      </c>
      <c r="B3" s="2400"/>
      <c r="C3" s="2400"/>
      <c r="D3" s="2400"/>
      <c r="E3" s="2400"/>
      <c r="F3" s="2400"/>
      <c r="G3" s="2400"/>
      <c r="H3" s="2400"/>
      <c r="I3" s="2400"/>
      <c r="J3" s="2400"/>
      <c r="K3" s="2400"/>
      <c r="L3" s="2400"/>
      <c r="M3" s="2400"/>
      <c r="N3" s="2400"/>
      <c r="O3" s="2400"/>
      <c r="P3" s="2400"/>
      <c r="Q3" s="2400"/>
      <c r="R3" s="2400"/>
      <c r="S3" s="2400"/>
      <c r="T3" s="2400"/>
      <c r="U3" s="2400"/>
      <c r="V3" s="2400"/>
      <c r="W3" s="2400"/>
    </row>
    <row r="4" spans="1:24" ht="27" customHeight="1" x14ac:dyDescent="0.2">
      <c r="A4" s="2401" t="s">
        <v>223</v>
      </c>
      <c r="B4" s="2402"/>
      <c r="C4" s="2402"/>
      <c r="D4" s="87" t="s">
        <v>224</v>
      </c>
      <c r="E4" s="2405" t="s">
        <v>225</v>
      </c>
      <c r="F4" s="2406" t="s">
        <v>1751</v>
      </c>
      <c r="G4" s="2407"/>
      <c r="H4" s="2407"/>
      <c r="I4" s="2408"/>
      <c r="J4" s="2415" t="s">
        <v>226</v>
      </c>
      <c r="K4" s="2416"/>
      <c r="L4" s="2417"/>
      <c r="M4" s="1808" t="s">
        <v>227</v>
      </c>
      <c r="N4" s="2405" t="s">
        <v>225</v>
      </c>
      <c r="O4" s="2407" t="s">
        <v>228</v>
      </c>
      <c r="P4" s="2407"/>
      <c r="Q4" s="2408"/>
      <c r="R4" s="2415" t="s">
        <v>229</v>
      </c>
      <c r="S4" s="2416"/>
      <c r="T4" s="2417"/>
      <c r="U4" s="2415" t="s">
        <v>1753</v>
      </c>
      <c r="V4" s="2416"/>
      <c r="W4" s="2428"/>
      <c r="X4" s="1793" t="s">
        <v>218</v>
      </c>
    </row>
    <row r="5" spans="1:24" ht="26.15" customHeight="1" x14ac:dyDescent="0.2">
      <c r="A5" s="2403"/>
      <c r="B5" s="2404"/>
      <c r="C5" s="2404"/>
      <c r="D5" s="88" t="s">
        <v>230</v>
      </c>
      <c r="E5" s="2404"/>
      <c r="F5" s="88" t="s">
        <v>230</v>
      </c>
      <c r="G5" s="2409" t="s">
        <v>1752</v>
      </c>
      <c r="H5" s="2410"/>
      <c r="I5" s="2411"/>
      <c r="J5" s="2418"/>
      <c r="K5" s="2419"/>
      <c r="L5" s="2420"/>
      <c r="M5" s="2427" t="s">
        <v>232</v>
      </c>
      <c r="N5" s="2431"/>
      <c r="O5" s="2421" t="s">
        <v>232</v>
      </c>
      <c r="P5" s="2422"/>
      <c r="Q5" s="2423"/>
      <c r="R5" s="2418"/>
      <c r="S5" s="2419"/>
      <c r="T5" s="2420"/>
      <c r="U5" s="2418"/>
      <c r="V5" s="2419"/>
      <c r="W5" s="2429"/>
    </row>
    <row r="6" spans="1:24" ht="26.15" customHeight="1" thickBot="1" x14ac:dyDescent="0.25">
      <c r="A6" s="2403"/>
      <c r="B6" s="2404"/>
      <c r="C6" s="2404"/>
      <c r="D6" s="89" t="s">
        <v>233</v>
      </c>
      <c r="E6" s="2404"/>
      <c r="F6" s="89" t="s">
        <v>233</v>
      </c>
      <c r="G6" s="2412"/>
      <c r="H6" s="2413"/>
      <c r="I6" s="2414"/>
      <c r="J6" s="2412"/>
      <c r="K6" s="2413"/>
      <c r="L6" s="2414"/>
      <c r="M6" s="2424"/>
      <c r="N6" s="2432"/>
      <c r="O6" s="2424"/>
      <c r="P6" s="2425"/>
      <c r="Q6" s="2426"/>
      <c r="R6" s="2412"/>
      <c r="S6" s="2413"/>
      <c r="T6" s="2414"/>
      <c r="U6" s="2412"/>
      <c r="V6" s="2413"/>
      <c r="W6" s="2430"/>
    </row>
    <row r="7" spans="1:24" ht="23.15" customHeight="1" x14ac:dyDescent="0.2">
      <c r="A7" s="2382"/>
      <c r="B7" s="2384"/>
      <c r="C7" s="2385"/>
      <c r="D7" s="1811"/>
      <c r="E7" s="2365" t="s">
        <v>115</v>
      </c>
      <c r="F7" s="1816"/>
      <c r="G7" s="2367">
        <f>F7+F8</f>
        <v>0</v>
      </c>
      <c r="H7" s="2368"/>
      <c r="I7" s="2369"/>
      <c r="J7" s="2367"/>
      <c r="K7" s="2368"/>
      <c r="L7" s="2369"/>
      <c r="M7" s="2349"/>
      <c r="N7" s="2365" t="s">
        <v>115</v>
      </c>
      <c r="O7" s="2367"/>
      <c r="P7" s="2368"/>
      <c r="Q7" s="2369"/>
      <c r="R7" s="2367"/>
      <c r="S7" s="2368"/>
      <c r="T7" s="2369"/>
      <c r="U7" s="2370">
        <f>SUM(G7,J7,O7,R7)</f>
        <v>0</v>
      </c>
      <c r="V7" s="2371"/>
      <c r="W7" s="2372"/>
    </row>
    <row r="8" spans="1:24" ht="23.15" customHeight="1" thickBot="1" x14ac:dyDescent="0.25">
      <c r="A8" s="2383"/>
      <c r="B8" s="2386"/>
      <c r="C8" s="2387"/>
      <c r="D8" s="1812"/>
      <c r="E8" s="2394"/>
      <c r="F8" s="1817"/>
      <c r="G8" s="90" t="s">
        <v>113</v>
      </c>
      <c r="H8" s="1819"/>
      <c r="I8" s="91" t="s">
        <v>114</v>
      </c>
      <c r="J8" s="90" t="s">
        <v>113</v>
      </c>
      <c r="K8" s="1819"/>
      <c r="L8" s="91" t="s">
        <v>114</v>
      </c>
      <c r="M8" s="2350"/>
      <c r="N8" s="2394"/>
      <c r="O8" s="90" t="s">
        <v>113</v>
      </c>
      <c r="P8" s="1819"/>
      <c r="Q8" s="91" t="s">
        <v>114</v>
      </c>
      <c r="R8" s="90" t="s">
        <v>113</v>
      </c>
      <c r="S8" s="1819"/>
      <c r="T8" s="91" t="s">
        <v>114</v>
      </c>
      <c r="U8" s="92" t="s">
        <v>113</v>
      </c>
      <c r="V8" s="1823">
        <f>SUM(H8,K8,P8,S8)</f>
        <v>0</v>
      </c>
      <c r="W8" s="93" t="s">
        <v>114</v>
      </c>
    </row>
    <row r="9" spans="1:24" ht="23.15" customHeight="1" x14ac:dyDescent="0.2">
      <c r="A9" s="2388"/>
      <c r="B9" s="2390"/>
      <c r="C9" s="2391"/>
      <c r="D9" s="1811"/>
      <c r="E9" s="2365" t="s">
        <v>115</v>
      </c>
      <c r="F9" s="1816"/>
      <c r="G9" s="2367">
        <f>F9+F10</f>
        <v>0</v>
      </c>
      <c r="H9" s="2368"/>
      <c r="I9" s="2369"/>
      <c r="J9" s="2367"/>
      <c r="K9" s="2368"/>
      <c r="L9" s="2369"/>
      <c r="M9" s="2349"/>
      <c r="N9" s="2365" t="s">
        <v>115</v>
      </c>
      <c r="O9" s="2367"/>
      <c r="P9" s="2368"/>
      <c r="Q9" s="2369"/>
      <c r="R9" s="2367"/>
      <c r="S9" s="2368"/>
      <c r="T9" s="2369"/>
      <c r="U9" s="2370">
        <f>SUM(G9,J9,O9,R9)</f>
        <v>0</v>
      </c>
      <c r="V9" s="2371"/>
      <c r="W9" s="2372"/>
    </row>
    <row r="10" spans="1:24" ht="23.15" customHeight="1" thickBot="1" x14ac:dyDescent="0.25">
      <c r="A10" s="2395"/>
      <c r="B10" s="2396"/>
      <c r="C10" s="2397"/>
      <c r="D10" s="1812"/>
      <c r="E10" s="2394"/>
      <c r="F10" s="1817"/>
      <c r="G10" s="90" t="s">
        <v>113</v>
      </c>
      <c r="H10" s="1819"/>
      <c r="I10" s="91" t="s">
        <v>114</v>
      </c>
      <c r="J10" s="90" t="s">
        <v>113</v>
      </c>
      <c r="K10" s="1819"/>
      <c r="L10" s="91" t="s">
        <v>114</v>
      </c>
      <c r="M10" s="2350"/>
      <c r="N10" s="2394"/>
      <c r="O10" s="90" t="s">
        <v>113</v>
      </c>
      <c r="P10" s="1819"/>
      <c r="Q10" s="91" t="s">
        <v>114</v>
      </c>
      <c r="R10" s="90" t="s">
        <v>113</v>
      </c>
      <c r="S10" s="1819"/>
      <c r="T10" s="91" t="s">
        <v>114</v>
      </c>
      <c r="U10" s="94" t="s">
        <v>113</v>
      </c>
      <c r="V10" s="1823">
        <f>SUM(H10,K10,P10,S10)</f>
        <v>0</v>
      </c>
      <c r="W10" s="95" t="s">
        <v>114</v>
      </c>
    </row>
    <row r="11" spans="1:24" ht="23.15" customHeight="1" x14ac:dyDescent="0.2">
      <c r="A11" s="2382"/>
      <c r="B11" s="2384"/>
      <c r="C11" s="2385"/>
      <c r="D11" s="1811"/>
      <c r="E11" s="2365" t="s">
        <v>115</v>
      </c>
      <c r="F11" s="1816"/>
      <c r="G11" s="2367">
        <f>F11+F12</f>
        <v>0</v>
      </c>
      <c r="H11" s="2368"/>
      <c r="I11" s="2369"/>
      <c r="J11" s="2367"/>
      <c r="K11" s="2368"/>
      <c r="L11" s="2369"/>
      <c r="M11" s="2349"/>
      <c r="N11" s="2365" t="s">
        <v>115</v>
      </c>
      <c r="O11" s="2367"/>
      <c r="P11" s="2368"/>
      <c r="Q11" s="2369"/>
      <c r="R11" s="2367"/>
      <c r="S11" s="2368"/>
      <c r="T11" s="2369"/>
      <c r="U11" s="2370">
        <f>SUM(G11,J11,O11,R11)</f>
        <v>0</v>
      </c>
      <c r="V11" s="2371"/>
      <c r="W11" s="2372"/>
    </row>
    <row r="12" spans="1:24" ht="23.15" customHeight="1" thickBot="1" x14ac:dyDescent="0.25">
      <c r="A12" s="2383"/>
      <c r="B12" s="2386"/>
      <c r="C12" s="2387"/>
      <c r="D12" s="1812"/>
      <c r="E12" s="2366"/>
      <c r="F12" s="1817"/>
      <c r="G12" s="90" t="s">
        <v>113</v>
      </c>
      <c r="H12" s="1819"/>
      <c r="I12" s="91" t="s">
        <v>114</v>
      </c>
      <c r="J12" s="90" t="s">
        <v>113</v>
      </c>
      <c r="K12" s="1819"/>
      <c r="L12" s="91" t="s">
        <v>114</v>
      </c>
      <c r="M12" s="2350"/>
      <c r="N12" s="2366"/>
      <c r="O12" s="90" t="s">
        <v>113</v>
      </c>
      <c r="P12" s="1819"/>
      <c r="Q12" s="91" t="s">
        <v>114</v>
      </c>
      <c r="R12" s="90" t="s">
        <v>113</v>
      </c>
      <c r="S12" s="1819"/>
      <c r="T12" s="91" t="s">
        <v>114</v>
      </c>
      <c r="U12" s="94" t="s">
        <v>113</v>
      </c>
      <c r="V12" s="1823">
        <f>SUM(H12,K12,P12,S12)</f>
        <v>0</v>
      </c>
      <c r="W12" s="95" t="s">
        <v>114</v>
      </c>
    </row>
    <row r="13" spans="1:24" ht="23.15" customHeight="1" x14ac:dyDescent="0.2">
      <c r="A13" s="2382"/>
      <c r="B13" s="2384"/>
      <c r="C13" s="2385"/>
      <c r="D13" s="1811"/>
      <c r="E13" s="2365" t="s">
        <v>115</v>
      </c>
      <c r="F13" s="1816"/>
      <c r="G13" s="2367">
        <f>F13+F14</f>
        <v>0</v>
      </c>
      <c r="H13" s="2368"/>
      <c r="I13" s="2369"/>
      <c r="J13" s="2367"/>
      <c r="K13" s="2368"/>
      <c r="L13" s="2369"/>
      <c r="M13" s="2349"/>
      <c r="N13" s="2365" t="s">
        <v>115</v>
      </c>
      <c r="O13" s="2367"/>
      <c r="P13" s="2368"/>
      <c r="Q13" s="2369"/>
      <c r="R13" s="2367"/>
      <c r="S13" s="2368"/>
      <c r="T13" s="2369"/>
      <c r="U13" s="2370">
        <f>SUM(G13,J13,O13,R13)</f>
        <v>0</v>
      </c>
      <c r="V13" s="2371"/>
      <c r="W13" s="2372"/>
    </row>
    <row r="14" spans="1:24" ht="23.15" customHeight="1" thickBot="1" x14ac:dyDescent="0.25">
      <c r="A14" s="2383"/>
      <c r="B14" s="2386"/>
      <c r="C14" s="2387"/>
      <c r="D14" s="1812"/>
      <c r="E14" s="2366"/>
      <c r="F14" s="1817"/>
      <c r="G14" s="90" t="s">
        <v>113</v>
      </c>
      <c r="H14" s="1819"/>
      <c r="I14" s="91" t="s">
        <v>114</v>
      </c>
      <c r="J14" s="90" t="s">
        <v>113</v>
      </c>
      <c r="K14" s="1819"/>
      <c r="L14" s="91" t="s">
        <v>114</v>
      </c>
      <c r="M14" s="2350"/>
      <c r="N14" s="2366"/>
      <c r="O14" s="90" t="s">
        <v>113</v>
      </c>
      <c r="P14" s="1819"/>
      <c r="Q14" s="91" t="s">
        <v>114</v>
      </c>
      <c r="R14" s="90" t="s">
        <v>113</v>
      </c>
      <c r="S14" s="1819"/>
      <c r="T14" s="91" t="s">
        <v>114</v>
      </c>
      <c r="U14" s="94" t="s">
        <v>113</v>
      </c>
      <c r="V14" s="1823">
        <f>SUM(H14,K14,P14,S14)</f>
        <v>0</v>
      </c>
      <c r="W14" s="95" t="s">
        <v>114</v>
      </c>
    </row>
    <row r="15" spans="1:24" ht="23.15" customHeight="1" x14ac:dyDescent="0.2">
      <c r="A15" s="2388"/>
      <c r="B15" s="2390"/>
      <c r="C15" s="2391"/>
      <c r="D15" s="1811"/>
      <c r="E15" s="2365" t="s">
        <v>115</v>
      </c>
      <c r="F15" s="1816"/>
      <c r="G15" s="2367">
        <f>F15+F16</f>
        <v>0</v>
      </c>
      <c r="H15" s="2368"/>
      <c r="I15" s="2369"/>
      <c r="J15" s="2367"/>
      <c r="K15" s="2368"/>
      <c r="L15" s="2369"/>
      <c r="M15" s="2349"/>
      <c r="N15" s="2365" t="s">
        <v>115</v>
      </c>
      <c r="O15" s="2367"/>
      <c r="P15" s="2368"/>
      <c r="Q15" s="2369"/>
      <c r="R15" s="2367"/>
      <c r="S15" s="2368"/>
      <c r="T15" s="2369"/>
      <c r="U15" s="2370">
        <f>SUM(G15,J15,O15,R15)</f>
        <v>0</v>
      </c>
      <c r="V15" s="2371"/>
      <c r="W15" s="2372"/>
    </row>
    <row r="16" spans="1:24" ht="23.15" customHeight="1" thickBot="1" x14ac:dyDescent="0.25">
      <c r="A16" s="2389"/>
      <c r="B16" s="2392"/>
      <c r="C16" s="2393"/>
      <c r="D16" s="1813"/>
      <c r="E16" s="2376"/>
      <c r="F16" s="1818"/>
      <c r="G16" s="96" t="s">
        <v>113</v>
      </c>
      <c r="H16" s="1820"/>
      <c r="I16" s="97" t="s">
        <v>114</v>
      </c>
      <c r="J16" s="90" t="s">
        <v>113</v>
      </c>
      <c r="K16" s="1819"/>
      <c r="L16" s="91" t="s">
        <v>114</v>
      </c>
      <c r="M16" s="2381"/>
      <c r="N16" s="2376"/>
      <c r="O16" s="96" t="s">
        <v>113</v>
      </c>
      <c r="P16" s="1820"/>
      <c r="Q16" s="97" t="s">
        <v>114</v>
      </c>
      <c r="R16" s="90" t="s">
        <v>113</v>
      </c>
      <c r="S16" s="1819"/>
      <c r="T16" s="91" t="s">
        <v>114</v>
      </c>
      <c r="U16" s="98" t="s">
        <v>113</v>
      </c>
      <c r="V16" s="1823">
        <f>SUM(H16,K16,P16,S16)</f>
        <v>0</v>
      </c>
      <c r="W16" s="99" t="s">
        <v>114</v>
      </c>
    </row>
    <row r="17" spans="1:23" ht="25" customHeight="1" thickTop="1" x14ac:dyDescent="0.2">
      <c r="A17" s="2377" t="s">
        <v>234</v>
      </c>
      <c r="B17" s="2378"/>
      <c r="C17" s="100" t="s">
        <v>235</v>
      </c>
      <c r="D17" s="1814">
        <f>SUM(D7,D9,D11,D13,D15)</f>
        <v>0</v>
      </c>
      <c r="E17" s="2357"/>
      <c r="F17" s="1814">
        <f>SUM(F7,F9,F11,F13,F15)</f>
        <v>0</v>
      </c>
      <c r="G17" s="2359">
        <f>SUM(G7,G9,G11,G13,G15)</f>
        <v>0</v>
      </c>
      <c r="H17" s="2360"/>
      <c r="I17" s="2361"/>
      <c r="J17" s="2359">
        <f>SUM(J7,J9,J11,J13,J15)</f>
        <v>0</v>
      </c>
      <c r="K17" s="2360"/>
      <c r="L17" s="2361"/>
      <c r="M17" s="2362">
        <f>SUM(M7:M16)</f>
        <v>0</v>
      </c>
      <c r="N17" s="2357"/>
      <c r="O17" s="1731"/>
      <c r="P17" s="1810">
        <f>SUM(O7,O9,O11,O13,O15)</f>
        <v>0</v>
      </c>
      <c r="Q17" s="1732"/>
      <c r="R17" s="1731"/>
      <c r="S17" s="1810">
        <f>SUM(R7,R9,R11,R13,R15)</f>
        <v>0</v>
      </c>
      <c r="T17" s="1732"/>
      <c r="U17" s="2359">
        <f>SUM(U7,U9,U11,U13,U15)</f>
        <v>0</v>
      </c>
      <c r="V17" s="2360"/>
      <c r="W17" s="2364"/>
    </row>
    <row r="18" spans="1:23" ht="25" customHeight="1" thickBot="1" x14ac:dyDescent="0.25">
      <c r="A18" s="2379"/>
      <c r="B18" s="2380"/>
      <c r="C18" s="101" t="s">
        <v>233</v>
      </c>
      <c r="D18" s="1815">
        <f>SUM(D8,D10,D12,D14,D16)</f>
        <v>0</v>
      </c>
      <c r="E18" s="2358"/>
      <c r="F18" s="1815">
        <f>SUM(F8,F10,F12,F14,F16)</f>
        <v>0</v>
      </c>
      <c r="G18" s="102" t="s">
        <v>113</v>
      </c>
      <c r="H18" s="1821">
        <f>SUM(H8,H10,H12,H14,H16)</f>
        <v>0</v>
      </c>
      <c r="I18" s="103" t="s">
        <v>114</v>
      </c>
      <c r="J18" s="102" t="s">
        <v>113</v>
      </c>
      <c r="K18" s="1821">
        <f>SUM(K8,K10,K12,K14,K16)</f>
        <v>0</v>
      </c>
      <c r="L18" s="103" t="s">
        <v>114</v>
      </c>
      <c r="M18" s="2363"/>
      <c r="N18" s="2358"/>
      <c r="O18" s="102" t="s">
        <v>113</v>
      </c>
      <c r="P18" s="1821">
        <f>SUM(P8,P10,P12,P14,P16)</f>
        <v>0</v>
      </c>
      <c r="Q18" s="103" t="s">
        <v>114</v>
      </c>
      <c r="R18" s="102" t="s">
        <v>113</v>
      </c>
      <c r="S18" s="1821">
        <f>SUM(S8,S10,S12,S14,S16)</f>
        <v>0</v>
      </c>
      <c r="T18" s="103" t="s">
        <v>114</v>
      </c>
      <c r="U18" s="869" t="s">
        <v>113</v>
      </c>
      <c r="V18" s="1822">
        <f>SUM(V8,V10,V12,V14,V16)</f>
        <v>0</v>
      </c>
      <c r="W18" s="870" t="s">
        <v>114</v>
      </c>
    </row>
    <row r="19" spans="1:23" ht="30" customHeight="1" thickTop="1" thickBot="1" x14ac:dyDescent="0.25">
      <c r="A19" s="2373" t="s">
        <v>236</v>
      </c>
      <c r="B19" s="2374"/>
      <c r="C19" s="2374"/>
      <c r="D19" s="104"/>
      <c r="E19" s="105"/>
      <c r="F19" s="104"/>
      <c r="G19" s="2351"/>
      <c r="H19" s="2352"/>
      <c r="I19" s="2375"/>
      <c r="J19" s="2351"/>
      <c r="K19" s="2352"/>
      <c r="L19" s="2375"/>
      <c r="M19" s="1807"/>
      <c r="N19" s="105"/>
      <c r="O19" s="2351"/>
      <c r="P19" s="2352"/>
      <c r="Q19" s="2375"/>
      <c r="R19" s="2351"/>
      <c r="S19" s="2352"/>
      <c r="T19" s="2353"/>
      <c r="U19" s="2354">
        <f>SUM(G17,J17,P17,S17)</f>
        <v>0</v>
      </c>
      <c r="V19" s="2355"/>
      <c r="W19" s="2356"/>
    </row>
    <row r="20" spans="1:23" ht="15" customHeight="1" x14ac:dyDescent="0.2">
      <c r="A20" s="851"/>
      <c r="B20" s="852"/>
      <c r="C20" s="852"/>
      <c r="D20" s="852"/>
      <c r="E20" s="853"/>
      <c r="F20" s="106"/>
      <c r="G20" s="854"/>
      <c r="H20" s="855"/>
      <c r="I20" s="853"/>
      <c r="J20" s="106"/>
      <c r="K20" s="854"/>
      <c r="L20" s="853"/>
      <c r="M20" s="853"/>
      <c r="N20" s="854"/>
      <c r="O20" s="106"/>
      <c r="P20" s="854"/>
      <c r="Q20" s="853"/>
      <c r="R20" s="106"/>
      <c r="S20" s="854"/>
      <c r="T20" s="856"/>
      <c r="U20" s="856"/>
      <c r="V20" s="856"/>
      <c r="W20" s="857" t="s">
        <v>237</v>
      </c>
    </row>
    <row r="21" spans="1:23" ht="10.5" customHeight="1" x14ac:dyDescent="0.2">
      <c r="A21" s="851"/>
      <c r="B21" s="858" t="s">
        <v>238</v>
      </c>
      <c r="C21" s="858" t="s">
        <v>239</v>
      </c>
      <c r="D21" s="852"/>
      <c r="E21" s="855"/>
      <c r="F21" s="855"/>
      <c r="G21" s="855"/>
      <c r="H21" s="859"/>
      <c r="I21" s="855"/>
      <c r="J21" s="855"/>
      <c r="K21" s="855"/>
      <c r="L21" s="855"/>
      <c r="M21" s="855"/>
      <c r="N21" s="855"/>
      <c r="O21" s="855"/>
      <c r="P21" s="855"/>
      <c r="Q21" s="860"/>
      <c r="R21" s="860"/>
      <c r="S21" s="860"/>
      <c r="T21" s="856"/>
      <c r="U21" s="856"/>
      <c r="V21" s="856"/>
      <c r="W21" s="853" t="s">
        <v>240</v>
      </c>
    </row>
    <row r="22" spans="1:23" ht="10.5" customHeight="1" x14ac:dyDescent="0.2">
      <c r="A22" s="851"/>
      <c r="B22" s="858" t="s">
        <v>238</v>
      </c>
      <c r="C22" s="858" t="s">
        <v>241</v>
      </c>
      <c r="D22" s="861"/>
      <c r="E22" s="859"/>
      <c r="F22" s="861"/>
      <c r="G22" s="861"/>
      <c r="H22" s="861"/>
      <c r="I22" s="861"/>
      <c r="J22" s="861"/>
      <c r="K22" s="861"/>
      <c r="L22" s="861"/>
      <c r="M22" s="861"/>
      <c r="N22" s="861"/>
      <c r="O22" s="861"/>
      <c r="P22" s="861"/>
      <c r="Q22" s="861"/>
      <c r="R22" s="861"/>
      <c r="S22" s="861"/>
      <c r="T22" s="861"/>
      <c r="U22" s="862"/>
      <c r="V22" s="862"/>
      <c r="W22" s="856"/>
    </row>
    <row r="23" spans="1:23" ht="10.5" customHeight="1" x14ac:dyDescent="0.2">
      <c r="A23" s="851"/>
      <c r="B23" s="858" t="s">
        <v>238</v>
      </c>
      <c r="C23" s="858" t="s">
        <v>242</v>
      </c>
      <c r="D23" s="106"/>
      <c r="E23" s="856"/>
      <c r="F23" s="856"/>
      <c r="G23" s="856"/>
      <c r="H23" s="856"/>
      <c r="I23" s="856"/>
      <c r="J23" s="856"/>
      <c r="K23" s="856"/>
      <c r="L23" s="856"/>
      <c r="M23" s="856"/>
      <c r="N23" s="856"/>
      <c r="O23" s="856"/>
      <c r="P23" s="856"/>
      <c r="Q23" s="856"/>
      <c r="R23" s="856"/>
      <c r="S23" s="856"/>
      <c r="T23" s="856"/>
      <c r="U23" s="856"/>
      <c r="V23" s="856"/>
      <c r="W23" s="856"/>
    </row>
    <row r="24" spans="1:23" ht="10.5" customHeight="1" x14ac:dyDescent="0.2">
      <c r="A24" s="851"/>
      <c r="B24" s="854" t="s">
        <v>238</v>
      </c>
      <c r="C24" s="854" t="s">
        <v>243</v>
      </c>
      <c r="D24" s="106"/>
      <c r="E24" s="856"/>
      <c r="F24" s="856"/>
      <c r="G24" s="856"/>
      <c r="H24" s="856"/>
      <c r="I24" s="856"/>
      <c r="J24" s="856"/>
      <c r="K24" s="856"/>
      <c r="L24" s="856"/>
      <c r="M24" s="856"/>
      <c r="N24" s="856"/>
      <c r="O24" s="856"/>
      <c r="P24" s="863"/>
      <c r="Q24" s="856"/>
      <c r="R24" s="856"/>
      <c r="S24" s="856"/>
      <c r="T24" s="856"/>
      <c r="U24" s="856"/>
      <c r="V24" s="856"/>
      <c r="W24" s="856"/>
    </row>
    <row r="25" spans="1:23" ht="10.5" customHeight="1" x14ac:dyDescent="0.2">
      <c r="A25" s="851"/>
      <c r="B25" s="854" t="s">
        <v>244</v>
      </c>
      <c r="C25" s="854" t="s">
        <v>245</v>
      </c>
      <c r="D25" s="106"/>
      <c r="E25" s="856"/>
      <c r="F25" s="856"/>
      <c r="G25" s="106"/>
      <c r="H25" s="864"/>
      <c r="I25" s="864"/>
      <c r="J25" s="106"/>
      <c r="K25" s="864"/>
      <c r="L25" s="864"/>
      <c r="M25" s="864"/>
      <c r="N25" s="864"/>
      <c r="O25" s="864"/>
      <c r="P25" s="864"/>
      <c r="Q25" s="864"/>
      <c r="R25" s="864"/>
      <c r="S25" s="864"/>
      <c r="T25" s="864"/>
      <c r="U25" s="857"/>
      <c r="V25" s="857"/>
      <c r="W25" s="857"/>
    </row>
    <row r="26" spans="1:23" ht="13.5" customHeight="1" x14ac:dyDescent="0.2">
      <c r="A26" s="851"/>
      <c r="B26" s="854"/>
      <c r="C26" s="854"/>
      <c r="D26" s="106"/>
      <c r="E26" s="856"/>
      <c r="F26" s="856"/>
      <c r="G26" s="106"/>
      <c r="H26" s="864"/>
      <c r="I26" s="864"/>
      <c r="J26" s="106"/>
      <c r="K26" s="864"/>
      <c r="L26" s="864"/>
      <c r="M26" s="864"/>
      <c r="N26" s="864"/>
      <c r="O26" s="864"/>
      <c r="P26" s="864"/>
      <c r="Q26" s="864"/>
      <c r="R26" s="864"/>
      <c r="S26" s="864"/>
      <c r="T26" s="864"/>
      <c r="U26" s="857"/>
      <c r="V26" s="857"/>
      <c r="W26" s="857"/>
    </row>
    <row r="27" spans="1:23" ht="13.5" customHeight="1" x14ac:dyDescent="0.2"/>
    <row r="28" spans="1:23" ht="13.5" customHeight="1" x14ac:dyDescent="0.2"/>
    <row r="29" spans="1:23" ht="13.5" customHeight="1" x14ac:dyDescent="0.2"/>
    <row r="30" spans="1:23" x14ac:dyDescent="0.2">
      <c r="V30" s="17" t="str">
        <f>IF(基本情報!D13="","事業名：　　　　　　　　　　　　　　　　　　　　",CONCATENATE("事業名：",IF(基本情報!D13="","",基本情報!D13)))</f>
        <v>事業名：　　　　　　　　　　　　　　　　　　　　</v>
      </c>
    </row>
  </sheetData>
  <mergeCells count="77">
    <mergeCell ref="U7:W7"/>
    <mergeCell ref="N9:N10"/>
    <mergeCell ref="O9:Q9"/>
    <mergeCell ref="R9:T9"/>
    <mergeCell ref="U9:W9"/>
    <mergeCell ref="V1:W1"/>
    <mergeCell ref="A2:W2"/>
    <mergeCell ref="A3:W3"/>
    <mergeCell ref="A4:C6"/>
    <mergeCell ref="E4:E6"/>
    <mergeCell ref="F4:I4"/>
    <mergeCell ref="O4:Q4"/>
    <mergeCell ref="G5:I6"/>
    <mergeCell ref="J4:L6"/>
    <mergeCell ref="O5:Q6"/>
    <mergeCell ref="R4:T6"/>
    <mergeCell ref="M5:M6"/>
    <mergeCell ref="U4:W6"/>
    <mergeCell ref="N4:N6"/>
    <mergeCell ref="A9:A10"/>
    <mergeCell ref="B9:C10"/>
    <mergeCell ref="E9:E10"/>
    <mergeCell ref="G9:I9"/>
    <mergeCell ref="J9:L9"/>
    <mergeCell ref="A7:A8"/>
    <mergeCell ref="B7:C8"/>
    <mergeCell ref="E7:E8"/>
    <mergeCell ref="R7:T7"/>
    <mergeCell ref="G7:I7"/>
    <mergeCell ref="J7:L7"/>
    <mergeCell ref="M7:M8"/>
    <mergeCell ref="N7:N8"/>
    <mergeCell ref="O7:Q7"/>
    <mergeCell ref="A13:A14"/>
    <mergeCell ref="B13:C14"/>
    <mergeCell ref="E13:E14"/>
    <mergeCell ref="G13:I13"/>
    <mergeCell ref="J13:L13"/>
    <mergeCell ref="A11:A12"/>
    <mergeCell ref="B11:C12"/>
    <mergeCell ref="R11:T11"/>
    <mergeCell ref="R15:T15"/>
    <mergeCell ref="U15:W15"/>
    <mergeCell ref="A15:A16"/>
    <mergeCell ref="B15:C16"/>
    <mergeCell ref="E15:E16"/>
    <mergeCell ref="G15:I15"/>
    <mergeCell ref="J15:L15"/>
    <mergeCell ref="M13:M14"/>
    <mergeCell ref="M11:M12"/>
    <mergeCell ref="N13:N14"/>
    <mergeCell ref="O13:Q13"/>
    <mergeCell ref="R13:T13"/>
    <mergeCell ref="U13:W13"/>
    <mergeCell ref="A19:C19"/>
    <mergeCell ref="G19:I19"/>
    <mergeCell ref="J19:L19"/>
    <mergeCell ref="O19:Q19"/>
    <mergeCell ref="N15:N16"/>
    <mergeCell ref="O15:Q15"/>
    <mergeCell ref="J17:L17"/>
    <mergeCell ref="A17:B18"/>
    <mergeCell ref="M15:M16"/>
    <mergeCell ref="M9:M10"/>
    <mergeCell ref="R19:T19"/>
    <mergeCell ref="U19:W19"/>
    <mergeCell ref="E17:E18"/>
    <mergeCell ref="G17:I17"/>
    <mergeCell ref="N17:N18"/>
    <mergeCell ref="M17:M18"/>
    <mergeCell ref="U17:W17"/>
    <mergeCell ref="E11:E12"/>
    <mergeCell ref="G11:I11"/>
    <mergeCell ref="J11:L11"/>
    <mergeCell ref="N11:N12"/>
    <mergeCell ref="O11:Q11"/>
    <mergeCell ref="U11:W11"/>
  </mergeCells>
  <phoneticPr fontId="2"/>
  <dataValidations count="1">
    <dataValidation type="list" allowBlank="1" showInputMessage="1" showErrorMessage="1" sqref="A7:A16" xr:uid="{00000000-0002-0000-0A00-000000000000}">
      <formula1>"新規,変更,申請済"</formula1>
    </dataValidation>
  </dataValidations>
  <printOptions horizontalCentered="1"/>
  <pageMargins left="0.59055118110236227" right="0.59055118110236227" top="0.59055118110236227" bottom="0.19685039370078741" header="0" footer="0"/>
  <pageSetup paperSize="9" scale="92"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P63"/>
  <sheetViews>
    <sheetView showGridLines="0" view="pageBreakPreview" zoomScaleNormal="100" zoomScaleSheetLayoutView="100" workbookViewId="0">
      <selection activeCell="A4" sqref="A4:O22"/>
    </sheetView>
  </sheetViews>
  <sheetFormatPr defaultColWidth="9.59765625" defaultRowHeight="12" x14ac:dyDescent="0.2"/>
  <cols>
    <col min="1" max="1" width="6.59765625" style="107" customWidth="1"/>
    <col min="2" max="3" width="6.09765625" style="107" customWidth="1"/>
    <col min="4" max="4" width="6.09765625" style="131" customWidth="1"/>
    <col min="5" max="16" width="6.09765625" style="107" customWidth="1"/>
    <col min="17" max="17" width="6" style="107" customWidth="1"/>
    <col min="18" max="16384" width="9.59765625" style="107"/>
  </cols>
  <sheetData>
    <row r="1" spans="1:16" ht="15" customHeight="1" x14ac:dyDescent="0.2">
      <c r="B1" s="872"/>
      <c r="C1" s="872"/>
      <c r="D1" s="872"/>
      <c r="E1" s="872"/>
      <c r="F1" s="872"/>
      <c r="G1" s="872"/>
      <c r="H1" s="872"/>
      <c r="I1" s="872"/>
      <c r="J1" s="872"/>
      <c r="K1" s="872"/>
      <c r="L1" s="872"/>
      <c r="M1" s="872"/>
      <c r="N1" s="872"/>
      <c r="O1" s="865" t="s">
        <v>1191</v>
      </c>
    </row>
    <row r="2" spans="1:16" ht="21" customHeight="1" x14ac:dyDescent="0.2">
      <c r="A2" s="2493" t="s">
        <v>247</v>
      </c>
      <c r="B2" s="2493"/>
      <c r="C2" s="2493"/>
      <c r="D2" s="2493"/>
      <c r="E2" s="2493"/>
      <c r="F2" s="2493"/>
      <c r="G2" s="2493"/>
      <c r="H2" s="2493"/>
      <c r="I2" s="2493"/>
      <c r="J2" s="2493"/>
      <c r="K2" s="2493"/>
      <c r="L2" s="2493"/>
      <c r="M2" s="2493"/>
      <c r="N2" s="2493"/>
      <c r="O2" s="2493"/>
      <c r="P2" s="1793" t="s">
        <v>218</v>
      </c>
    </row>
    <row r="3" spans="1:16" ht="14.5" thickBot="1" x14ac:dyDescent="0.25">
      <c r="A3" s="2494" t="s">
        <v>222</v>
      </c>
      <c r="B3" s="2494"/>
      <c r="C3" s="2494"/>
      <c r="D3" s="2494"/>
      <c r="E3" s="2494"/>
      <c r="F3" s="2494"/>
      <c r="G3" s="2494"/>
      <c r="H3" s="2494"/>
      <c r="I3" s="2494"/>
      <c r="J3" s="2494"/>
      <c r="K3" s="2494"/>
      <c r="L3" s="2494"/>
      <c r="M3" s="2494"/>
      <c r="N3" s="2494"/>
      <c r="O3" s="2494"/>
    </row>
    <row r="4" spans="1:16" ht="18" customHeight="1" thickBot="1" x14ac:dyDescent="0.25">
      <c r="A4" s="108" t="s">
        <v>248</v>
      </c>
      <c r="B4" s="2495" t="s">
        <v>249</v>
      </c>
      <c r="C4" s="2495"/>
      <c r="D4" s="2495"/>
      <c r="E4" s="2495"/>
      <c r="F4" s="2495"/>
      <c r="G4" s="2495"/>
      <c r="H4" s="2495"/>
      <c r="I4" s="2495"/>
      <c r="J4" s="2495"/>
      <c r="K4" s="2495"/>
      <c r="L4" s="2495"/>
      <c r="M4" s="2495"/>
      <c r="N4" s="2495"/>
      <c r="O4" s="2496"/>
    </row>
    <row r="5" spans="1:16" ht="11.15" customHeight="1" x14ac:dyDescent="0.2">
      <c r="A5" s="2468"/>
      <c r="B5" s="2471" t="s">
        <v>250</v>
      </c>
      <c r="C5" s="2472"/>
      <c r="D5" s="2473"/>
      <c r="E5" s="109" t="s">
        <v>251</v>
      </c>
      <c r="F5" s="2477"/>
      <c r="G5" s="2477"/>
      <c r="H5" s="2477"/>
      <c r="I5" s="2477"/>
      <c r="J5" s="2477"/>
      <c r="K5" s="2477"/>
      <c r="L5" s="2477"/>
      <c r="M5" s="2477"/>
      <c r="N5" s="2477"/>
      <c r="O5" s="2478"/>
    </row>
    <row r="6" spans="1:16" ht="16" customHeight="1" x14ac:dyDescent="0.2">
      <c r="A6" s="2469"/>
      <c r="B6" s="2474"/>
      <c r="C6" s="2475"/>
      <c r="D6" s="2476"/>
      <c r="E6" s="2462"/>
      <c r="F6" s="2479"/>
      <c r="G6" s="2479"/>
      <c r="H6" s="2479"/>
      <c r="I6" s="2479"/>
      <c r="J6" s="2479"/>
      <c r="K6" s="2479"/>
      <c r="L6" s="2479"/>
      <c r="M6" s="2479"/>
      <c r="N6" s="2479"/>
      <c r="O6" s="2480"/>
    </row>
    <row r="7" spans="1:16" ht="11.15" customHeight="1" x14ac:dyDescent="0.2">
      <c r="A7" s="2469"/>
      <c r="B7" s="2481" t="s">
        <v>252</v>
      </c>
      <c r="C7" s="2482"/>
      <c r="D7" s="2483"/>
      <c r="E7" s="110" t="s">
        <v>251</v>
      </c>
      <c r="F7" s="2477"/>
      <c r="G7" s="2477"/>
      <c r="H7" s="2477"/>
      <c r="I7" s="2477"/>
      <c r="J7" s="2477"/>
      <c r="K7" s="2477"/>
      <c r="L7" s="2477"/>
      <c r="M7" s="2477"/>
      <c r="N7" s="2477"/>
      <c r="O7" s="2478"/>
    </row>
    <row r="8" spans="1:16" ht="16" customHeight="1" x14ac:dyDescent="0.2">
      <c r="A8" s="2469"/>
      <c r="B8" s="2481"/>
      <c r="C8" s="2482"/>
      <c r="D8" s="2483"/>
      <c r="E8" s="2462" t="s">
        <v>103</v>
      </c>
      <c r="F8" s="2463"/>
      <c r="G8" s="2463"/>
      <c r="H8" s="2463"/>
      <c r="I8" s="2463"/>
      <c r="J8" s="2463"/>
      <c r="K8" s="2463"/>
      <c r="L8" s="2463"/>
      <c r="M8" s="2463"/>
      <c r="N8" s="2463"/>
      <c r="O8" s="2464"/>
    </row>
    <row r="9" spans="1:16" ht="18" customHeight="1" x14ac:dyDescent="0.2">
      <c r="A9" s="2469"/>
      <c r="B9" s="2481" t="s">
        <v>253</v>
      </c>
      <c r="C9" s="2482"/>
      <c r="D9" s="2483"/>
      <c r="E9" s="2481" t="s">
        <v>254</v>
      </c>
      <c r="F9" s="2482"/>
      <c r="G9" s="111" t="s">
        <v>986</v>
      </c>
      <c r="H9" s="112" t="s">
        <v>255</v>
      </c>
      <c r="I9" s="112" t="s">
        <v>256</v>
      </c>
      <c r="J9" s="113" t="s">
        <v>257</v>
      </c>
      <c r="K9" s="114" t="s">
        <v>75</v>
      </c>
      <c r="L9" s="111" t="s">
        <v>986</v>
      </c>
      <c r="M9" s="112" t="s">
        <v>255</v>
      </c>
      <c r="N9" s="112" t="s">
        <v>256</v>
      </c>
      <c r="O9" s="115" t="s">
        <v>258</v>
      </c>
    </row>
    <row r="10" spans="1:16" ht="12" customHeight="1" x14ac:dyDescent="0.2">
      <c r="A10" s="2469"/>
      <c r="B10" s="2484" t="s">
        <v>259</v>
      </c>
      <c r="C10" s="2485"/>
      <c r="D10" s="2486"/>
      <c r="E10" s="116" t="s">
        <v>117</v>
      </c>
      <c r="F10" s="117" t="s">
        <v>118</v>
      </c>
      <c r="G10" s="118"/>
      <c r="H10" s="118" t="s">
        <v>117</v>
      </c>
      <c r="I10" s="119" t="s">
        <v>119</v>
      </c>
      <c r="J10" s="120"/>
      <c r="K10" s="120"/>
      <c r="L10" s="118"/>
      <c r="M10" s="118"/>
      <c r="N10" s="118"/>
      <c r="O10" s="121"/>
    </row>
    <row r="11" spans="1:16" ht="13.4" customHeight="1" x14ac:dyDescent="0.2">
      <c r="A11" s="2469"/>
      <c r="B11" s="2474"/>
      <c r="C11" s="2475"/>
      <c r="D11" s="2476"/>
      <c r="E11" s="2462"/>
      <c r="F11" s="2463"/>
      <c r="G11" s="2463"/>
      <c r="H11" s="2463"/>
      <c r="I11" s="2463"/>
      <c r="J11" s="2463"/>
      <c r="K11" s="2463"/>
      <c r="L11" s="2463"/>
      <c r="M11" s="2463"/>
      <c r="N11" s="2463"/>
      <c r="O11" s="2464"/>
    </row>
    <row r="12" spans="1:16" ht="12" customHeight="1" x14ac:dyDescent="0.2">
      <c r="A12" s="2469"/>
      <c r="B12" s="2487" t="s">
        <v>260</v>
      </c>
      <c r="C12" s="2485"/>
      <c r="D12" s="2486"/>
      <c r="E12" s="116" t="s">
        <v>117</v>
      </c>
      <c r="F12" s="117" t="s">
        <v>118</v>
      </c>
      <c r="G12" s="118"/>
      <c r="H12" s="118" t="s">
        <v>117</v>
      </c>
      <c r="I12" s="119" t="s">
        <v>119</v>
      </c>
      <c r="J12" s="120"/>
      <c r="K12" s="120"/>
      <c r="L12" s="118"/>
      <c r="M12" s="118"/>
      <c r="N12" s="118"/>
      <c r="O12" s="121"/>
    </row>
    <row r="13" spans="1:16" ht="13.4" customHeight="1" x14ac:dyDescent="0.2">
      <c r="A13" s="2469"/>
      <c r="B13" s="2474"/>
      <c r="C13" s="2475"/>
      <c r="D13" s="2476"/>
      <c r="E13" s="2462"/>
      <c r="F13" s="2463"/>
      <c r="G13" s="2463"/>
      <c r="H13" s="2463"/>
      <c r="I13" s="2463"/>
      <c r="J13" s="2463"/>
      <c r="K13" s="2463"/>
      <c r="L13" s="2463"/>
      <c r="M13" s="2463"/>
      <c r="N13" s="2463"/>
      <c r="O13" s="2464"/>
    </row>
    <row r="14" spans="1:16" ht="13.4" customHeight="1" x14ac:dyDescent="0.2">
      <c r="A14" s="2469"/>
      <c r="B14" s="2448" t="s">
        <v>261</v>
      </c>
      <c r="C14" s="2449"/>
      <c r="D14" s="2450"/>
      <c r="E14" s="122" t="s">
        <v>262</v>
      </c>
      <c r="F14" s="2454"/>
      <c r="G14" s="2454"/>
      <c r="H14" s="2454"/>
      <c r="I14" s="2454"/>
      <c r="J14" s="2454"/>
      <c r="K14" s="2454"/>
      <c r="L14" s="2454"/>
      <c r="M14" s="2454"/>
      <c r="N14" s="2454"/>
      <c r="O14" s="2455"/>
    </row>
    <row r="15" spans="1:16" ht="13.4" customHeight="1" x14ac:dyDescent="0.2">
      <c r="A15" s="2469"/>
      <c r="B15" s="2465"/>
      <c r="C15" s="2466"/>
      <c r="D15" s="2467"/>
      <c r="E15" s="123" t="s">
        <v>262</v>
      </c>
      <c r="F15" s="2444"/>
      <c r="G15" s="2444"/>
      <c r="H15" s="2444"/>
      <c r="I15" s="2444"/>
      <c r="J15" s="2444"/>
      <c r="K15" s="2444"/>
      <c r="L15" s="2444"/>
      <c r="M15" s="2444"/>
      <c r="N15" s="2444"/>
      <c r="O15" s="2445"/>
    </row>
    <row r="16" spans="1:16" ht="13.4" customHeight="1" x14ac:dyDescent="0.2">
      <c r="A16" s="2469"/>
      <c r="B16" s="2451"/>
      <c r="C16" s="2452"/>
      <c r="D16" s="2453"/>
      <c r="E16" s="124" t="s">
        <v>262</v>
      </c>
      <c r="F16" s="2456"/>
      <c r="G16" s="2456"/>
      <c r="H16" s="2456"/>
      <c r="I16" s="2456"/>
      <c r="J16" s="2456"/>
      <c r="K16" s="2456"/>
      <c r="L16" s="2456"/>
      <c r="M16" s="2456"/>
      <c r="N16" s="2456"/>
      <c r="O16" s="2457"/>
    </row>
    <row r="17" spans="1:15" ht="13.4" customHeight="1" x14ac:dyDescent="0.2">
      <c r="A17" s="2469"/>
      <c r="B17" s="2448" t="s">
        <v>263</v>
      </c>
      <c r="C17" s="2488"/>
      <c r="D17" s="2489"/>
      <c r="E17" s="122" t="s">
        <v>262</v>
      </c>
      <c r="F17" s="2454"/>
      <c r="G17" s="2454"/>
      <c r="H17" s="2454"/>
      <c r="I17" s="2454"/>
      <c r="J17" s="2454"/>
      <c r="K17" s="2454"/>
      <c r="L17" s="2454"/>
      <c r="M17" s="2454"/>
      <c r="N17" s="2454"/>
      <c r="O17" s="2455"/>
    </row>
    <row r="18" spans="1:15" ht="13.4" customHeight="1" x14ac:dyDescent="0.2">
      <c r="A18" s="2469"/>
      <c r="B18" s="2490"/>
      <c r="C18" s="2491"/>
      <c r="D18" s="2492"/>
      <c r="E18" s="123" t="s">
        <v>262</v>
      </c>
      <c r="F18" s="2456"/>
      <c r="G18" s="2456"/>
      <c r="H18" s="2456"/>
      <c r="I18" s="2456"/>
      <c r="J18" s="2456"/>
      <c r="K18" s="2456"/>
      <c r="L18" s="2456"/>
      <c r="M18" s="2456"/>
      <c r="N18" s="2456"/>
      <c r="O18" s="2457"/>
    </row>
    <row r="19" spans="1:15" ht="12" customHeight="1" x14ac:dyDescent="0.2">
      <c r="A19" s="2469"/>
      <c r="B19" s="2458" t="s">
        <v>264</v>
      </c>
      <c r="C19" s="2459"/>
      <c r="D19" s="2460"/>
      <c r="E19" s="125" t="s">
        <v>117</v>
      </c>
      <c r="F19" s="126" t="s">
        <v>118</v>
      </c>
      <c r="G19" s="118" t="s">
        <v>113</v>
      </c>
      <c r="H19" s="2461" t="s">
        <v>265</v>
      </c>
      <c r="I19" s="2461"/>
      <c r="J19" s="2461"/>
      <c r="K19" s="2461"/>
      <c r="L19" s="117" t="s">
        <v>116</v>
      </c>
      <c r="M19" s="112" t="s">
        <v>117</v>
      </c>
      <c r="N19" s="127" t="s">
        <v>119</v>
      </c>
      <c r="O19" s="128"/>
    </row>
    <row r="20" spans="1:15" ht="13.4" customHeight="1" x14ac:dyDescent="0.2">
      <c r="A20" s="2469"/>
      <c r="B20" s="2433" t="s">
        <v>266</v>
      </c>
      <c r="C20" s="2434"/>
      <c r="D20" s="2435"/>
      <c r="E20" s="129" t="s">
        <v>262</v>
      </c>
      <c r="F20" s="2442"/>
      <c r="G20" s="2442"/>
      <c r="H20" s="2442"/>
      <c r="I20" s="2442"/>
      <c r="J20" s="2442"/>
      <c r="K20" s="2442"/>
      <c r="L20" s="2442"/>
      <c r="M20" s="2442"/>
      <c r="N20" s="2442"/>
      <c r="O20" s="2443"/>
    </row>
    <row r="21" spans="1:15" ht="13.4" customHeight="1" x14ac:dyDescent="0.2">
      <c r="A21" s="2469"/>
      <c r="B21" s="2436"/>
      <c r="C21" s="2437"/>
      <c r="D21" s="2438"/>
      <c r="E21" s="123" t="s">
        <v>262</v>
      </c>
      <c r="F21" s="2444"/>
      <c r="G21" s="2444"/>
      <c r="H21" s="2444"/>
      <c r="I21" s="2444"/>
      <c r="J21" s="2444"/>
      <c r="K21" s="2444"/>
      <c r="L21" s="2444"/>
      <c r="M21" s="2444"/>
      <c r="N21" s="2444"/>
      <c r="O21" s="2445"/>
    </row>
    <row r="22" spans="1:15" ht="13.4" customHeight="1" thickBot="1" x14ac:dyDescent="0.25">
      <c r="A22" s="2470"/>
      <c r="B22" s="2439"/>
      <c r="C22" s="2440"/>
      <c r="D22" s="2441"/>
      <c r="E22" s="130" t="s">
        <v>262</v>
      </c>
      <c r="F22" s="2446"/>
      <c r="G22" s="2446"/>
      <c r="H22" s="2446"/>
      <c r="I22" s="2446"/>
      <c r="J22" s="2446"/>
      <c r="K22" s="2446"/>
      <c r="L22" s="2446"/>
      <c r="M22" s="2446"/>
      <c r="N22" s="2446"/>
      <c r="O22" s="2447"/>
    </row>
    <row r="23" spans="1:15" ht="11.15" customHeight="1" x14ac:dyDescent="0.2">
      <c r="A23" s="2468"/>
      <c r="B23" s="2471" t="s">
        <v>250</v>
      </c>
      <c r="C23" s="2472"/>
      <c r="D23" s="2473"/>
      <c r="E23" s="109" t="s">
        <v>251</v>
      </c>
      <c r="F23" s="2477"/>
      <c r="G23" s="2477"/>
      <c r="H23" s="2477"/>
      <c r="I23" s="2477"/>
      <c r="J23" s="2477"/>
      <c r="K23" s="2477"/>
      <c r="L23" s="2477"/>
      <c r="M23" s="2477"/>
      <c r="N23" s="2477"/>
      <c r="O23" s="2478"/>
    </row>
    <row r="24" spans="1:15" ht="15.75" customHeight="1" x14ac:dyDescent="0.2">
      <c r="A24" s="2469"/>
      <c r="B24" s="2474"/>
      <c r="C24" s="2475"/>
      <c r="D24" s="2476"/>
      <c r="E24" s="2462"/>
      <c r="F24" s="2479"/>
      <c r="G24" s="2479"/>
      <c r="H24" s="2479"/>
      <c r="I24" s="2479"/>
      <c r="J24" s="2479"/>
      <c r="K24" s="2479"/>
      <c r="L24" s="2479"/>
      <c r="M24" s="2479"/>
      <c r="N24" s="2479"/>
      <c r="O24" s="2480"/>
    </row>
    <row r="25" spans="1:15" ht="11.15" customHeight="1" x14ac:dyDescent="0.2">
      <c r="A25" s="2469"/>
      <c r="B25" s="2481" t="s">
        <v>252</v>
      </c>
      <c r="C25" s="2482"/>
      <c r="D25" s="2483"/>
      <c r="E25" s="110" t="s">
        <v>251</v>
      </c>
      <c r="F25" s="2477"/>
      <c r="G25" s="2477"/>
      <c r="H25" s="2477"/>
      <c r="I25" s="2477"/>
      <c r="J25" s="2477"/>
      <c r="K25" s="2477"/>
      <c r="L25" s="2477"/>
      <c r="M25" s="2477"/>
      <c r="N25" s="2477"/>
      <c r="O25" s="2478"/>
    </row>
    <row r="26" spans="1:15" ht="16" customHeight="1" x14ac:dyDescent="0.2">
      <c r="A26" s="2469"/>
      <c r="B26" s="2481"/>
      <c r="C26" s="2482"/>
      <c r="D26" s="2483"/>
      <c r="E26" s="2462" t="s">
        <v>103</v>
      </c>
      <c r="F26" s="2463"/>
      <c r="G26" s="2463"/>
      <c r="H26" s="2463"/>
      <c r="I26" s="2463"/>
      <c r="J26" s="2463"/>
      <c r="K26" s="2463"/>
      <c r="L26" s="2463"/>
      <c r="M26" s="2463"/>
      <c r="N26" s="2463"/>
      <c r="O26" s="2464"/>
    </row>
    <row r="27" spans="1:15" ht="18" customHeight="1" x14ac:dyDescent="0.2">
      <c r="A27" s="2469"/>
      <c r="B27" s="2481" t="s">
        <v>253</v>
      </c>
      <c r="C27" s="2482"/>
      <c r="D27" s="2483"/>
      <c r="E27" s="2481" t="s">
        <v>254</v>
      </c>
      <c r="F27" s="2482"/>
      <c r="G27" s="111" t="s">
        <v>986</v>
      </c>
      <c r="H27" s="112" t="s">
        <v>255</v>
      </c>
      <c r="I27" s="112" t="s">
        <v>256</v>
      </c>
      <c r="J27" s="113" t="s">
        <v>257</v>
      </c>
      <c r="K27" s="114" t="s">
        <v>75</v>
      </c>
      <c r="L27" s="111" t="s">
        <v>986</v>
      </c>
      <c r="M27" s="112" t="s">
        <v>255</v>
      </c>
      <c r="N27" s="112" t="s">
        <v>256</v>
      </c>
      <c r="O27" s="115" t="s">
        <v>258</v>
      </c>
    </row>
    <row r="28" spans="1:15" ht="12" customHeight="1" x14ac:dyDescent="0.2">
      <c r="A28" s="2469"/>
      <c r="B28" s="2484" t="s">
        <v>259</v>
      </c>
      <c r="C28" s="2485"/>
      <c r="D28" s="2486"/>
      <c r="E28" s="116" t="s">
        <v>117</v>
      </c>
      <c r="F28" s="117" t="s">
        <v>118</v>
      </c>
      <c r="G28" s="118"/>
      <c r="H28" s="118" t="s">
        <v>117</v>
      </c>
      <c r="I28" s="119" t="s">
        <v>119</v>
      </c>
      <c r="J28" s="120"/>
      <c r="K28" s="120"/>
      <c r="L28" s="118"/>
      <c r="M28" s="118"/>
      <c r="N28" s="118"/>
      <c r="O28" s="121"/>
    </row>
    <row r="29" spans="1:15" ht="13.4" customHeight="1" x14ac:dyDescent="0.2">
      <c r="A29" s="2469"/>
      <c r="B29" s="2474"/>
      <c r="C29" s="2475"/>
      <c r="D29" s="2476"/>
      <c r="E29" s="2462"/>
      <c r="F29" s="2463"/>
      <c r="G29" s="2463"/>
      <c r="H29" s="2463"/>
      <c r="I29" s="2463"/>
      <c r="J29" s="2463"/>
      <c r="K29" s="2463"/>
      <c r="L29" s="2463"/>
      <c r="M29" s="2463"/>
      <c r="N29" s="2463"/>
      <c r="O29" s="2464"/>
    </row>
    <row r="30" spans="1:15" ht="12" customHeight="1" x14ac:dyDescent="0.2">
      <c r="A30" s="2469"/>
      <c r="B30" s="2487" t="s">
        <v>260</v>
      </c>
      <c r="C30" s="2485"/>
      <c r="D30" s="2486"/>
      <c r="E30" s="116" t="s">
        <v>117</v>
      </c>
      <c r="F30" s="117" t="s">
        <v>118</v>
      </c>
      <c r="G30" s="118"/>
      <c r="H30" s="118" t="s">
        <v>117</v>
      </c>
      <c r="I30" s="119" t="s">
        <v>119</v>
      </c>
      <c r="J30" s="120"/>
      <c r="K30" s="120"/>
      <c r="L30" s="118"/>
      <c r="M30" s="118"/>
      <c r="N30" s="118"/>
      <c r="O30" s="121"/>
    </row>
    <row r="31" spans="1:15" ht="13.4" customHeight="1" x14ac:dyDescent="0.2">
      <c r="A31" s="2469"/>
      <c r="B31" s="2474"/>
      <c r="C31" s="2475"/>
      <c r="D31" s="2476"/>
      <c r="E31" s="2462"/>
      <c r="F31" s="2463"/>
      <c r="G31" s="2463"/>
      <c r="H31" s="2463"/>
      <c r="I31" s="2463"/>
      <c r="J31" s="2463"/>
      <c r="K31" s="2463"/>
      <c r="L31" s="2463"/>
      <c r="M31" s="2463"/>
      <c r="N31" s="2463"/>
      <c r="O31" s="2464"/>
    </row>
    <row r="32" spans="1:15" ht="13.4" customHeight="1" x14ac:dyDescent="0.2">
      <c r="A32" s="2469"/>
      <c r="B32" s="2448" t="s">
        <v>261</v>
      </c>
      <c r="C32" s="2449"/>
      <c r="D32" s="2450"/>
      <c r="E32" s="122" t="s">
        <v>262</v>
      </c>
      <c r="F32" s="2454"/>
      <c r="G32" s="2454"/>
      <c r="H32" s="2454"/>
      <c r="I32" s="2454"/>
      <c r="J32" s="2454"/>
      <c r="K32" s="2454"/>
      <c r="L32" s="2454"/>
      <c r="M32" s="2454"/>
      <c r="N32" s="2454"/>
      <c r="O32" s="2455"/>
    </row>
    <row r="33" spans="1:15" ht="13.4" customHeight="1" x14ac:dyDescent="0.2">
      <c r="A33" s="2469"/>
      <c r="B33" s="2465"/>
      <c r="C33" s="2466"/>
      <c r="D33" s="2467"/>
      <c r="E33" s="123" t="s">
        <v>262</v>
      </c>
      <c r="F33" s="2444"/>
      <c r="G33" s="2444"/>
      <c r="H33" s="2444"/>
      <c r="I33" s="2444"/>
      <c r="J33" s="2444"/>
      <c r="K33" s="2444"/>
      <c r="L33" s="2444"/>
      <c r="M33" s="2444"/>
      <c r="N33" s="2444"/>
      <c r="O33" s="2445"/>
    </row>
    <row r="34" spans="1:15" ht="13.4" customHeight="1" x14ac:dyDescent="0.2">
      <c r="A34" s="2469"/>
      <c r="B34" s="2451"/>
      <c r="C34" s="2452"/>
      <c r="D34" s="2453"/>
      <c r="E34" s="124" t="s">
        <v>262</v>
      </c>
      <c r="F34" s="2456"/>
      <c r="G34" s="2456"/>
      <c r="H34" s="2456"/>
      <c r="I34" s="2456"/>
      <c r="J34" s="2456"/>
      <c r="K34" s="2456"/>
      <c r="L34" s="2456"/>
      <c r="M34" s="2456"/>
      <c r="N34" s="2456"/>
      <c r="O34" s="2457"/>
    </row>
    <row r="35" spans="1:15" ht="13.4" customHeight="1" x14ac:dyDescent="0.2">
      <c r="A35" s="2469"/>
      <c r="B35" s="2448" t="s">
        <v>263</v>
      </c>
      <c r="C35" s="2488"/>
      <c r="D35" s="2489"/>
      <c r="E35" s="122" t="s">
        <v>262</v>
      </c>
      <c r="F35" s="2454"/>
      <c r="G35" s="2454"/>
      <c r="H35" s="2454"/>
      <c r="I35" s="2454"/>
      <c r="J35" s="2454"/>
      <c r="K35" s="2454"/>
      <c r="L35" s="2454"/>
      <c r="M35" s="2454"/>
      <c r="N35" s="2454"/>
      <c r="O35" s="2455"/>
    </row>
    <row r="36" spans="1:15" ht="13.4" customHeight="1" x14ac:dyDescent="0.2">
      <c r="A36" s="2469"/>
      <c r="B36" s="2490"/>
      <c r="C36" s="2491"/>
      <c r="D36" s="2492"/>
      <c r="E36" s="123" t="s">
        <v>262</v>
      </c>
      <c r="F36" s="2456"/>
      <c r="G36" s="2456"/>
      <c r="H36" s="2456"/>
      <c r="I36" s="2456"/>
      <c r="J36" s="2456"/>
      <c r="K36" s="2456"/>
      <c r="L36" s="2456"/>
      <c r="M36" s="2456"/>
      <c r="N36" s="2456"/>
      <c r="O36" s="2457"/>
    </row>
    <row r="37" spans="1:15" ht="12" customHeight="1" x14ac:dyDescent="0.2">
      <c r="A37" s="2469"/>
      <c r="B37" s="2458" t="s">
        <v>264</v>
      </c>
      <c r="C37" s="2459"/>
      <c r="D37" s="2460"/>
      <c r="E37" s="125" t="s">
        <v>117</v>
      </c>
      <c r="F37" s="126" t="s">
        <v>118</v>
      </c>
      <c r="G37" s="118" t="s">
        <v>113</v>
      </c>
      <c r="H37" s="2461" t="s">
        <v>265</v>
      </c>
      <c r="I37" s="2461"/>
      <c r="J37" s="2461"/>
      <c r="K37" s="2461"/>
      <c r="L37" s="117" t="s">
        <v>116</v>
      </c>
      <c r="M37" s="112" t="s">
        <v>117</v>
      </c>
      <c r="N37" s="127" t="s">
        <v>119</v>
      </c>
      <c r="O37" s="128"/>
    </row>
    <row r="38" spans="1:15" ht="13.4" customHeight="1" x14ac:dyDescent="0.2">
      <c r="A38" s="2469"/>
      <c r="B38" s="2433" t="s">
        <v>266</v>
      </c>
      <c r="C38" s="2434"/>
      <c r="D38" s="2435"/>
      <c r="E38" s="129" t="s">
        <v>262</v>
      </c>
      <c r="F38" s="2442"/>
      <c r="G38" s="2442"/>
      <c r="H38" s="2442"/>
      <c r="I38" s="2442"/>
      <c r="J38" s="2442"/>
      <c r="K38" s="2442"/>
      <c r="L38" s="2442"/>
      <c r="M38" s="2442"/>
      <c r="N38" s="2442"/>
      <c r="O38" s="2443"/>
    </row>
    <row r="39" spans="1:15" ht="13.4" customHeight="1" x14ac:dyDescent="0.2">
      <c r="A39" s="2469"/>
      <c r="B39" s="2436"/>
      <c r="C39" s="2437"/>
      <c r="D39" s="2438"/>
      <c r="E39" s="123" t="s">
        <v>262</v>
      </c>
      <c r="F39" s="2444"/>
      <c r="G39" s="2444"/>
      <c r="H39" s="2444"/>
      <c r="I39" s="2444"/>
      <c r="J39" s="2444"/>
      <c r="K39" s="2444"/>
      <c r="L39" s="2444"/>
      <c r="M39" s="2444"/>
      <c r="N39" s="2444"/>
      <c r="O39" s="2445"/>
    </row>
    <row r="40" spans="1:15" ht="13.4" customHeight="1" thickBot="1" x14ac:dyDescent="0.25">
      <c r="A40" s="2470"/>
      <c r="B40" s="2439"/>
      <c r="C40" s="2440"/>
      <c r="D40" s="2441"/>
      <c r="E40" s="130" t="s">
        <v>262</v>
      </c>
      <c r="F40" s="2446"/>
      <c r="G40" s="2446"/>
      <c r="H40" s="2446"/>
      <c r="I40" s="2446"/>
      <c r="J40" s="2446"/>
      <c r="K40" s="2446"/>
      <c r="L40" s="2446"/>
      <c r="M40" s="2446"/>
      <c r="N40" s="2446"/>
      <c r="O40" s="2447"/>
    </row>
    <row r="41" spans="1:15" ht="10.5" customHeight="1" x14ac:dyDescent="0.2">
      <c r="A41" s="2468"/>
      <c r="B41" s="2471" t="s">
        <v>250</v>
      </c>
      <c r="C41" s="2472"/>
      <c r="D41" s="2473"/>
      <c r="E41" s="109" t="s">
        <v>251</v>
      </c>
      <c r="F41" s="2477"/>
      <c r="G41" s="2477"/>
      <c r="H41" s="2477"/>
      <c r="I41" s="2477"/>
      <c r="J41" s="2477"/>
      <c r="K41" s="2477"/>
      <c r="L41" s="2477"/>
      <c r="M41" s="2477"/>
      <c r="N41" s="2477"/>
      <c r="O41" s="2478"/>
    </row>
    <row r="42" spans="1:15" ht="16" customHeight="1" x14ac:dyDescent="0.2">
      <c r="A42" s="2469"/>
      <c r="B42" s="2474"/>
      <c r="C42" s="2475"/>
      <c r="D42" s="2476"/>
      <c r="E42" s="2462"/>
      <c r="F42" s="2479"/>
      <c r="G42" s="2479"/>
      <c r="H42" s="2479"/>
      <c r="I42" s="2479"/>
      <c r="J42" s="2479"/>
      <c r="K42" s="2479"/>
      <c r="L42" s="2479"/>
      <c r="M42" s="2479"/>
      <c r="N42" s="2479"/>
      <c r="O42" s="2480"/>
    </row>
    <row r="43" spans="1:15" ht="10.5" customHeight="1" x14ac:dyDescent="0.2">
      <c r="A43" s="2469"/>
      <c r="B43" s="2481" t="s">
        <v>252</v>
      </c>
      <c r="C43" s="2482"/>
      <c r="D43" s="2483"/>
      <c r="E43" s="110" t="s">
        <v>251</v>
      </c>
      <c r="F43" s="2477"/>
      <c r="G43" s="2477"/>
      <c r="H43" s="2477"/>
      <c r="I43" s="2477"/>
      <c r="J43" s="2477"/>
      <c r="K43" s="2477"/>
      <c r="L43" s="2477"/>
      <c r="M43" s="2477"/>
      <c r="N43" s="2477"/>
      <c r="O43" s="2478"/>
    </row>
    <row r="44" spans="1:15" ht="16" customHeight="1" x14ac:dyDescent="0.2">
      <c r="A44" s="2469"/>
      <c r="B44" s="2481"/>
      <c r="C44" s="2482"/>
      <c r="D44" s="2483"/>
      <c r="E44" s="2462" t="s">
        <v>103</v>
      </c>
      <c r="F44" s="2463"/>
      <c r="G44" s="2463"/>
      <c r="H44" s="2463"/>
      <c r="I44" s="2463"/>
      <c r="J44" s="2463"/>
      <c r="K44" s="2463"/>
      <c r="L44" s="2463"/>
      <c r="M44" s="2463"/>
      <c r="N44" s="2463"/>
      <c r="O44" s="2464"/>
    </row>
    <row r="45" spans="1:15" ht="18" customHeight="1" x14ac:dyDescent="0.2">
      <c r="A45" s="2469"/>
      <c r="B45" s="2481" t="s">
        <v>253</v>
      </c>
      <c r="C45" s="2482"/>
      <c r="D45" s="2483"/>
      <c r="E45" s="2481" t="s">
        <v>254</v>
      </c>
      <c r="F45" s="2482"/>
      <c r="G45" s="111" t="s">
        <v>986</v>
      </c>
      <c r="H45" s="112" t="s">
        <v>255</v>
      </c>
      <c r="I45" s="112" t="s">
        <v>256</v>
      </c>
      <c r="J45" s="113" t="s">
        <v>257</v>
      </c>
      <c r="K45" s="114" t="s">
        <v>75</v>
      </c>
      <c r="L45" s="111" t="s">
        <v>986</v>
      </c>
      <c r="M45" s="112" t="s">
        <v>255</v>
      </c>
      <c r="N45" s="112" t="s">
        <v>256</v>
      </c>
      <c r="O45" s="115" t="s">
        <v>258</v>
      </c>
    </row>
    <row r="46" spans="1:15" ht="12" customHeight="1" x14ac:dyDescent="0.2">
      <c r="A46" s="2469"/>
      <c r="B46" s="2484" t="s">
        <v>259</v>
      </c>
      <c r="C46" s="2485"/>
      <c r="D46" s="2486"/>
      <c r="E46" s="116" t="s">
        <v>117</v>
      </c>
      <c r="F46" s="117" t="s">
        <v>118</v>
      </c>
      <c r="G46" s="118"/>
      <c r="H46" s="118" t="s">
        <v>117</v>
      </c>
      <c r="I46" s="119" t="s">
        <v>119</v>
      </c>
      <c r="J46" s="120"/>
      <c r="K46" s="120"/>
      <c r="L46" s="118"/>
      <c r="M46" s="118"/>
      <c r="N46" s="118"/>
      <c r="O46" s="121"/>
    </row>
    <row r="47" spans="1:15" ht="13.4" customHeight="1" x14ac:dyDescent="0.2">
      <c r="A47" s="2469"/>
      <c r="B47" s="2474"/>
      <c r="C47" s="2475"/>
      <c r="D47" s="2476"/>
      <c r="E47" s="2462"/>
      <c r="F47" s="2463"/>
      <c r="G47" s="2463"/>
      <c r="H47" s="2463"/>
      <c r="I47" s="2463"/>
      <c r="J47" s="2463"/>
      <c r="K47" s="2463"/>
      <c r="L47" s="2463"/>
      <c r="M47" s="2463"/>
      <c r="N47" s="2463"/>
      <c r="O47" s="2464"/>
    </row>
    <row r="48" spans="1:15" ht="12" customHeight="1" x14ac:dyDescent="0.2">
      <c r="A48" s="2469"/>
      <c r="B48" s="2487" t="s">
        <v>260</v>
      </c>
      <c r="C48" s="2485"/>
      <c r="D48" s="2486"/>
      <c r="E48" s="116" t="s">
        <v>117</v>
      </c>
      <c r="F48" s="117" t="s">
        <v>118</v>
      </c>
      <c r="G48" s="118"/>
      <c r="H48" s="118" t="s">
        <v>117</v>
      </c>
      <c r="I48" s="119" t="s">
        <v>119</v>
      </c>
      <c r="J48" s="120"/>
      <c r="K48" s="120"/>
      <c r="L48" s="118"/>
      <c r="M48" s="118"/>
      <c r="N48" s="118"/>
      <c r="O48" s="121"/>
    </row>
    <row r="49" spans="1:15" ht="13.4" customHeight="1" x14ac:dyDescent="0.2">
      <c r="A49" s="2469"/>
      <c r="B49" s="2474"/>
      <c r="C49" s="2475"/>
      <c r="D49" s="2476"/>
      <c r="E49" s="2462"/>
      <c r="F49" s="2463"/>
      <c r="G49" s="2463"/>
      <c r="H49" s="2463"/>
      <c r="I49" s="2463"/>
      <c r="J49" s="2463"/>
      <c r="K49" s="2463"/>
      <c r="L49" s="2463"/>
      <c r="M49" s="2463"/>
      <c r="N49" s="2463"/>
      <c r="O49" s="2464"/>
    </row>
    <row r="50" spans="1:15" ht="13.4" customHeight="1" x14ac:dyDescent="0.2">
      <c r="A50" s="2469"/>
      <c r="B50" s="2448" t="s">
        <v>261</v>
      </c>
      <c r="C50" s="2449"/>
      <c r="D50" s="2450"/>
      <c r="E50" s="122" t="s">
        <v>262</v>
      </c>
      <c r="F50" s="2454"/>
      <c r="G50" s="2454"/>
      <c r="H50" s="2454"/>
      <c r="I50" s="2454"/>
      <c r="J50" s="2454"/>
      <c r="K50" s="2454"/>
      <c r="L50" s="2454"/>
      <c r="M50" s="2454"/>
      <c r="N50" s="2454"/>
      <c r="O50" s="2455"/>
    </row>
    <row r="51" spans="1:15" ht="13.4" customHeight="1" x14ac:dyDescent="0.2">
      <c r="A51" s="2469"/>
      <c r="B51" s="2465"/>
      <c r="C51" s="2466"/>
      <c r="D51" s="2467"/>
      <c r="E51" s="123" t="s">
        <v>262</v>
      </c>
      <c r="F51" s="2444"/>
      <c r="G51" s="2444"/>
      <c r="H51" s="2444"/>
      <c r="I51" s="2444"/>
      <c r="J51" s="2444"/>
      <c r="K51" s="2444"/>
      <c r="L51" s="2444"/>
      <c r="M51" s="2444"/>
      <c r="N51" s="2444"/>
      <c r="O51" s="2445"/>
    </row>
    <row r="52" spans="1:15" ht="13.4" customHeight="1" x14ac:dyDescent="0.2">
      <c r="A52" s="2469"/>
      <c r="B52" s="2451"/>
      <c r="C52" s="2452"/>
      <c r="D52" s="2453"/>
      <c r="E52" s="124" t="s">
        <v>262</v>
      </c>
      <c r="F52" s="2456"/>
      <c r="G52" s="2456"/>
      <c r="H52" s="2456"/>
      <c r="I52" s="2456"/>
      <c r="J52" s="2456"/>
      <c r="K52" s="2456"/>
      <c r="L52" s="2456"/>
      <c r="M52" s="2456"/>
      <c r="N52" s="2456"/>
      <c r="O52" s="2457"/>
    </row>
    <row r="53" spans="1:15" ht="13.4" customHeight="1" x14ac:dyDescent="0.2">
      <c r="A53" s="2469"/>
      <c r="B53" s="2448" t="s">
        <v>263</v>
      </c>
      <c r="C53" s="2449"/>
      <c r="D53" s="2450"/>
      <c r="E53" s="122" t="s">
        <v>262</v>
      </c>
      <c r="F53" s="2454"/>
      <c r="G53" s="2454"/>
      <c r="H53" s="2454"/>
      <c r="I53" s="2454"/>
      <c r="J53" s="2454"/>
      <c r="K53" s="2454"/>
      <c r="L53" s="2454"/>
      <c r="M53" s="2454"/>
      <c r="N53" s="2454"/>
      <c r="O53" s="2455"/>
    </row>
    <row r="54" spans="1:15" ht="13.4" customHeight="1" x14ac:dyDescent="0.2">
      <c r="A54" s="2469"/>
      <c r="B54" s="2451"/>
      <c r="C54" s="2452"/>
      <c r="D54" s="2453"/>
      <c r="E54" s="123" t="s">
        <v>262</v>
      </c>
      <c r="F54" s="2456"/>
      <c r="G54" s="2456"/>
      <c r="H54" s="2456"/>
      <c r="I54" s="2456"/>
      <c r="J54" s="2456"/>
      <c r="K54" s="2456"/>
      <c r="L54" s="2456"/>
      <c r="M54" s="2456"/>
      <c r="N54" s="2456"/>
      <c r="O54" s="2457"/>
    </row>
    <row r="55" spans="1:15" x14ac:dyDescent="0.2">
      <c r="A55" s="2469"/>
      <c r="B55" s="2458" t="s">
        <v>264</v>
      </c>
      <c r="C55" s="2459"/>
      <c r="D55" s="2460"/>
      <c r="E55" s="125" t="s">
        <v>117</v>
      </c>
      <c r="F55" s="126" t="s">
        <v>118</v>
      </c>
      <c r="G55" s="118" t="s">
        <v>113</v>
      </c>
      <c r="H55" s="2461" t="s">
        <v>265</v>
      </c>
      <c r="I55" s="2461"/>
      <c r="J55" s="2461"/>
      <c r="K55" s="2461"/>
      <c r="L55" s="117" t="s">
        <v>116</v>
      </c>
      <c r="M55" s="112" t="s">
        <v>117</v>
      </c>
      <c r="N55" s="127" t="s">
        <v>119</v>
      </c>
      <c r="O55" s="128"/>
    </row>
    <row r="56" spans="1:15" ht="13.4" customHeight="1" x14ac:dyDescent="0.2">
      <c r="A56" s="2469"/>
      <c r="B56" s="2433" t="s">
        <v>266</v>
      </c>
      <c r="C56" s="2434"/>
      <c r="D56" s="2435"/>
      <c r="E56" s="129" t="s">
        <v>262</v>
      </c>
      <c r="F56" s="2442"/>
      <c r="G56" s="2442"/>
      <c r="H56" s="2442"/>
      <c r="I56" s="2442"/>
      <c r="J56" s="2442"/>
      <c r="K56" s="2442"/>
      <c r="L56" s="2442"/>
      <c r="M56" s="2442"/>
      <c r="N56" s="2442"/>
      <c r="O56" s="2443"/>
    </row>
    <row r="57" spans="1:15" ht="13.4" customHeight="1" x14ac:dyDescent="0.2">
      <c r="A57" s="2469"/>
      <c r="B57" s="2436"/>
      <c r="C57" s="2437"/>
      <c r="D57" s="2438"/>
      <c r="E57" s="123" t="s">
        <v>262</v>
      </c>
      <c r="F57" s="2444"/>
      <c r="G57" s="2444"/>
      <c r="H57" s="2444"/>
      <c r="I57" s="2444"/>
      <c r="J57" s="2444"/>
      <c r="K57" s="2444"/>
      <c r="L57" s="2444"/>
      <c r="M57" s="2444"/>
      <c r="N57" s="2444"/>
      <c r="O57" s="2445"/>
    </row>
    <row r="58" spans="1:15" ht="13.4" customHeight="1" thickBot="1" x14ac:dyDescent="0.25">
      <c r="A58" s="2470"/>
      <c r="B58" s="2439"/>
      <c r="C58" s="2440"/>
      <c r="D58" s="2441"/>
      <c r="E58" s="130" t="s">
        <v>262</v>
      </c>
      <c r="F58" s="2446"/>
      <c r="G58" s="2446"/>
      <c r="H58" s="2446"/>
      <c r="I58" s="2446"/>
      <c r="J58" s="2446"/>
      <c r="K58" s="2446"/>
      <c r="L58" s="2446"/>
      <c r="M58" s="2446"/>
      <c r="N58" s="2446"/>
      <c r="O58" s="2447"/>
    </row>
    <row r="59" spans="1:15" ht="6.75" customHeight="1" x14ac:dyDescent="0.2">
      <c r="A59" s="131"/>
      <c r="B59" s="131"/>
      <c r="C59" s="131"/>
      <c r="E59" s="132"/>
      <c r="F59" s="133"/>
      <c r="G59" s="133"/>
      <c r="H59" s="133"/>
      <c r="I59" s="133"/>
      <c r="J59" s="133"/>
      <c r="K59" s="133"/>
      <c r="L59" s="133"/>
      <c r="M59" s="133"/>
      <c r="N59" s="133"/>
      <c r="O59" s="133"/>
    </row>
    <row r="60" spans="1:15" ht="12" customHeight="1" x14ac:dyDescent="0.2">
      <c r="A60" s="134" t="s">
        <v>1596</v>
      </c>
    </row>
    <row r="61" spans="1:15" ht="12" customHeight="1" x14ac:dyDescent="0.2">
      <c r="G61" s="2123" t="str">
        <f>IF(基本情報!D13="","事業名：　　　　　　　　　　　　　　　　　　　　",CONCATENATE("事業名：",IF(基本情報!D13="","",基本情報!D13)))</f>
        <v>事業名：　　　　　　　　　　　　　　　　　　　　</v>
      </c>
      <c r="H61" s="2123"/>
      <c r="I61" s="2123"/>
      <c r="J61" s="2123"/>
      <c r="K61" s="2123"/>
      <c r="L61" s="2123"/>
      <c r="M61" s="2123"/>
      <c r="N61" s="2123"/>
      <c r="O61" s="2123"/>
    </row>
    <row r="62" spans="1:15" ht="12" customHeight="1" x14ac:dyDescent="0.2"/>
    <row r="63" spans="1:15" ht="12" customHeight="1" x14ac:dyDescent="0.2"/>
  </sheetData>
  <mergeCells count="82">
    <mergeCell ref="G61:O61"/>
    <mergeCell ref="A2:O2"/>
    <mergeCell ref="A3:O3"/>
    <mergeCell ref="B4:O4"/>
    <mergeCell ref="A5:A22"/>
    <mergeCell ref="B5:D6"/>
    <mergeCell ref="F5:O5"/>
    <mergeCell ref="E6:O6"/>
    <mergeCell ref="B7:D8"/>
    <mergeCell ref="F7:O7"/>
    <mergeCell ref="E8:O8"/>
    <mergeCell ref="B9:D9"/>
    <mergeCell ref="E9:F9"/>
    <mergeCell ref="B10:D11"/>
    <mergeCell ref="E11:O11"/>
    <mergeCell ref="B12:D13"/>
    <mergeCell ref="E13:O13"/>
    <mergeCell ref="B14:D16"/>
    <mergeCell ref="F14:O14"/>
    <mergeCell ref="F15:O15"/>
    <mergeCell ref="F16:O16"/>
    <mergeCell ref="B17:D18"/>
    <mergeCell ref="F17:O17"/>
    <mergeCell ref="F18:O18"/>
    <mergeCell ref="B19:D19"/>
    <mergeCell ref="H19:K19"/>
    <mergeCell ref="B20:D22"/>
    <mergeCell ref="F20:O20"/>
    <mergeCell ref="F21:O21"/>
    <mergeCell ref="F22:O22"/>
    <mergeCell ref="A23:A40"/>
    <mergeCell ref="B23:D24"/>
    <mergeCell ref="F23:O23"/>
    <mergeCell ref="E24:O24"/>
    <mergeCell ref="B25:D26"/>
    <mergeCell ref="F25:O25"/>
    <mergeCell ref="E26:O26"/>
    <mergeCell ref="B27:D27"/>
    <mergeCell ref="E27:F27"/>
    <mergeCell ref="B28:D29"/>
    <mergeCell ref="E29:O29"/>
    <mergeCell ref="B30:D31"/>
    <mergeCell ref="E31:O31"/>
    <mergeCell ref="B32:D34"/>
    <mergeCell ref="F32:O32"/>
    <mergeCell ref="F33:O33"/>
    <mergeCell ref="F34:O34"/>
    <mergeCell ref="B35:D36"/>
    <mergeCell ref="F35:O35"/>
    <mergeCell ref="F36:O36"/>
    <mergeCell ref="B37:D37"/>
    <mergeCell ref="H37:K37"/>
    <mergeCell ref="B38:D40"/>
    <mergeCell ref="F38:O38"/>
    <mergeCell ref="F39:O39"/>
    <mergeCell ref="F40:O40"/>
    <mergeCell ref="A41:A58"/>
    <mergeCell ref="B41:D42"/>
    <mergeCell ref="F41:O41"/>
    <mergeCell ref="E42:O42"/>
    <mergeCell ref="B43:D44"/>
    <mergeCell ref="F43:O43"/>
    <mergeCell ref="E44:O44"/>
    <mergeCell ref="B45:D45"/>
    <mergeCell ref="E45:F45"/>
    <mergeCell ref="B46:D47"/>
    <mergeCell ref="E47:O47"/>
    <mergeCell ref="B48:D49"/>
    <mergeCell ref="E49:O49"/>
    <mergeCell ref="B50:D52"/>
    <mergeCell ref="F50:O50"/>
    <mergeCell ref="F51:O51"/>
    <mergeCell ref="F52:O52"/>
    <mergeCell ref="B56:D58"/>
    <mergeCell ref="F56:O56"/>
    <mergeCell ref="F57:O57"/>
    <mergeCell ref="F58:O58"/>
    <mergeCell ref="B53:D54"/>
    <mergeCell ref="F53:O53"/>
    <mergeCell ref="F54:O54"/>
    <mergeCell ref="B55:D55"/>
    <mergeCell ref="H55:K55"/>
  </mergeCells>
  <phoneticPr fontId="2"/>
  <dataValidations count="1">
    <dataValidation type="list" allowBlank="1" showInputMessage="1" showErrorMessage="1" sqref="M19 M37 H30 E30 H28 H12 E37 E12 H10 E28 E19 E10 M55 H48 E48 H46 E55 E46" xr:uid="{00000000-0002-0000-0B00-000000000000}">
      <formula1>"□,■"</formula1>
    </dataValidation>
  </dataValidations>
  <printOptions horizontalCentered="1"/>
  <pageMargins left="0.59055118110236227" right="0.59055118110236227" top="0.59055118110236227" bottom="0.19685039370078741" header="0" footer="0"/>
  <pageSetup paperSize="9" scale="9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F8A1-1339-4482-8892-2300B057076C}">
  <sheetPr codeName="Sheet14">
    <tabColor rgb="FF99FF99"/>
    <pageSetUpPr fitToPage="1"/>
  </sheetPr>
  <dimension ref="A1:IV69"/>
  <sheetViews>
    <sheetView showGridLines="0" view="pageBreakPreview" zoomScaleNormal="100" zoomScaleSheetLayoutView="100" workbookViewId="0">
      <selection activeCell="Z16" sqref="Z16"/>
    </sheetView>
  </sheetViews>
  <sheetFormatPr defaultRowHeight="15" customHeight="1" x14ac:dyDescent="0.2"/>
  <cols>
    <col min="1" max="10" width="3" style="1318" customWidth="1"/>
    <col min="11" max="11" width="5.09765625" style="1318" customWidth="1"/>
    <col min="12" max="18" width="3" style="1318" customWidth="1"/>
    <col min="19" max="19" width="9.3984375" style="1318" customWidth="1"/>
    <col min="20" max="24" width="3" style="1318" customWidth="1"/>
    <col min="25" max="25" width="11" style="1318" customWidth="1"/>
    <col min="26" max="32" width="3" style="1318" customWidth="1"/>
    <col min="33" max="33" width="25.59765625" style="1318" bestFit="1" customWidth="1"/>
    <col min="34" max="256" width="9.09765625" style="1318"/>
    <col min="257" max="266" width="3" style="1318" customWidth="1"/>
    <col min="267" max="267" width="5.09765625" style="1318" customWidth="1"/>
    <col min="268" max="274" width="3" style="1318" customWidth="1"/>
    <col min="275" max="275" width="9.3984375" style="1318" customWidth="1"/>
    <col min="276" max="280" width="3" style="1318" customWidth="1"/>
    <col min="281" max="281" width="11" style="1318" customWidth="1"/>
    <col min="282" max="288" width="3" style="1318" customWidth="1"/>
    <col min="289" max="289" width="6.59765625" style="1318" customWidth="1"/>
    <col min="290" max="512" width="9.09765625" style="1318"/>
    <col min="513" max="522" width="3" style="1318" customWidth="1"/>
    <col min="523" max="523" width="5.09765625" style="1318" customWidth="1"/>
    <col min="524" max="530" width="3" style="1318" customWidth="1"/>
    <col min="531" max="531" width="9.3984375" style="1318" customWidth="1"/>
    <col min="532" max="536" width="3" style="1318" customWidth="1"/>
    <col min="537" max="537" width="11" style="1318" customWidth="1"/>
    <col min="538" max="544" width="3" style="1318" customWidth="1"/>
    <col min="545" max="545" width="6.59765625" style="1318" customWidth="1"/>
    <col min="546" max="768" width="9.09765625" style="1318"/>
    <col min="769" max="778" width="3" style="1318" customWidth="1"/>
    <col min="779" max="779" width="5.09765625" style="1318" customWidth="1"/>
    <col min="780" max="786" width="3" style="1318" customWidth="1"/>
    <col min="787" max="787" width="9.3984375" style="1318" customWidth="1"/>
    <col min="788" max="792" width="3" style="1318" customWidth="1"/>
    <col min="793" max="793" width="11" style="1318" customWidth="1"/>
    <col min="794" max="800" width="3" style="1318" customWidth="1"/>
    <col min="801" max="801" width="6.59765625" style="1318" customWidth="1"/>
    <col min="802" max="1024" width="9.09765625" style="1318"/>
    <col min="1025" max="1034" width="3" style="1318" customWidth="1"/>
    <col min="1035" max="1035" width="5.09765625" style="1318" customWidth="1"/>
    <col min="1036" max="1042" width="3" style="1318" customWidth="1"/>
    <col min="1043" max="1043" width="9.3984375" style="1318" customWidth="1"/>
    <col min="1044" max="1048" width="3" style="1318" customWidth="1"/>
    <col min="1049" max="1049" width="11" style="1318" customWidth="1"/>
    <col min="1050" max="1056" width="3" style="1318" customWidth="1"/>
    <col min="1057" max="1057" width="6.59765625" style="1318" customWidth="1"/>
    <col min="1058" max="1280" width="9.09765625" style="1318"/>
    <col min="1281" max="1290" width="3" style="1318" customWidth="1"/>
    <col min="1291" max="1291" width="5.09765625" style="1318" customWidth="1"/>
    <col min="1292" max="1298" width="3" style="1318" customWidth="1"/>
    <col min="1299" max="1299" width="9.3984375" style="1318" customWidth="1"/>
    <col min="1300" max="1304" width="3" style="1318" customWidth="1"/>
    <col min="1305" max="1305" width="11" style="1318" customWidth="1"/>
    <col min="1306" max="1312" width="3" style="1318" customWidth="1"/>
    <col min="1313" max="1313" width="6.59765625" style="1318" customWidth="1"/>
    <col min="1314" max="1536" width="9.09765625" style="1318"/>
    <col min="1537" max="1546" width="3" style="1318" customWidth="1"/>
    <col min="1547" max="1547" width="5.09765625" style="1318" customWidth="1"/>
    <col min="1548" max="1554" width="3" style="1318" customWidth="1"/>
    <col min="1555" max="1555" width="9.3984375" style="1318" customWidth="1"/>
    <col min="1556" max="1560" width="3" style="1318" customWidth="1"/>
    <col min="1561" max="1561" width="11" style="1318" customWidth="1"/>
    <col min="1562" max="1568" width="3" style="1318" customWidth="1"/>
    <col min="1569" max="1569" width="6.59765625" style="1318" customWidth="1"/>
    <col min="1570" max="1792" width="9.09765625" style="1318"/>
    <col min="1793" max="1802" width="3" style="1318" customWidth="1"/>
    <col min="1803" max="1803" width="5.09765625" style="1318" customWidth="1"/>
    <col min="1804" max="1810" width="3" style="1318" customWidth="1"/>
    <col min="1811" max="1811" width="9.3984375" style="1318" customWidth="1"/>
    <col min="1812" max="1816" width="3" style="1318" customWidth="1"/>
    <col min="1817" max="1817" width="11" style="1318" customWidth="1"/>
    <col min="1818" max="1824" width="3" style="1318" customWidth="1"/>
    <col min="1825" max="1825" width="6.59765625" style="1318" customWidth="1"/>
    <col min="1826" max="2048" width="9.09765625" style="1318"/>
    <col min="2049" max="2058" width="3" style="1318" customWidth="1"/>
    <col min="2059" max="2059" width="5.09765625" style="1318" customWidth="1"/>
    <col min="2060" max="2066" width="3" style="1318" customWidth="1"/>
    <col min="2067" max="2067" width="9.3984375" style="1318" customWidth="1"/>
    <col min="2068" max="2072" width="3" style="1318" customWidth="1"/>
    <col min="2073" max="2073" width="11" style="1318" customWidth="1"/>
    <col min="2074" max="2080" width="3" style="1318" customWidth="1"/>
    <col min="2081" max="2081" width="6.59765625" style="1318" customWidth="1"/>
    <col min="2082" max="2304" width="9.09765625" style="1318"/>
    <col min="2305" max="2314" width="3" style="1318" customWidth="1"/>
    <col min="2315" max="2315" width="5.09765625" style="1318" customWidth="1"/>
    <col min="2316" max="2322" width="3" style="1318" customWidth="1"/>
    <col min="2323" max="2323" width="9.3984375" style="1318" customWidth="1"/>
    <col min="2324" max="2328" width="3" style="1318" customWidth="1"/>
    <col min="2329" max="2329" width="11" style="1318" customWidth="1"/>
    <col min="2330" max="2336" width="3" style="1318" customWidth="1"/>
    <col min="2337" max="2337" width="6.59765625" style="1318" customWidth="1"/>
    <col min="2338" max="2560" width="9.09765625" style="1318"/>
    <col min="2561" max="2570" width="3" style="1318" customWidth="1"/>
    <col min="2571" max="2571" width="5.09765625" style="1318" customWidth="1"/>
    <col min="2572" max="2578" width="3" style="1318" customWidth="1"/>
    <col min="2579" max="2579" width="9.3984375" style="1318" customWidth="1"/>
    <col min="2580" max="2584" width="3" style="1318" customWidth="1"/>
    <col min="2585" max="2585" width="11" style="1318" customWidth="1"/>
    <col min="2586" max="2592" width="3" style="1318" customWidth="1"/>
    <col min="2593" max="2593" width="6.59765625" style="1318" customWidth="1"/>
    <col min="2594" max="2816" width="9.09765625" style="1318"/>
    <col min="2817" max="2826" width="3" style="1318" customWidth="1"/>
    <col min="2827" max="2827" width="5.09765625" style="1318" customWidth="1"/>
    <col min="2828" max="2834" width="3" style="1318" customWidth="1"/>
    <col min="2835" max="2835" width="9.3984375" style="1318" customWidth="1"/>
    <col min="2836" max="2840" width="3" style="1318" customWidth="1"/>
    <col min="2841" max="2841" width="11" style="1318" customWidth="1"/>
    <col min="2842" max="2848" width="3" style="1318" customWidth="1"/>
    <col min="2849" max="2849" width="6.59765625" style="1318" customWidth="1"/>
    <col min="2850" max="3072" width="9.09765625" style="1318"/>
    <col min="3073" max="3082" width="3" style="1318" customWidth="1"/>
    <col min="3083" max="3083" width="5.09765625" style="1318" customWidth="1"/>
    <col min="3084" max="3090" width="3" style="1318" customWidth="1"/>
    <col min="3091" max="3091" width="9.3984375" style="1318" customWidth="1"/>
    <col min="3092" max="3096" width="3" style="1318" customWidth="1"/>
    <col min="3097" max="3097" width="11" style="1318" customWidth="1"/>
    <col min="3098" max="3104" width="3" style="1318" customWidth="1"/>
    <col min="3105" max="3105" width="6.59765625" style="1318" customWidth="1"/>
    <col min="3106" max="3328" width="9.09765625" style="1318"/>
    <col min="3329" max="3338" width="3" style="1318" customWidth="1"/>
    <col min="3339" max="3339" width="5.09765625" style="1318" customWidth="1"/>
    <col min="3340" max="3346" width="3" style="1318" customWidth="1"/>
    <col min="3347" max="3347" width="9.3984375" style="1318" customWidth="1"/>
    <col min="3348" max="3352" width="3" style="1318" customWidth="1"/>
    <col min="3353" max="3353" width="11" style="1318" customWidth="1"/>
    <col min="3354" max="3360" width="3" style="1318" customWidth="1"/>
    <col min="3361" max="3361" width="6.59765625" style="1318" customWidth="1"/>
    <col min="3362" max="3584" width="9.09765625" style="1318"/>
    <col min="3585" max="3594" width="3" style="1318" customWidth="1"/>
    <col min="3595" max="3595" width="5.09765625" style="1318" customWidth="1"/>
    <col min="3596" max="3602" width="3" style="1318" customWidth="1"/>
    <col min="3603" max="3603" width="9.3984375" style="1318" customWidth="1"/>
    <col min="3604" max="3608" width="3" style="1318" customWidth="1"/>
    <col min="3609" max="3609" width="11" style="1318" customWidth="1"/>
    <col min="3610" max="3616" width="3" style="1318" customWidth="1"/>
    <col min="3617" max="3617" width="6.59765625" style="1318" customWidth="1"/>
    <col min="3618" max="3840" width="9.09765625" style="1318"/>
    <col min="3841" max="3850" width="3" style="1318" customWidth="1"/>
    <col min="3851" max="3851" width="5.09765625" style="1318" customWidth="1"/>
    <col min="3852" max="3858" width="3" style="1318" customWidth="1"/>
    <col min="3859" max="3859" width="9.3984375" style="1318" customWidth="1"/>
    <col min="3860" max="3864" width="3" style="1318" customWidth="1"/>
    <col min="3865" max="3865" width="11" style="1318" customWidth="1"/>
    <col min="3866" max="3872" width="3" style="1318" customWidth="1"/>
    <col min="3873" max="3873" width="6.59765625" style="1318" customWidth="1"/>
    <col min="3874" max="4096" width="9.09765625" style="1318"/>
    <col min="4097" max="4106" width="3" style="1318" customWidth="1"/>
    <col min="4107" max="4107" width="5.09765625" style="1318" customWidth="1"/>
    <col min="4108" max="4114" width="3" style="1318" customWidth="1"/>
    <col min="4115" max="4115" width="9.3984375" style="1318" customWidth="1"/>
    <col min="4116" max="4120" width="3" style="1318" customWidth="1"/>
    <col min="4121" max="4121" width="11" style="1318" customWidth="1"/>
    <col min="4122" max="4128" width="3" style="1318" customWidth="1"/>
    <col min="4129" max="4129" width="6.59765625" style="1318" customWidth="1"/>
    <col min="4130" max="4352" width="9.09765625" style="1318"/>
    <col min="4353" max="4362" width="3" style="1318" customWidth="1"/>
    <col min="4363" max="4363" width="5.09765625" style="1318" customWidth="1"/>
    <col min="4364" max="4370" width="3" style="1318" customWidth="1"/>
    <col min="4371" max="4371" width="9.3984375" style="1318" customWidth="1"/>
    <col min="4372" max="4376" width="3" style="1318" customWidth="1"/>
    <col min="4377" max="4377" width="11" style="1318" customWidth="1"/>
    <col min="4378" max="4384" width="3" style="1318" customWidth="1"/>
    <col min="4385" max="4385" width="6.59765625" style="1318" customWidth="1"/>
    <col min="4386" max="4608" width="9.09765625" style="1318"/>
    <col min="4609" max="4618" width="3" style="1318" customWidth="1"/>
    <col min="4619" max="4619" width="5.09765625" style="1318" customWidth="1"/>
    <col min="4620" max="4626" width="3" style="1318" customWidth="1"/>
    <col min="4627" max="4627" width="9.3984375" style="1318" customWidth="1"/>
    <col min="4628" max="4632" width="3" style="1318" customWidth="1"/>
    <col min="4633" max="4633" width="11" style="1318" customWidth="1"/>
    <col min="4634" max="4640" width="3" style="1318" customWidth="1"/>
    <col min="4641" max="4641" width="6.59765625" style="1318" customWidth="1"/>
    <col min="4642" max="4864" width="9.09765625" style="1318"/>
    <col min="4865" max="4874" width="3" style="1318" customWidth="1"/>
    <col min="4875" max="4875" width="5.09765625" style="1318" customWidth="1"/>
    <col min="4876" max="4882" width="3" style="1318" customWidth="1"/>
    <col min="4883" max="4883" width="9.3984375" style="1318" customWidth="1"/>
    <col min="4884" max="4888" width="3" style="1318" customWidth="1"/>
    <col min="4889" max="4889" width="11" style="1318" customWidth="1"/>
    <col min="4890" max="4896" width="3" style="1318" customWidth="1"/>
    <col min="4897" max="4897" width="6.59765625" style="1318" customWidth="1"/>
    <col min="4898" max="5120" width="9.09765625" style="1318"/>
    <col min="5121" max="5130" width="3" style="1318" customWidth="1"/>
    <col min="5131" max="5131" width="5.09765625" style="1318" customWidth="1"/>
    <col min="5132" max="5138" width="3" style="1318" customWidth="1"/>
    <col min="5139" max="5139" width="9.3984375" style="1318" customWidth="1"/>
    <col min="5140" max="5144" width="3" style="1318" customWidth="1"/>
    <col min="5145" max="5145" width="11" style="1318" customWidth="1"/>
    <col min="5146" max="5152" width="3" style="1318" customWidth="1"/>
    <col min="5153" max="5153" width="6.59765625" style="1318" customWidth="1"/>
    <col min="5154" max="5376" width="9.09765625" style="1318"/>
    <col min="5377" max="5386" width="3" style="1318" customWidth="1"/>
    <col min="5387" max="5387" width="5.09765625" style="1318" customWidth="1"/>
    <col min="5388" max="5394" width="3" style="1318" customWidth="1"/>
    <col min="5395" max="5395" width="9.3984375" style="1318" customWidth="1"/>
    <col min="5396" max="5400" width="3" style="1318" customWidth="1"/>
    <col min="5401" max="5401" width="11" style="1318" customWidth="1"/>
    <col min="5402" max="5408" width="3" style="1318" customWidth="1"/>
    <col min="5409" max="5409" width="6.59765625" style="1318" customWidth="1"/>
    <col min="5410" max="5632" width="9.09765625" style="1318"/>
    <col min="5633" max="5642" width="3" style="1318" customWidth="1"/>
    <col min="5643" max="5643" width="5.09765625" style="1318" customWidth="1"/>
    <col min="5644" max="5650" width="3" style="1318" customWidth="1"/>
    <col min="5651" max="5651" width="9.3984375" style="1318" customWidth="1"/>
    <col min="5652" max="5656" width="3" style="1318" customWidth="1"/>
    <col min="5657" max="5657" width="11" style="1318" customWidth="1"/>
    <col min="5658" max="5664" width="3" style="1318" customWidth="1"/>
    <col min="5665" max="5665" width="6.59765625" style="1318" customWidth="1"/>
    <col min="5666" max="5888" width="9.09765625" style="1318"/>
    <col min="5889" max="5898" width="3" style="1318" customWidth="1"/>
    <col min="5899" max="5899" width="5.09765625" style="1318" customWidth="1"/>
    <col min="5900" max="5906" width="3" style="1318" customWidth="1"/>
    <col min="5907" max="5907" width="9.3984375" style="1318" customWidth="1"/>
    <col min="5908" max="5912" width="3" style="1318" customWidth="1"/>
    <col min="5913" max="5913" width="11" style="1318" customWidth="1"/>
    <col min="5914" max="5920" width="3" style="1318" customWidth="1"/>
    <col min="5921" max="5921" width="6.59765625" style="1318" customWidth="1"/>
    <col min="5922" max="6144" width="9.09765625" style="1318"/>
    <col min="6145" max="6154" width="3" style="1318" customWidth="1"/>
    <col min="6155" max="6155" width="5.09765625" style="1318" customWidth="1"/>
    <col min="6156" max="6162" width="3" style="1318" customWidth="1"/>
    <col min="6163" max="6163" width="9.3984375" style="1318" customWidth="1"/>
    <col min="6164" max="6168" width="3" style="1318" customWidth="1"/>
    <col min="6169" max="6169" width="11" style="1318" customWidth="1"/>
    <col min="6170" max="6176" width="3" style="1318" customWidth="1"/>
    <col min="6177" max="6177" width="6.59765625" style="1318" customWidth="1"/>
    <col min="6178" max="6400" width="9.09765625" style="1318"/>
    <col min="6401" max="6410" width="3" style="1318" customWidth="1"/>
    <col min="6411" max="6411" width="5.09765625" style="1318" customWidth="1"/>
    <col min="6412" max="6418" width="3" style="1318" customWidth="1"/>
    <col min="6419" max="6419" width="9.3984375" style="1318" customWidth="1"/>
    <col min="6420" max="6424" width="3" style="1318" customWidth="1"/>
    <col min="6425" max="6425" width="11" style="1318" customWidth="1"/>
    <col min="6426" max="6432" width="3" style="1318" customWidth="1"/>
    <col min="6433" max="6433" width="6.59765625" style="1318" customWidth="1"/>
    <col min="6434" max="6656" width="9.09765625" style="1318"/>
    <col min="6657" max="6666" width="3" style="1318" customWidth="1"/>
    <col min="6667" max="6667" width="5.09765625" style="1318" customWidth="1"/>
    <col min="6668" max="6674" width="3" style="1318" customWidth="1"/>
    <col min="6675" max="6675" width="9.3984375" style="1318" customWidth="1"/>
    <col min="6676" max="6680" width="3" style="1318" customWidth="1"/>
    <col min="6681" max="6681" width="11" style="1318" customWidth="1"/>
    <col min="6682" max="6688" width="3" style="1318" customWidth="1"/>
    <col min="6689" max="6689" width="6.59765625" style="1318" customWidth="1"/>
    <col min="6690" max="6912" width="9.09765625" style="1318"/>
    <col min="6913" max="6922" width="3" style="1318" customWidth="1"/>
    <col min="6923" max="6923" width="5.09765625" style="1318" customWidth="1"/>
    <col min="6924" max="6930" width="3" style="1318" customWidth="1"/>
    <col min="6931" max="6931" width="9.3984375" style="1318" customWidth="1"/>
    <col min="6932" max="6936" width="3" style="1318" customWidth="1"/>
    <col min="6937" max="6937" width="11" style="1318" customWidth="1"/>
    <col min="6938" max="6944" width="3" style="1318" customWidth="1"/>
    <col min="6945" max="6945" width="6.59765625" style="1318" customWidth="1"/>
    <col min="6946" max="7168" width="9.09765625" style="1318"/>
    <col min="7169" max="7178" width="3" style="1318" customWidth="1"/>
    <col min="7179" max="7179" width="5.09765625" style="1318" customWidth="1"/>
    <col min="7180" max="7186" width="3" style="1318" customWidth="1"/>
    <col min="7187" max="7187" width="9.3984375" style="1318" customWidth="1"/>
    <col min="7188" max="7192" width="3" style="1318" customWidth="1"/>
    <col min="7193" max="7193" width="11" style="1318" customWidth="1"/>
    <col min="7194" max="7200" width="3" style="1318" customWidth="1"/>
    <col min="7201" max="7201" width="6.59765625" style="1318" customWidth="1"/>
    <col min="7202" max="7424" width="9.09765625" style="1318"/>
    <col min="7425" max="7434" width="3" style="1318" customWidth="1"/>
    <col min="7435" max="7435" width="5.09765625" style="1318" customWidth="1"/>
    <col min="7436" max="7442" width="3" style="1318" customWidth="1"/>
    <col min="7443" max="7443" width="9.3984375" style="1318" customWidth="1"/>
    <col min="7444" max="7448" width="3" style="1318" customWidth="1"/>
    <col min="7449" max="7449" width="11" style="1318" customWidth="1"/>
    <col min="7450" max="7456" width="3" style="1318" customWidth="1"/>
    <col min="7457" max="7457" width="6.59765625" style="1318" customWidth="1"/>
    <col min="7458" max="7680" width="9.09765625" style="1318"/>
    <col min="7681" max="7690" width="3" style="1318" customWidth="1"/>
    <col min="7691" max="7691" width="5.09765625" style="1318" customWidth="1"/>
    <col min="7692" max="7698" width="3" style="1318" customWidth="1"/>
    <col min="7699" max="7699" width="9.3984375" style="1318" customWidth="1"/>
    <col min="7700" max="7704" width="3" style="1318" customWidth="1"/>
    <col min="7705" max="7705" width="11" style="1318" customWidth="1"/>
    <col min="7706" max="7712" width="3" style="1318" customWidth="1"/>
    <col min="7713" max="7713" width="6.59765625" style="1318" customWidth="1"/>
    <col min="7714" max="7936" width="9.09765625" style="1318"/>
    <col min="7937" max="7946" width="3" style="1318" customWidth="1"/>
    <col min="7947" max="7947" width="5.09765625" style="1318" customWidth="1"/>
    <col min="7948" max="7954" width="3" style="1318" customWidth="1"/>
    <col min="7955" max="7955" width="9.3984375" style="1318" customWidth="1"/>
    <col min="7956" max="7960" width="3" style="1318" customWidth="1"/>
    <col min="7961" max="7961" width="11" style="1318" customWidth="1"/>
    <col min="7962" max="7968" width="3" style="1318" customWidth="1"/>
    <col min="7969" max="7969" width="6.59765625" style="1318" customWidth="1"/>
    <col min="7970" max="8192" width="9.09765625" style="1318"/>
    <col min="8193" max="8202" width="3" style="1318" customWidth="1"/>
    <col min="8203" max="8203" width="5.09765625" style="1318" customWidth="1"/>
    <col min="8204" max="8210" width="3" style="1318" customWidth="1"/>
    <col min="8211" max="8211" width="9.3984375" style="1318" customWidth="1"/>
    <col min="8212" max="8216" width="3" style="1318" customWidth="1"/>
    <col min="8217" max="8217" width="11" style="1318" customWidth="1"/>
    <col min="8218" max="8224" width="3" style="1318" customWidth="1"/>
    <col min="8225" max="8225" width="6.59765625" style="1318" customWidth="1"/>
    <col min="8226" max="8448" width="9.09765625" style="1318"/>
    <col min="8449" max="8458" width="3" style="1318" customWidth="1"/>
    <col min="8459" max="8459" width="5.09765625" style="1318" customWidth="1"/>
    <col min="8460" max="8466" width="3" style="1318" customWidth="1"/>
    <col min="8467" max="8467" width="9.3984375" style="1318" customWidth="1"/>
    <col min="8468" max="8472" width="3" style="1318" customWidth="1"/>
    <col min="8473" max="8473" width="11" style="1318" customWidth="1"/>
    <col min="8474" max="8480" width="3" style="1318" customWidth="1"/>
    <col min="8481" max="8481" width="6.59765625" style="1318" customWidth="1"/>
    <col min="8482" max="8704" width="9.09765625" style="1318"/>
    <col min="8705" max="8714" width="3" style="1318" customWidth="1"/>
    <col min="8715" max="8715" width="5.09765625" style="1318" customWidth="1"/>
    <col min="8716" max="8722" width="3" style="1318" customWidth="1"/>
    <col min="8723" max="8723" width="9.3984375" style="1318" customWidth="1"/>
    <col min="8724" max="8728" width="3" style="1318" customWidth="1"/>
    <col min="8729" max="8729" width="11" style="1318" customWidth="1"/>
    <col min="8730" max="8736" width="3" style="1318" customWidth="1"/>
    <col min="8737" max="8737" width="6.59765625" style="1318" customWidth="1"/>
    <col min="8738" max="8960" width="9.09765625" style="1318"/>
    <col min="8961" max="8970" width="3" style="1318" customWidth="1"/>
    <col min="8971" max="8971" width="5.09765625" style="1318" customWidth="1"/>
    <col min="8972" max="8978" width="3" style="1318" customWidth="1"/>
    <col min="8979" max="8979" width="9.3984375" style="1318" customWidth="1"/>
    <col min="8980" max="8984" width="3" style="1318" customWidth="1"/>
    <col min="8985" max="8985" width="11" style="1318" customWidth="1"/>
    <col min="8986" max="8992" width="3" style="1318" customWidth="1"/>
    <col min="8993" max="8993" width="6.59765625" style="1318" customWidth="1"/>
    <col min="8994" max="9216" width="9.09765625" style="1318"/>
    <col min="9217" max="9226" width="3" style="1318" customWidth="1"/>
    <col min="9227" max="9227" width="5.09765625" style="1318" customWidth="1"/>
    <col min="9228" max="9234" width="3" style="1318" customWidth="1"/>
    <col min="9235" max="9235" width="9.3984375" style="1318" customWidth="1"/>
    <col min="9236" max="9240" width="3" style="1318" customWidth="1"/>
    <col min="9241" max="9241" width="11" style="1318" customWidth="1"/>
    <col min="9242" max="9248" width="3" style="1318" customWidth="1"/>
    <col min="9249" max="9249" width="6.59765625" style="1318" customWidth="1"/>
    <col min="9250" max="9472" width="9.09765625" style="1318"/>
    <col min="9473" max="9482" width="3" style="1318" customWidth="1"/>
    <col min="9483" max="9483" width="5.09765625" style="1318" customWidth="1"/>
    <col min="9484" max="9490" width="3" style="1318" customWidth="1"/>
    <col min="9491" max="9491" width="9.3984375" style="1318" customWidth="1"/>
    <col min="9492" max="9496" width="3" style="1318" customWidth="1"/>
    <col min="9497" max="9497" width="11" style="1318" customWidth="1"/>
    <col min="9498" max="9504" width="3" style="1318" customWidth="1"/>
    <col min="9505" max="9505" width="6.59765625" style="1318" customWidth="1"/>
    <col min="9506" max="9728" width="9.09765625" style="1318"/>
    <col min="9729" max="9738" width="3" style="1318" customWidth="1"/>
    <col min="9739" max="9739" width="5.09765625" style="1318" customWidth="1"/>
    <col min="9740" max="9746" width="3" style="1318" customWidth="1"/>
    <col min="9747" max="9747" width="9.3984375" style="1318" customWidth="1"/>
    <col min="9748" max="9752" width="3" style="1318" customWidth="1"/>
    <col min="9753" max="9753" width="11" style="1318" customWidth="1"/>
    <col min="9754" max="9760" width="3" style="1318" customWidth="1"/>
    <col min="9761" max="9761" width="6.59765625" style="1318" customWidth="1"/>
    <col min="9762" max="9984" width="9.09765625" style="1318"/>
    <col min="9985" max="9994" width="3" style="1318" customWidth="1"/>
    <col min="9995" max="9995" width="5.09765625" style="1318" customWidth="1"/>
    <col min="9996" max="10002" width="3" style="1318" customWidth="1"/>
    <col min="10003" max="10003" width="9.3984375" style="1318" customWidth="1"/>
    <col min="10004" max="10008" width="3" style="1318" customWidth="1"/>
    <col min="10009" max="10009" width="11" style="1318" customWidth="1"/>
    <col min="10010" max="10016" width="3" style="1318" customWidth="1"/>
    <col min="10017" max="10017" width="6.59765625" style="1318" customWidth="1"/>
    <col min="10018" max="10240" width="9.09765625" style="1318"/>
    <col min="10241" max="10250" width="3" style="1318" customWidth="1"/>
    <col min="10251" max="10251" width="5.09765625" style="1318" customWidth="1"/>
    <col min="10252" max="10258" width="3" style="1318" customWidth="1"/>
    <col min="10259" max="10259" width="9.3984375" style="1318" customWidth="1"/>
    <col min="10260" max="10264" width="3" style="1318" customWidth="1"/>
    <col min="10265" max="10265" width="11" style="1318" customWidth="1"/>
    <col min="10266" max="10272" width="3" style="1318" customWidth="1"/>
    <col min="10273" max="10273" width="6.59765625" style="1318" customWidth="1"/>
    <col min="10274" max="10496" width="9.09765625" style="1318"/>
    <col min="10497" max="10506" width="3" style="1318" customWidth="1"/>
    <col min="10507" max="10507" width="5.09765625" style="1318" customWidth="1"/>
    <col min="10508" max="10514" width="3" style="1318" customWidth="1"/>
    <col min="10515" max="10515" width="9.3984375" style="1318" customWidth="1"/>
    <col min="10516" max="10520" width="3" style="1318" customWidth="1"/>
    <col min="10521" max="10521" width="11" style="1318" customWidth="1"/>
    <col min="10522" max="10528" width="3" style="1318" customWidth="1"/>
    <col min="10529" max="10529" width="6.59765625" style="1318" customWidth="1"/>
    <col min="10530" max="10752" width="9.09765625" style="1318"/>
    <col min="10753" max="10762" width="3" style="1318" customWidth="1"/>
    <col min="10763" max="10763" width="5.09765625" style="1318" customWidth="1"/>
    <col min="10764" max="10770" width="3" style="1318" customWidth="1"/>
    <col min="10771" max="10771" width="9.3984375" style="1318" customWidth="1"/>
    <col min="10772" max="10776" width="3" style="1318" customWidth="1"/>
    <col min="10777" max="10777" width="11" style="1318" customWidth="1"/>
    <col min="10778" max="10784" width="3" style="1318" customWidth="1"/>
    <col min="10785" max="10785" width="6.59765625" style="1318" customWidth="1"/>
    <col min="10786" max="11008" width="9.09765625" style="1318"/>
    <col min="11009" max="11018" width="3" style="1318" customWidth="1"/>
    <col min="11019" max="11019" width="5.09765625" style="1318" customWidth="1"/>
    <col min="11020" max="11026" width="3" style="1318" customWidth="1"/>
    <col min="11027" max="11027" width="9.3984375" style="1318" customWidth="1"/>
    <col min="11028" max="11032" width="3" style="1318" customWidth="1"/>
    <col min="11033" max="11033" width="11" style="1318" customWidth="1"/>
    <col min="11034" max="11040" width="3" style="1318" customWidth="1"/>
    <col min="11041" max="11041" width="6.59765625" style="1318" customWidth="1"/>
    <col min="11042" max="11264" width="9.09765625" style="1318"/>
    <col min="11265" max="11274" width="3" style="1318" customWidth="1"/>
    <col min="11275" max="11275" width="5.09765625" style="1318" customWidth="1"/>
    <col min="11276" max="11282" width="3" style="1318" customWidth="1"/>
    <col min="11283" max="11283" width="9.3984375" style="1318" customWidth="1"/>
    <col min="11284" max="11288" width="3" style="1318" customWidth="1"/>
    <col min="11289" max="11289" width="11" style="1318" customWidth="1"/>
    <col min="11290" max="11296" width="3" style="1318" customWidth="1"/>
    <col min="11297" max="11297" width="6.59765625" style="1318" customWidth="1"/>
    <col min="11298" max="11520" width="9.09765625" style="1318"/>
    <col min="11521" max="11530" width="3" style="1318" customWidth="1"/>
    <col min="11531" max="11531" width="5.09765625" style="1318" customWidth="1"/>
    <col min="11532" max="11538" width="3" style="1318" customWidth="1"/>
    <col min="11539" max="11539" width="9.3984375" style="1318" customWidth="1"/>
    <col min="11540" max="11544" width="3" style="1318" customWidth="1"/>
    <col min="11545" max="11545" width="11" style="1318" customWidth="1"/>
    <col min="11546" max="11552" width="3" style="1318" customWidth="1"/>
    <col min="11553" max="11553" width="6.59765625" style="1318" customWidth="1"/>
    <col min="11554" max="11776" width="9.09765625" style="1318"/>
    <col min="11777" max="11786" width="3" style="1318" customWidth="1"/>
    <col min="11787" max="11787" width="5.09765625" style="1318" customWidth="1"/>
    <col min="11788" max="11794" width="3" style="1318" customWidth="1"/>
    <col min="11795" max="11795" width="9.3984375" style="1318" customWidth="1"/>
    <col min="11796" max="11800" width="3" style="1318" customWidth="1"/>
    <col min="11801" max="11801" width="11" style="1318" customWidth="1"/>
    <col min="11802" max="11808" width="3" style="1318" customWidth="1"/>
    <col min="11809" max="11809" width="6.59765625" style="1318" customWidth="1"/>
    <col min="11810" max="12032" width="9.09765625" style="1318"/>
    <col min="12033" max="12042" width="3" style="1318" customWidth="1"/>
    <col min="12043" max="12043" width="5.09765625" style="1318" customWidth="1"/>
    <col min="12044" max="12050" width="3" style="1318" customWidth="1"/>
    <col min="12051" max="12051" width="9.3984375" style="1318" customWidth="1"/>
    <col min="12052" max="12056" width="3" style="1318" customWidth="1"/>
    <col min="12057" max="12057" width="11" style="1318" customWidth="1"/>
    <col min="12058" max="12064" width="3" style="1318" customWidth="1"/>
    <col min="12065" max="12065" width="6.59765625" style="1318" customWidth="1"/>
    <col min="12066" max="12288" width="9.09765625" style="1318"/>
    <col min="12289" max="12298" width="3" style="1318" customWidth="1"/>
    <col min="12299" max="12299" width="5.09765625" style="1318" customWidth="1"/>
    <col min="12300" max="12306" width="3" style="1318" customWidth="1"/>
    <col min="12307" max="12307" width="9.3984375" style="1318" customWidth="1"/>
    <col min="12308" max="12312" width="3" style="1318" customWidth="1"/>
    <col min="12313" max="12313" width="11" style="1318" customWidth="1"/>
    <col min="12314" max="12320" width="3" style="1318" customWidth="1"/>
    <col min="12321" max="12321" width="6.59765625" style="1318" customWidth="1"/>
    <col min="12322" max="12544" width="9.09765625" style="1318"/>
    <col min="12545" max="12554" width="3" style="1318" customWidth="1"/>
    <col min="12555" max="12555" width="5.09765625" style="1318" customWidth="1"/>
    <col min="12556" max="12562" width="3" style="1318" customWidth="1"/>
    <col min="12563" max="12563" width="9.3984375" style="1318" customWidth="1"/>
    <col min="12564" max="12568" width="3" style="1318" customWidth="1"/>
    <col min="12569" max="12569" width="11" style="1318" customWidth="1"/>
    <col min="12570" max="12576" width="3" style="1318" customWidth="1"/>
    <col min="12577" max="12577" width="6.59765625" style="1318" customWidth="1"/>
    <col min="12578" max="12800" width="9.09765625" style="1318"/>
    <col min="12801" max="12810" width="3" style="1318" customWidth="1"/>
    <col min="12811" max="12811" width="5.09765625" style="1318" customWidth="1"/>
    <col min="12812" max="12818" width="3" style="1318" customWidth="1"/>
    <col min="12819" max="12819" width="9.3984375" style="1318" customWidth="1"/>
    <col min="12820" max="12824" width="3" style="1318" customWidth="1"/>
    <col min="12825" max="12825" width="11" style="1318" customWidth="1"/>
    <col min="12826" max="12832" width="3" style="1318" customWidth="1"/>
    <col min="12833" max="12833" width="6.59765625" style="1318" customWidth="1"/>
    <col min="12834" max="13056" width="9.09765625" style="1318"/>
    <col min="13057" max="13066" width="3" style="1318" customWidth="1"/>
    <col min="13067" max="13067" width="5.09765625" style="1318" customWidth="1"/>
    <col min="13068" max="13074" width="3" style="1318" customWidth="1"/>
    <col min="13075" max="13075" width="9.3984375" style="1318" customWidth="1"/>
    <col min="13076" max="13080" width="3" style="1318" customWidth="1"/>
    <col min="13081" max="13081" width="11" style="1318" customWidth="1"/>
    <col min="13082" max="13088" width="3" style="1318" customWidth="1"/>
    <col min="13089" max="13089" width="6.59765625" style="1318" customWidth="1"/>
    <col min="13090" max="13312" width="9.09765625" style="1318"/>
    <col min="13313" max="13322" width="3" style="1318" customWidth="1"/>
    <col min="13323" max="13323" width="5.09765625" style="1318" customWidth="1"/>
    <col min="13324" max="13330" width="3" style="1318" customWidth="1"/>
    <col min="13331" max="13331" width="9.3984375" style="1318" customWidth="1"/>
    <col min="13332" max="13336" width="3" style="1318" customWidth="1"/>
    <col min="13337" max="13337" width="11" style="1318" customWidth="1"/>
    <col min="13338" max="13344" width="3" style="1318" customWidth="1"/>
    <col min="13345" max="13345" width="6.59765625" style="1318" customWidth="1"/>
    <col min="13346" max="13568" width="9.09765625" style="1318"/>
    <col min="13569" max="13578" width="3" style="1318" customWidth="1"/>
    <col min="13579" max="13579" width="5.09765625" style="1318" customWidth="1"/>
    <col min="13580" max="13586" width="3" style="1318" customWidth="1"/>
    <col min="13587" max="13587" width="9.3984375" style="1318" customWidth="1"/>
    <col min="13588" max="13592" width="3" style="1318" customWidth="1"/>
    <col min="13593" max="13593" width="11" style="1318" customWidth="1"/>
    <col min="13594" max="13600" width="3" style="1318" customWidth="1"/>
    <col min="13601" max="13601" width="6.59765625" style="1318" customWidth="1"/>
    <col min="13602" max="13824" width="9.09765625" style="1318"/>
    <col min="13825" max="13834" width="3" style="1318" customWidth="1"/>
    <col min="13835" max="13835" width="5.09765625" style="1318" customWidth="1"/>
    <col min="13836" max="13842" width="3" style="1318" customWidth="1"/>
    <col min="13843" max="13843" width="9.3984375" style="1318" customWidth="1"/>
    <col min="13844" max="13848" width="3" style="1318" customWidth="1"/>
    <col min="13849" max="13849" width="11" style="1318" customWidth="1"/>
    <col min="13850" max="13856" width="3" style="1318" customWidth="1"/>
    <col min="13857" max="13857" width="6.59765625" style="1318" customWidth="1"/>
    <col min="13858" max="14080" width="9.09765625" style="1318"/>
    <col min="14081" max="14090" width="3" style="1318" customWidth="1"/>
    <col min="14091" max="14091" width="5.09765625" style="1318" customWidth="1"/>
    <col min="14092" max="14098" width="3" style="1318" customWidth="1"/>
    <col min="14099" max="14099" width="9.3984375" style="1318" customWidth="1"/>
    <col min="14100" max="14104" width="3" style="1318" customWidth="1"/>
    <col min="14105" max="14105" width="11" style="1318" customWidth="1"/>
    <col min="14106" max="14112" width="3" style="1318" customWidth="1"/>
    <col min="14113" max="14113" width="6.59765625" style="1318" customWidth="1"/>
    <col min="14114" max="14336" width="9.09765625" style="1318"/>
    <col min="14337" max="14346" width="3" style="1318" customWidth="1"/>
    <col min="14347" max="14347" width="5.09765625" style="1318" customWidth="1"/>
    <col min="14348" max="14354" width="3" style="1318" customWidth="1"/>
    <col min="14355" max="14355" width="9.3984375" style="1318" customWidth="1"/>
    <col min="14356" max="14360" width="3" style="1318" customWidth="1"/>
    <col min="14361" max="14361" width="11" style="1318" customWidth="1"/>
    <col min="14362" max="14368" width="3" style="1318" customWidth="1"/>
    <col min="14369" max="14369" width="6.59765625" style="1318" customWidth="1"/>
    <col min="14370" max="14592" width="9.09765625" style="1318"/>
    <col min="14593" max="14602" width="3" style="1318" customWidth="1"/>
    <col min="14603" max="14603" width="5.09765625" style="1318" customWidth="1"/>
    <col min="14604" max="14610" width="3" style="1318" customWidth="1"/>
    <col min="14611" max="14611" width="9.3984375" style="1318" customWidth="1"/>
    <col min="14612" max="14616" width="3" style="1318" customWidth="1"/>
    <col min="14617" max="14617" width="11" style="1318" customWidth="1"/>
    <col min="14618" max="14624" width="3" style="1318" customWidth="1"/>
    <col min="14625" max="14625" width="6.59765625" style="1318" customWidth="1"/>
    <col min="14626" max="14848" width="9.09765625" style="1318"/>
    <col min="14849" max="14858" width="3" style="1318" customWidth="1"/>
    <col min="14859" max="14859" width="5.09765625" style="1318" customWidth="1"/>
    <col min="14860" max="14866" width="3" style="1318" customWidth="1"/>
    <col min="14867" max="14867" width="9.3984375" style="1318" customWidth="1"/>
    <col min="14868" max="14872" width="3" style="1318" customWidth="1"/>
    <col min="14873" max="14873" width="11" style="1318" customWidth="1"/>
    <col min="14874" max="14880" width="3" style="1318" customWidth="1"/>
    <col min="14881" max="14881" width="6.59765625" style="1318" customWidth="1"/>
    <col min="14882" max="15104" width="9.09765625" style="1318"/>
    <col min="15105" max="15114" width="3" style="1318" customWidth="1"/>
    <col min="15115" max="15115" width="5.09765625" style="1318" customWidth="1"/>
    <col min="15116" max="15122" width="3" style="1318" customWidth="1"/>
    <col min="15123" max="15123" width="9.3984375" style="1318" customWidth="1"/>
    <col min="15124" max="15128" width="3" style="1318" customWidth="1"/>
    <col min="15129" max="15129" width="11" style="1318" customWidth="1"/>
    <col min="15130" max="15136" width="3" style="1318" customWidth="1"/>
    <col min="15137" max="15137" width="6.59765625" style="1318" customWidth="1"/>
    <col min="15138" max="15360" width="9.09765625" style="1318"/>
    <col min="15361" max="15370" width="3" style="1318" customWidth="1"/>
    <col min="15371" max="15371" width="5.09765625" style="1318" customWidth="1"/>
    <col min="15372" max="15378" width="3" style="1318" customWidth="1"/>
    <col min="15379" max="15379" width="9.3984375" style="1318" customWidth="1"/>
    <col min="15380" max="15384" width="3" style="1318" customWidth="1"/>
    <col min="15385" max="15385" width="11" style="1318" customWidth="1"/>
    <col min="15386" max="15392" width="3" style="1318" customWidth="1"/>
    <col min="15393" max="15393" width="6.59765625" style="1318" customWidth="1"/>
    <col min="15394" max="15616" width="9.09765625" style="1318"/>
    <col min="15617" max="15626" width="3" style="1318" customWidth="1"/>
    <col min="15627" max="15627" width="5.09765625" style="1318" customWidth="1"/>
    <col min="15628" max="15634" width="3" style="1318" customWidth="1"/>
    <col min="15635" max="15635" width="9.3984375" style="1318" customWidth="1"/>
    <col min="15636" max="15640" width="3" style="1318" customWidth="1"/>
    <col min="15641" max="15641" width="11" style="1318" customWidth="1"/>
    <col min="15642" max="15648" width="3" style="1318" customWidth="1"/>
    <col min="15649" max="15649" width="6.59765625" style="1318" customWidth="1"/>
    <col min="15650" max="15872" width="9.09765625" style="1318"/>
    <col min="15873" max="15882" width="3" style="1318" customWidth="1"/>
    <col min="15883" max="15883" width="5.09765625" style="1318" customWidth="1"/>
    <col min="15884" max="15890" width="3" style="1318" customWidth="1"/>
    <col min="15891" max="15891" width="9.3984375" style="1318" customWidth="1"/>
    <col min="15892" max="15896" width="3" style="1318" customWidth="1"/>
    <col min="15897" max="15897" width="11" style="1318" customWidth="1"/>
    <col min="15898" max="15904" width="3" style="1318" customWidth="1"/>
    <col min="15905" max="15905" width="6.59765625" style="1318" customWidth="1"/>
    <col min="15906" max="16128" width="9.09765625" style="1318"/>
    <col min="16129" max="16138" width="3" style="1318" customWidth="1"/>
    <col min="16139" max="16139" width="5.09765625" style="1318" customWidth="1"/>
    <col min="16140" max="16146" width="3" style="1318" customWidth="1"/>
    <col min="16147" max="16147" width="9.3984375" style="1318" customWidth="1"/>
    <col min="16148" max="16152" width="3" style="1318" customWidth="1"/>
    <col min="16153" max="16153" width="11" style="1318" customWidth="1"/>
    <col min="16154" max="16160" width="3" style="1318" customWidth="1"/>
    <col min="16161" max="16161" width="6.59765625" style="1318" customWidth="1"/>
    <col min="16162" max="16384" width="9.09765625" style="1318"/>
  </cols>
  <sheetData>
    <row r="1" spans="1:256" s="63" customFormat="1" ht="15" customHeight="1" x14ac:dyDescent="0.2">
      <c r="A1" s="1317"/>
      <c r="B1" s="1317"/>
      <c r="C1" s="1317"/>
      <c r="D1" s="1317"/>
      <c r="E1" s="1317"/>
      <c r="F1" s="1317"/>
      <c r="G1" s="1317"/>
      <c r="H1" s="1317"/>
      <c r="I1" s="1317"/>
      <c r="J1" s="1317"/>
      <c r="K1" s="1317"/>
      <c r="L1" s="1317"/>
      <c r="M1" s="1317"/>
      <c r="N1" s="1317"/>
      <c r="O1" s="1317"/>
      <c r="P1" s="1317"/>
      <c r="Q1" s="1317"/>
      <c r="R1" s="1317"/>
      <c r="S1" s="1317"/>
      <c r="T1" s="1317"/>
      <c r="U1" s="1317"/>
      <c r="V1" s="1317"/>
      <c r="W1" s="1317"/>
      <c r="X1" s="1317"/>
      <c r="Y1" s="1318"/>
      <c r="Z1" s="42"/>
      <c r="AA1" s="42"/>
      <c r="AB1" s="42"/>
      <c r="AC1" s="42"/>
      <c r="AD1" s="1423" t="s">
        <v>268</v>
      </c>
      <c r="AE1" s="42"/>
      <c r="AG1" s="42"/>
      <c r="AH1" s="1318"/>
      <c r="AI1" s="1318"/>
      <c r="AJ1" s="1318"/>
      <c r="AK1" s="1318"/>
      <c r="AL1" s="1318"/>
      <c r="AM1" s="1318"/>
      <c r="AN1" s="1318"/>
      <c r="AO1" s="1318"/>
      <c r="AP1" s="1318"/>
      <c r="AQ1" s="1318"/>
      <c r="AR1" s="1318"/>
      <c r="AS1" s="1318"/>
      <c r="AT1" s="1318"/>
      <c r="AU1" s="1318"/>
      <c r="AV1" s="1318"/>
      <c r="AW1" s="1318"/>
      <c r="AX1" s="1318"/>
      <c r="AY1" s="1318"/>
      <c r="AZ1" s="1318"/>
      <c r="BA1" s="1318"/>
      <c r="BB1" s="1318"/>
      <c r="BC1" s="1318"/>
      <c r="BD1" s="1318"/>
      <c r="BE1" s="1318"/>
      <c r="BF1" s="1318"/>
      <c r="BG1" s="1318"/>
      <c r="BH1" s="1318"/>
      <c r="BI1" s="1318"/>
      <c r="BJ1" s="1318"/>
      <c r="BK1" s="1318"/>
      <c r="BL1" s="1318"/>
      <c r="BM1" s="1318"/>
      <c r="BN1" s="1318"/>
      <c r="BO1" s="1318"/>
      <c r="BP1" s="1318"/>
      <c r="BQ1" s="1318"/>
      <c r="BR1" s="1318"/>
      <c r="BS1" s="1318"/>
      <c r="BT1" s="1318"/>
      <c r="BU1" s="1318"/>
      <c r="BV1" s="1318"/>
      <c r="BW1" s="1318"/>
      <c r="BX1" s="1318"/>
      <c r="BY1" s="1318"/>
      <c r="BZ1" s="1318"/>
      <c r="CA1" s="1318"/>
      <c r="CB1" s="1318"/>
      <c r="CC1" s="1318"/>
      <c r="CD1" s="1318"/>
      <c r="CE1" s="1318"/>
      <c r="CF1" s="1318"/>
      <c r="CG1" s="1318"/>
      <c r="CH1" s="1318"/>
      <c r="CI1" s="1318"/>
      <c r="CJ1" s="1318"/>
      <c r="CK1" s="1318"/>
      <c r="CL1" s="1318"/>
      <c r="CM1" s="1318"/>
      <c r="CN1" s="1318"/>
      <c r="CO1" s="1318"/>
      <c r="CP1" s="1318"/>
      <c r="CQ1" s="1318"/>
      <c r="CR1" s="1318"/>
      <c r="CS1" s="1318"/>
      <c r="CT1" s="1318"/>
      <c r="CU1" s="1318"/>
      <c r="CV1" s="1318"/>
      <c r="CW1" s="1318"/>
      <c r="CX1" s="1318"/>
      <c r="CY1" s="1318"/>
      <c r="CZ1" s="1318"/>
      <c r="DA1" s="1318"/>
      <c r="DB1" s="1318"/>
      <c r="DC1" s="1318"/>
      <c r="DD1" s="1318"/>
      <c r="DE1" s="1318"/>
      <c r="DF1" s="1318"/>
      <c r="DG1" s="1318"/>
      <c r="DH1" s="1318"/>
      <c r="DI1" s="1318"/>
      <c r="DJ1" s="1318"/>
      <c r="DK1" s="1318"/>
      <c r="DL1" s="1318"/>
      <c r="DM1" s="1318"/>
      <c r="DN1" s="1318"/>
      <c r="DO1" s="1318"/>
      <c r="DP1" s="1318"/>
      <c r="DQ1" s="1318"/>
      <c r="DR1" s="1318"/>
      <c r="DS1" s="1318"/>
      <c r="DT1" s="1318"/>
      <c r="DU1" s="1318"/>
      <c r="DV1" s="1318"/>
      <c r="DW1" s="1318"/>
      <c r="DX1" s="1318"/>
      <c r="DY1" s="1318"/>
      <c r="DZ1" s="1318"/>
      <c r="EA1" s="1318"/>
      <c r="EB1" s="1318"/>
      <c r="EC1" s="1318"/>
      <c r="ED1" s="1318"/>
      <c r="EE1" s="1318"/>
      <c r="EF1" s="1318"/>
      <c r="EG1" s="1318"/>
      <c r="EH1" s="1318"/>
      <c r="EI1" s="1318"/>
      <c r="EJ1" s="1318"/>
      <c r="EK1" s="1318"/>
      <c r="EL1" s="1318"/>
      <c r="EM1" s="1318"/>
      <c r="EN1" s="1318"/>
      <c r="EO1" s="1318"/>
      <c r="EP1" s="1318"/>
      <c r="EQ1" s="1318"/>
      <c r="ER1" s="1318"/>
      <c r="ES1" s="1318"/>
      <c r="ET1" s="1318"/>
      <c r="EU1" s="1318"/>
      <c r="EV1" s="1318"/>
      <c r="EW1" s="1318"/>
      <c r="EX1" s="1318"/>
      <c r="EY1" s="1318"/>
      <c r="EZ1" s="1318"/>
      <c r="FA1" s="1318"/>
      <c r="FB1" s="1318"/>
      <c r="FC1" s="1318"/>
      <c r="FD1" s="1318"/>
      <c r="FE1" s="1318"/>
      <c r="FF1" s="1318"/>
      <c r="FG1" s="1318"/>
      <c r="FH1" s="1318"/>
      <c r="FI1" s="1318"/>
      <c r="FJ1" s="1318"/>
      <c r="FK1" s="1318"/>
      <c r="FL1" s="1318"/>
      <c r="FM1" s="1318"/>
      <c r="FN1" s="1318"/>
      <c r="FO1" s="1318"/>
      <c r="FP1" s="1318"/>
      <c r="FQ1" s="1318"/>
      <c r="FR1" s="1318"/>
      <c r="FS1" s="1318"/>
      <c r="FT1" s="1318"/>
      <c r="FU1" s="1318"/>
      <c r="FV1" s="1318"/>
      <c r="FW1" s="1318"/>
      <c r="FX1" s="1318"/>
      <c r="FY1" s="1318"/>
      <c r="FZ1" s="1318"/>
      <c r="GA1" s="1318"/>
      <c r="GB1" s="1318"/>
      <c r="GC1" s="1318"/>
      <c r="GD1" s="1318"/>
      <c r="GE1" s="1318"/>
      <c r="GF1" s="1318"/>
      <c r="GG1" s="1318"/>
      <c r="GH1" s="1318"/>
      <c r="GI1" s="1318"/>
      <c r="GJ1" s="1318"/>
      <c r="GK1" s="1318"/>
      <c r="GL1" s="1318"/>
      <c r="GM1" s="1318"/>
      <c r="GN1" s="1318"/>
      <c r="GO1" s="1318"/>
      <c r="GP1" s="1318"/>
      <c r="GQ1" s="1318"/>
      <c r="GR1" s="1318"/>
      <c r="GS1" s="1318"/>
      <c r="GT1" s="1318"/>
      <c r="GU1" s="1318"/>
      <c r="GV1" s="1318"/>
      <c r="GW1" s="1318"/>
      <c r="GX1" s="1318"/>
      <c r="GY1" s="1318"/>
      <c r="GZ1" s="1318"/>
      <c r="HA1" s="1318"/>
      <c r="HB1" s="1318"/>
      <c r="HC1" s="1318"/>
      <c r="HD1" s="1318"/>
      <c r="HE1" s="1318"/>
      <c r="HF1" s="1318"/>
      <c r="HG1" s="1318"/>
      <c r="HH1" s="1318"/>
      <c r="HI1" s="1318"/>
      <c r="HJ1" s="1318"/>
      <c r="HK1" s="1318"/>
      <c r="HL1" s="1318"/>
      <c r="HM1" s="1318"/>
      <c r="HN1" s="1318"/>
      <c r="HO1" s="1318"/>
      <c r="HP1" s="1318"/>
      <c r="HQ1" s="1318"/>
      <c r="HR1" s="1318"/>
      <c r="HS1" s="1318"/>
      <c r="HT1" s="1318"/>
      <c r="HU1" s="1318"/>
      <c r="HV1" s="1318"/>
      <c r="HW1" s="1318"/>
      <c r="HX1" s="1318"/>
      <c r="HY1" s="1318"/>
      <c r="HZ1" s="1318"/>
      <c r="IA1" s="1318"/>
      <c r="IB1" s="1318"/>
      <c r="IC1" s="1318"/>
      <c r="ID1" s="1318"/>
      <c r="IE1" s="1318"/>
      <c r="IF1" s="1318"/>
      <c r="IG1" s="1318"/>
      <c r="IH1" s="1318"/>
      <c r="II1" s="1318"/>
      <c r="IJ1" s="1318"/>
      <c r="IK1" s="1318"/>
      <c r="IL1" s="1318"/>
      <c r="IM1" s="1318"/>
      <c r="IN1" s="1318"/>
      <c r="IO1" s="1318"/>
      <c r="IP1" s="1318"/>
      <c r="IQ1" s="1318"/>
      <c r="IR1" s="1318"/>
      <c r="IS1" s="1318"/>
      <c r="IT1" s="1318"/>
      <c r="IU1" s="1318"/>
      <c r="IV1" s="1318"/>
    </row>
    <row r="2" spans="1:256" s="63" customFormat="1" ht="15" customHeight="1" x14ac:dyDescent="0.2">
      <c r="A2" s="1317"/>
      <c r="B2" s="1317"/>
      <c r="C2" s="1317"/>
      <c r="D2" s="1317"/>
      <c r="E2" s="1317"/>
      <c r="F2" s="1317"/>
      <c r="G2" s="1317"/>
      <c r="H2" s="1317"/>
      <c r="I2" s="1317"/>
      <c r="J2" s="1317"/>
      <c r="K2" s="1317"/>
      <c r="L2" s="1317"/>
      <c r="M2" s="1317"/>
      <c r="N2" s="1317"/>
      <c r="O2" s="1317"/>
      <c r="P2" s="1317"/>
      <c r="Q2" s="1317"/>
      <c r="R2" s="1317"/>
      <c r="S2" s="1317"/>
      <c r="T2" s="1317"/>
      <c r="U2" s="1317"/>
      <c r="V2" s="1317"/>
      <c r="W2" s="1317"/>
      <c r="X2" s="1317"/>
      <c r="Y2" s="1317"/>
      <c r="Z2" s="1317"/>
      <c r="AA2" s="1317"/>
      <c r="AB2" s="1320"/>
      <c r="AC2" s="1320"/>
      <c r="AD2" s="1320"/>
      <c r="AE2" s="1320"/>
      <c r="AF2" s="1320"/>
      <c r="AG2" s="1320"/>
      <c r="AH2" s="1318"/>
      <c r="AI2" s="1318"/>
      <c r="AJ2" s="1318"/>
      <c r="AK2" s="1318"/>
      <c r="AL2" s="1318"/>
      <c r="AM2" s="1318"/>
      <c r="AN2" s="1318"/>
      <c r="AO2" s="1318"/>
      <c r="AP2" s="1318"/>
      <c r="AQ2" s="1318"/>
      <c r="AR2" s="1318"/>
      <c r="AS2" s="1318"/>
      <c r="AT2" s="1318"/>
      <c r="AU2" s="1318"/>
      <c r="AV2" s="1318"/>
      <c r="AW2" s="1318"/>
      <c r="AX2" s="1318"/>
      <c r="AY2" s="1318"/>
      <c r="AZ2" s="1318"/>
      <c r="BA2" s="1318"/>
      <c r="BB2" s="1318"/>
      <c r="BC2" s="1318"/>
      <c r="BD2" s="1318"/>
      <c r="BE2" s="1318"/>
      <c r="BF2" s="1318"/>
      <c r="BG2" s="1318"/>
      <c r="BH2" s="1318"/>
      <c r="BI2" s="1318"/>
      <c r="BJ2" s="1318"/>
      <c r="BK2" s="1318"/>
      <c r="BL2" s="1318"/>
      <c r="BM2" s="1318"/>
      <c r="BN2" s="1318"/>
      <c r="BO2" s="1318"/>
      <c r="BP2" s="1318"/>
      <c r="BQ2" s="1318"/>
      <c r="BR2" s="1318"/>
      <c r="BS2" s="1318"/>
      <c r="BT2" s="1318"/>
      <c r="BU2" s="1318"/>
      <c r="BV2" s="1318"/>
      <c r="BW2" s="1318"/>
      <c r="BX2" s="1318"/>
      <c r="BY2" s="1318"/>
      <c r="BZ2" s="1318"/>
      <c r="CA2" s="1318"/>
      <c r="CB2" s="1318"/>
      <c r="CC2" s="1318"/>
      <c r="CD2" s="1318"/>
      <c r="CE2" s="1318"/>
      <c r="CF2" s="1318"/>
      <c r="CG2" s="1318"/>
      <c r="CH2" s="1318"/>
      <c r="CI2" s="1318"/>
      <c r="CJ2" s="1318"/>
      <c r="CK2" s="1318"/>
      <c r="CL2" s="1318"/>
      <c r="CM2" s="1318"/>
      <c r="CN2" s="1318"/>
      <c r="CO2" s="1318"/>
      <c r="CP2" s="1318"/>
      <c r="CQ2" s="1318"/>
      <c r="CR2" s="1318"/>
      <c r="CS2" s="1318"/>
      <c r="CT2" s="1318"/>
      <c r="CU2" s="1318"/>
      <c r="CV2" s="1318"/>
      <c r="CW2" s="1318"/>
      <c r="CX2" s="1318"/>
      <c r="CY2" s="1318"/>
      <c r="CZ2" s="1318"/>
      <c r="DA2" s="1318"/>
      <c r="DB2" s="1318"/>
      <c r="DC2" s="1318"/>
      <c r="DD2" s="1318"/>
      <c r="DE2" s="1318"/>
      <c r="DF2" s="1318"/>
      <c r="DG2" s="1318"/>
      <c r="DH2" s="1318"/>
      <c r="DI2" s="1318"/>
      <c r="DJ2" s="1318"/>
      <c r="DK2" s="1318"/>
      <c r="DL2" s="1318"/>
      <c r="DM2" s="1318"/>
      <c r="DN2" s="1318"/>
      <c r="DO2" s="1318"/>
      <c r="DP2" s="1318"/>
      <c r="DQ2" s="1318"/>
      <c r="DR2" s="1318"/>
      <c r="DS2" s="1318"/>
      <c r="DT2" s="1318"/>
      <c r="DU2" s="1318"/>
      <c r="DV2" s="1318"/>
      <c r="DW2" s="1318"/>
      <c r="DX2" s="1318"/>
      <c r="DY2" s="1318"/>
      <c r="DZ2" s="1318"/>
      <c r="EA2" s="1318"/>
      <c r="EB2" s="1318"/>
      <c r="EC2" s="1318"/>
      <c r="ED2" s="1318"/>
      <c r="EE2" s="1318"/>
      <c r="EF2" s="1318"/>
      <c r="EG2" s="1318"/>
      <c r="EH2" s="1318"/>
      <c r="EI2" s="1318"/>
      <c r="EJ2" s="1318"/>
      <c r="EK2" s="1318"/>
      <c r="EL2" s="1318"/>
      <c r="EM2" s="1318"/>
      <c r="EN2" s="1318"/>
      <c r="EO2" s="1318"/>
      <c r="EP2" s="1318"/>
      <c r="EQ2" s="1318"/>
      <c r="ER2" s="1318"/>
      <c r="ES2" s="1318"/>
      <c r="ET2" s="1318"/>
      <c r="EU2" s="1318"/>
      <c r="EV2" s="1318"/>
      <c r="EW2" s="1318"/>
      <c r="EX2" s="1318"/>
      <c r="EY2" s="1318"/>
      <c r="EZ2" s="1318"/>
      <c r="FA2" s="1318"/>
      <c r="FB2" s="1318"/>
      <c r="FC2" s="1318"/>
      <c r="FD2" s="1318"/>
      <c r="FE2" s="1318"/>
      <c r="FF2" s="1318"/>
      <c r="FG2" s="1318"/>
      <c r="FH2" s="1318"/>
      <c r="FI2" s="1318"/>
      <c r="FJ2" s="1318"/>
      <c r="FK2" s="1318"/>
      <c r="FL2" s="1318"/>
      <c r="FM2" s="1318"/>
      <c r="FN2" s="1318"/>
      <c r="FO2" s="1318"/>
      <c r="FP2" s="1318"/>
      <c r="FQ2" s="1318"/>
      <c r="FR2" s="1318"/>
      <c r="FS2" s="1318"/>
      <c r="FT2" s="1318"/>
      <c r="FU2" s="1318"/>
      <c r="FV2" s="1318"/>
      <c r="FW2" s="1318"/>
      <c r="FX2" s="1318"/>
      <c r="FY2" s="1318"/>
      <c r="FZ2" s="1318"/>
      <c r="GA2" s="1318"/>
      <c r="GB2" s="1318"/>
      <c r="GC2" s="1318"/>
      <c r="GD2" s="1318"/>
      <c r="GE2" s="1318"/>
      <c r="GF2" s="1318"/>
      <c r="GG2" s="1318"/>
      <c r="GH2" s="1318"/>
      <c r="GI2" s="1318"/>
      <c r="GJ2" s="1318"/>
      <c r="GK2" s="1318"/>
      <c r="GL2" s="1318"/>
      <c r="GM2" s="1318"/>
      <c r="GN2" s="1318"/>
      <c r="GO2" s="1318"/>
      <c r="GP2" s="1318"/>
      <c r="GQ2" s="1318"/>
      <c r="GR2" s="1318"/>
      <c r="GS2" s="1318"/>
      <c r="GT2" s="1318"/>
      <c r="GU2" s="1318"/>
      <c r="GV2" s="1318"/>
      <c r="GW2" s="1318"/>
      <c r="GX2" s="1318"/>
      <c r="GY2" s="1318"/>
      <c r="GZ2" s="1318"/>
      <c r="HA2" s="1318"/>
      <c r="HB2" s="1318"/>
      <c r="HC2" s="1318"/>
      <c r="HD2" s="1318"/>
      <c r="HE2" s="1318"/>
      <c r="HF2" s="1318"/>
      <c r="HG2" s="1318"/>
      <c r="HH2" s="1318"/>
      <c r="HI2" s="1318"/>
      <c r="HJ2" s="1318"/>
      <c r="HK2" s="1318"/>
      <c r="HL2" s="1318"/>
      <c r="HM2" s="1318"/>
      <c r="HN2" s="1318"/>
      <c r="HO2" s="1318"/>
      <c r="HP2" s="1318"/>
      <c r="HQ2" s="1318"/>
      <c r="HR2" s="1318"/>
      <c r="HS2" s="1318"/>
      <c r="HT2" s="1318"/>
      <c r="HU2" s="1318"/>
      <c r="HV2" s="1318"/>
      <c r="HW2" s="1318"/>
      <c r="HX2" s="1318"/>
      <c r="HY2" s="1318"/>
      <c r="HZ2" s="1318"/>
      <c r="IA2" s="1318"/>
      <c r="IB2" s="1318"/>
      <c r="IC2" s="1318"/>
      <c r="ID2" s="1318"/>
      <c r="IE2" s="1318"/>
      <c r="IF2" s="1318"/>
      <c r="IG2" s="1318"/>
      <c r="IH2" s="1318"/>
      <c r="II2" s="1318"/>
      <c r="IJ2" s="1318"/>
      <c r="IK2" s="1318"/>
      <c r="IL2" s="1318"/>
      <c r="IM2" s="1318"/>
      <c r="IN2" s="1318"/>
      <c r="IO2" s="1318"/>
      <c r="IP2" s="1318"/>
      <c r="IQ2" s="1318"/>
      <c r="IR2" s="1318"/>
      <c r="IS2" s="1318"/>
      <c r="IT2" s="1318"/>
      <c r="IU2" s="1318"/>
      <c r="IV2" s="1318"/>
    </row>
    <row r="3" spans="1:256" s="63" customFormat="1" ht="15" customHeight="1" x14ac:dyDescent="0.2">
      <c r="A3" s="1317"/>
      <c r="B3" s="1317"/>
      <c r="C3" s="1317"/>
      <c r="D3" s="1317"/>
      <c r="E3" s="1317"/>
      <c r="F3" s="1317"/>
      <c r="G3" s="1317"/>
      <c r="H3" s="1317"/>
      <c r="I3" s="1317"/>
      <c r="J3" s="1317"/>
      <c r="K3" s="1317"/>
      <c r="L3" s="1317"/>
      <c r="M3" s="1317"/>
      <c r="N3" s="1317"/>
      <c r="O3" s="1317"/>
      <c r="P3" s="1317"/>
      <c r="Q3" s="1317"/>
      <c r="R3" s="1317"/>
      <c r="S3" s="1317"/>
      <c r="T3" s="1317"/>
      <c r="U3" s="1317"/>
      <c r="V3" s="1317"/>
      <c r="W3" s="1317"/>
      <c r="X3" s="1317"/>
      <c r="Y3" s="1317"/>
      <c r="Z3" s="1317"/>
      <c r="AA3" s="1317"/>
      <c r="AB3" s="1317"/>
      <c r="AC3" s="1317"/>
      <c r="AD3" s="1317"/>
      <c r="AE3" s="1317"/>
      <c r="AF3" s="1317"/>
      <c r="AG3" s="1317"/>
      <c r="AH3" s="1318"/>
      <c r="AI3" s="1318"/>
      <c r="AJ3" s="1318"/>
      <c r="AK3" s="1318"/>
      <c r="AL3" s="1318"/>
      <c r="AM3" s="1318"/>
      <c r="AN3" s="1318"/>
      <c r="AO3" s="1318"/>
      <c r="AP3" s="1318"/>
      <c r="AQ3" s="1318"/>
      <c r="AR3" s="1318"/>
      <c r="AS3" s="1318"/>
      <c r="AT3" s="1318"/>
      <c r="AU3" s="1318"/>
      <c r="AV3" s="1318"/>
      <c r="AW3" s="1318"/>
      <c r="AX3" s="1318"/>
      <c r="AY3" s="1318"/>
      <c r="AZ3" s="1318"/>
      <c r="BA3" s="1318"/>
      <c r="BB3" s="1318"/>
      <c r="BC3" s="1318"/>
      <c r="BD3" s="1318"/>
      <c r="BE3" s="1318"/>
      <c r="BF3" s="1318"/>
      <c r="BG3" s="1318"/>
      <c r="BH3" s="1318"/>
      <c r="BI3" s="1318"/>
      <c r="BJ3" s="1318"/>
      <c r="BK3" s="1318"/>
      <c r="BL3" s="1318"/>
      <c r="BM3" s="1318"/>
      <c r="BN3" s="1318"/>
      <c r="BO3" s="1318"/>
      <c r="BP3" s="1318"/>
      <c r="BQ3" s="1318"/>
      <c r="BR3" s="1318"/>
      <c r="BS3" s="1318"/>
      <c r="BT3" s="1318"/>
      <c r="BU3" s="1318"/>
      <c r="BV3" s="1318"/>
      <c r="BW3" s="1318"/>
      <c r="BX3" s="1318"/>
      <c r="BY3" s="1318"/>
      <c r="BZ3" s="1318"/>
      <c r="CA3" s="1318"/>
      <c r="CB3" s="1318"/>
      <c r="CC3" s="1318"/>
      <c r="CD3" s="1318"/>
      <c r="CE3" s="1318"/>
      <c r="CF3" s="1318"/>
      <c r="CG3" s="1318"/>
      <c r="CH3" s="1318"/>
      <c r="CI3" s="1318"/>
      <c r="CJ3" s="1318"/>
      <c r="CK3" s="1318"/>
      <c r="CL3" s="1318"/>
      <c r="CM3" s="1318"/>
      <c r="CN3" s="1318"/>
      <c r="CO3" s="1318"/>
      <c r="CP3" s="1318"/>
      <c r="CQ3" s="1318"/>
      <c r="CR3" s="1318"/>
      <c r="CS3" s="1318"/>
      <c r="CT3" s="1318"/>
      <c r="CU3" s="1318"/>
      <c r="CV3" s="1318"/>
      <c r="CW3" s="1318"/>
      <c r="CX3" s="1318"/>
      <c r="CY3" s="1318"/>
      <c r="CZ3" s="1318"/>
      <c r="DA3" s="1318"/>
      <c r="DB3" s="1318"/>
      <c r="DC3" s="1318"/>
      <c r="DD3" s="1318"/>
      <c r="DE3" s="1318"/>
      <c r="DF3" s="1318"/>
      <c r="DG3" s="1318"/>
      <c r="DH3" s="1318"/>
      <c r="DI3" s="1318"/>
      <c r="DJ3" s="1318"/>
      <c r="DK3" s="1318"/>
      <c r="DL3" s="1318"/>
      <c r="DM3" s="1318"/>
      <c r="DN3" s="1318"/>
      <c r="DO3" s="1318"/>
      <c r="DP3" s="1318"/>
      <c r="DQ3" s="1318"/>
      <c r="DR3" s="1318"/>
      <c r="DS3" s="1318"/>
      <c r="DT3" s="1318"/>
      <c r="DU3" s="1318"/>
      <c r="DV3" s="1318"/>
      <c r="DW3" s="1318"/>
      <c r="DX3" s="1318"/>
      <c r="DY3" s="1318"/>
      <c r="DZ3" s="1318"/>
      <c r="EA3" s="1318"/>
      <c r="EB3" s="1318"/>
      <c r="EC3" s="1318"/>
      <c r="ED3" s="1318"/>
      <c r="EE3" s="1318"/>
      <c r="EF3" s="1318"/>
      <c r="EG3" s="1318"/>
      <c r="EH3" s="1318"/>
      <c r="EI3" s="1318"/>
      <c r="EJ3" s="1318"/>
      <c r="EK3" s="1318"/>
      <c r="EL3" s="1318"/>
      <c r="EM3" s="1318"/>
      <c r="EN3" s="1318"/>
      <c r="EO3" s="1318"/>
      <c r="EP3" s="1318"/>
      <c r="EQ3" s="1318"/>
      <c r="ER3" s="1318"/>
      <c r="ES3" s="1318"/>
      <c r="ET3" s="1318"/>
      <c r="EU3" s="1318"/>
      <c r="EV3" s="1318"/>
      <c r="EW3" s="1318"/>
      <c r="EX3" s="1318"/>
      <c r="EY3" s="1318"/>
      <c r="EZ3" s="1318"/>
      <c r="FA3" s="1318"/>
      <c r="FB3" s="1318"/>
      <c r="FC3" s="1318"/>
      <c r="FD3" s="1318"/>
      <c r="FE3" s="1318"/>
      <c r="FF3" s="1318"/>
      <c r="FG3" s="1318"/>
      <c r="FH3" s="1318"/>
      <c r="FI3" s="1318"/>
      <c r="FJ3" s="1318"/>
      <c r="FK3" s="1318"/>
      <c r="FL3" s="1318"/>
      <c r="FM3" s="1318"/>
      <c r="FN3" s="1318"/>
      <c r="FO3" s="1318"/>
      <c r="FP3" s="1318"/>
      <c r="FQ3" s="1318"/>
      <c r="FR3" s="1318"/>
      <c r="FS3" s="1318"/>
      <c r="FT3" s="1318"/>
      <c r="FU3" s="1318"/>
      <c r="FV3" s="1318"/>
      <c r="FW3" s="1318"/>
      <c r="FX3" s="1318"/>
      <c r="FY3" s="1318"/>
      <c r="FZ3" s="1318"/>
      <c r="GA3" s="1318"/>
      <c r="GB3" s="1318"/>
      <c r="GC3" s="1318"/>
      <c r="GD3" s="1318"/>
      <c r="GE3" s="1318"/>
      <c r="GF3" s="1318"/>
      <c r="GG3" s="1318"/>
      <c r="GH3" s="1318"/>
      <c r="GI3" s="1318"/>
      <c r="GJ3" s="1318"/>
      <c r="GK3" s="1318"/>
      <c r="GL3" s="1318"/>
      <c r="GM3" s="1318"/>
      <c r="GN3" s="1318"/>
      <c r="GO3" s="1318"/>
      <c r="GP3" s="1318"/>
      <c r="GQ3" s="1318"/>
      <c r="GR3" s="1318"/>
      <c r="GS3" s="1318"/>
      <c r="GT3" s="1318"/>
      <c r="GU3" s="1318"/>
      <c r="GV3" s="1318"/>
      <c r="GW3" s="1318"/>
      <c r="GX3" s="1318"/>
      <c r="GY3" s="1318"/>
      <c r="GZ3" s="1318"/>
      <c r="HA3" s="1318"/>
      <c r="HB3" s="1318"/>
      <c r="HC3" s="1318"/>
      <c r="HD3" s="1318"/>
      <c r="HE3" s="1318"/>
      <c r="HF3" s="1318"/>
      <c r="HG3" s="1318"/>
      <c r="HH3" s="1318"/>
      <c r="HI3" s="1318"/>
      <c r="HJ3" s="1318"/>
      <c r="HK3" s="1318"/>
      <c r="HL3" s="1318"/>
      <c r="HM3" s="1318"/>
      <c r="HN3" s="1318"/>
      <c r="HO3" s="1318"/>
      <c r="HP3" s="1318"/>
      <c r="HQ3" s="1318"/>
      <c r="HR3" s="1318"/>
      <c r="HS3" s="1318"/>
      <c r="HT3" s="1318"/>
      <c r="HU3" s="1318"/>
      <c r="HV3" s="1318"/>
      <c r="HW3" s="1318"/>
      <c r="HX3" s="1318"/>
      <c r="HY3" s="1318"/>
      <c r="HZ3" s="1318"/>
      <c r="IA3" s="1318"/>
      <c r="IB3" s="1318"/>
      <c r="IC3" s="1318"/>
      <c r="ID3" s="1318"/>
      <c r="IE3" s="1318"/>
      <c r="IF3" s="1318"/>
      <c r="IG3" s="1318"/>
      <c r="IH3" s="1318"/>
      <c r="II3" s="1318"/>
      <c r="IJ3" s="1318"/>
      <c r="IK3" s="1318"/>
      <c r="IL3" s="1318"/>
      <c r="IM3" s="1318"/>
      <c r="IN3" s="1318"/>
      <c r="IO3" s="1318"/>
      <c r="IP3" s="1318"/>
      <c r="IQ3" s="1318"/>
      <c r="IR3" s="1318"/>
      <c r="IS3" s="1318"/>
      <c r="IT3" s="1318"/>
      <c r="IU3" s="1318"/>
      <c r="IV3" s="1318"/>
    </row>
    <row r="4" spans="1:256" s="63" customFormat="1" ht="15" customHeight="1" x14ac:dyDescent="0.2">
      <c r="A4" s="2500" t="s">
        <v>1192</v>
      </c>
      <c r="B4" s="2500"/>
      <c r="C4" s="2500"/>
      <c r="D4" s="2500"/>
      <c r="E4" s="2500"/>
      <c r="F4" s="2500"/>
      <c r="G4" s="2500"/>
      <c r="H4" s="2500"/>
      <c r="I4" s="2500"/>
      <c r="J4" s="2500"/>
      <c r="K4" s="2500"/>
      <c r="L4" s="2500"/>
      <c r="M4" s="2500"/>
      <c r="N4" s="2500"/>
      <c r="O4" s="2500"/>
      <c r="P4" s="2500"/>
      <c r="Q4" s="2500"/>
      <c r="R4" s="2500"/>
      <c r="S4" s="2500"/>
      <c r="T4" s="2500"/>
      <c r="U4" s="2500"/>
      <c r="V4" s="2500"/>
      <c r="W4" s="2500"/>
      <c r="X4" s="2500"/>
      <c r="Y4" s="2500"/>
      <c r="Z4" s="2500"/>
      <c r="AA4" s="2500"/>
      <c r="AB4" s="2500"/>
      <c r="AC4" s="2500"/>
      <c r="AD4" s="2500"/>
      <c r="AE4" s="2500"/>
      <c r="AF4" s="2500"/>
      <c r="AG4" s="1321"/>
      <c r="AH4" s="1318"/>
      <c r="AI4" s="1318"/>
      <c r="AJ4" s="1318"/>
      <c r="AK4" s="1318"/>
      <c r="AL4" s="1318"/>
      <c r="AM4" s="1318"/>
      <c r="AN4" s="1318"/>
      <c r="AO4" s="1318"/>
      <c r="AP4" s="1318"/>
      <c r="AQ4" s="1318"/>
      <c r="AR4" s="1318"/>
      <c r="AS4" s="1318"/>
      <c r="AT4" s="1318"/>
      <c r="AU4" s="1318"/>
      <c r="AV4" s="1318"/>
      <c r="AW4" s="1318"/>
      <c r="AX4" s="1318"/>
      <c r="AY4" s="1318"/>
      <c r="AZ4" s="1318"/>
      <c r="BA4" s="1318"/>
      <c r="BB4" s="1318"/>
      <c r="BC4" s="1318"/>
      <c r="BD4" s="1318"/>
      <c r="BE4" s="1318"/>
      <c r="BF4" s="1318"/>
      <c r="BG4" s="1318"/>
      <c r="BH4" s="1318"/>
      <c r="BI4" s="1318"/>
      <c r="BJ4" s="1318"/>
      <c r="BK4" s="1318"/>
      <c r="BL4" s="1318"/>
      <c r="BM4" s="1318"/>
      <c r="BN4" s="1318"/>
      <c r="BO4" s="1318"/>
      <c r="BP4" s="1318"/>
      <c r="BQ4" s="1318"/>
      <c r="BR4" s="1318"/>
      <c r="BS4" s="1318"/>
      <c r="BT4" s="1318"/>
      <c r="BU4" s="1318"/>
      <c r="BV4" s="1318"/>
      <c r="BW4" s="1318"/>
      <c r="BX4" s="1318"/>
      <c r="BY4" s="1318"/>
      <c r="BZ4" s="1318"/>
      <c r="CA4" s="1318"/>
      <c r="CB4" s="1318"/>
      <c r="CC4" s="1318"/>
      <c r="CD4" s="1318"/>
      <c r="CE4" s="1318"/>
      <c r="CF4" s="1318"/>
      <c r="CG4" s="1318"/>
      <c r="CH4" s="1318"/>
      <c r="CI4" s="1318"/>
      <c r="CJ4" s="1318"/>
      <c r="CK4" s="1318"/>
      <c r="CL4" s="1318"/>
      <c r="CM4" s="1318"/>
      <c r="CN4" s="1318"/>
      <c r="CO4" s="1318"/>
      <c r="CP4" s="1318"/>
      <c r="CQ4" s="1318"/>
      <c r="CR4" s="1318"/>
      <c r="CS4" s="1318"/>
      <c r="CT4" s="1318"/>
      <c r="CU4" s="1318"/>
      <c r="CV4" s="1318"/>
      <c r="CW4" s="1318"/>
      <c r="CX4" s="1318"/>
      <c r="CY4" s="1318"/>
      <c r="CZ4" s="1318"/>
      <c r="DA4" s="1318"/>
      <c r="DB4" s="1318"/>
      <c r="DC4" s="1318"/>
      <c r="DD4" s="1318"/>
      <c r="DE4" s="1318"/>
      <c r="DF4" s="1318"/>
      <c r="DG4" s="1318"/>
      <c r="DH4" s="1318"/>
      <c r="DI4" s="1318"/>
      <c r="DJ4" s="1318"/>
      <c r="DK4" s="1318"/>
      <c r="DL4" s="1318"/>
      <c r="DM4" s="1318"/>
      <c r="DN4" s="1318"/>
      <c r="DO4" s="1318"/>
      <c r="DP4" s="1318"/>
      <c r="DQ4" s="1318"/>
      <c r="DR4" s="1318"/>
      <c r="DS4" s="1318"/>
      <c r="DT4" s="1318"/>
      <c r="DU4" s="1318"/>
      <c r="DV4" s="1318"/>
      <c r="DW4" s="1318"/>
      <c r="DX4" s="1318"/>
      <c r="DY4" s="1318"/>
      <c r="DZ4" s="1318"/>
      <c r="EA4" s="1318"/>
      <c r="EB4" s="1318"/>
      <c r="EC4" s="1318"/>
      <c r="ED4" s="1318"/>
      <c r="EE4" s="1318"/>
      <c r="EF4" s="1318"/>
      <c r="EG4" s="1318"/>
      <c r="EH4" s="1318"/>
      <c r="EI4" s="1318"/>
      <c r="EJ4" s="1318"/>
      <c r="EK4" s="1318"/>
      <c r="EL4" s="1318"/>
      <c r="EM4" s="1318"/>
      <c r="EN4" s="1318"/>
      <c r="EO4" s="1318"/>
      <c r="EP4" s="1318"/>
      <c r="EQ4" s="1318"/>
      <c r="ER4" s="1318"/>
      <c r="ES4" s="1318"/>
      <c r="ET4" s="1318"/>
      <c r="EU4" s="1318"/>
      <c r="EV4" s="1318"/>
      <c r="EW4" s="1318"/>
      <c r="EX4" s="1318"/>
      <c r="EY4" s="1318"/>
      <c r="EZ4" s="1318"/>
      <c r="FA4" s="1318"/>
      <c r="FB4" s="1318"/>
      <c r="FC4" s="1318"/>
      <c r="FD4" s="1318"/>
      <c r="FE4" s="1318"/>
      <c r="FF4" s="1318"/>
      <c r="FG4" s="1318"/>
      <c r="FH4" s="1318"/>
      <c r="FI4" s="1318"/>
      <c r="FJ4" s="1318"/>
      <c r="FK4" s="1318"/>
      <c r="FL4" s="1318"/>
      <c r="FM4" s="1318"/>
      <c r="FN4" s="1318"/>
      <c r="FO4" s="1318"/>
      <c r="FP4" s="1318"/>
      <c r="FQ4" s="1318"/>
      <c r="FR4" s="1318"/>
      <c r="FS4" s="1318"/>
      <c r="FT4" s="1318"/>
      <c r="FU4" s="1318"/>
      <c r="FV4" s="1318"/>
      <c r="FW4" s="1318"/>
      <c r="FX4" s="1318"/>
      <c r="FY4" s="1318"/>
      <c r="FZ4" s="1318"/>
      <c r="GA4" s="1318"/>
      <c r="GB4" s="1318"/>
      <c r="GC4" s="1318"/>
      <c r="GD4" s="1318"/>
      <c r="GE4" s="1318"/>
      <c r="GF4" s="1318"/>
      <c r="GG4" s="1318"/>
      <c r="GH4" s="1318"/>
      <c r="GI4" s="1318"/>
      <c r="GJ4" s="1318"/>
      <c r="GK4" s="1318"/>
      <c r="GL4" s="1318"/>
      <c r="GM4" s="1318"/>
      <c r="GN4" s="1318"/>
      <c r="GO4" s="1318"/>
      <c r="GP4" s="1318"/>
      <c r="GQ4" s="1318"/>
      <c r="GR4" s="1318"/>
      <c r="GS4" s="1318"/>
      <c r="GT4" s="1318"/>
      <c r="GU4" s="1318"/>
      <c r="GV4" s="1318"/>
      <c r="GW4" s="1318"/>
      <c r="GX4" s="1318"/>
      <c r="GY4" s="1318"/>
      <c r="GZ4" s="1318"/>
      <c r="HA4" s="1318"/>
      <c r="HB4" s="1318"/>
      <c r="HC4" s="1318"/>
      <c r="HD4" s="1318"/>
      <c r="HE4" s="1318"/>
      <c r="HF4" s="1318"/>
      <c r="HG4" s="1318"/>
      <c r="HH4" s="1318"/>
      <c r="HI4" s="1318"/>
      <c r="HJ4" s="1318"/>
      <c r="HK4" s="1318"/>
      <c r="HL4" s="1318"/>
      <c r="HM4" s="1318"/>
      <c r="HN4" s="1318"/>
      <c r="HO4" s="1318"/>
      <c r="HP4" s="1318"/>
      <c r="HQ4" s="1318"/>
      <c r="HR4" s="1318"/>
      <c r="HS4" s="1318"/>
      <c r="HT4" s="1318"/>
      <c r="HU4" s="1318"/>
      <c r="HV4" s="1318"/>
      <c r="HW4" s="1318"/>
      <c r="HX4" s="1318"/>
      <c r="HY4" s="1318"/>
      <c r="HZ4" s="1318"/>
      <c r="IA4" s="1318"/>
      <c r="IB4" s="1318"/>
      <c r="IC4" s="1318"/>
      <c r="ID4" s="1318"/>
      <c r="IE4" s="1318"/>
      <c r="IF4" s="1318"/>
      <c r="IG4" s="1318"/>
      <c r="IH4" s="1318"/>
      <c r="II4" s="1318"/>
      <c r="IJ4" s="1318"/>
      <c r="IK4" s="1318"/>
      <c r="IL4" s="1318"/>
      <c r="IM4" s="1318"/>
      <c r="IN4" s="1318"/>
      <c r="IO4" s="1318"/>
      <c r="IP4" s="1318"/>
      <c r="IQ4" s="1318"/>
      <c r="IR4" s="1318"/>
      <c r="IS4" s="1318"/>
      <c r="IT4" s="1318"/>
      <c r="IU4" s="1318"/>
      <c r="IV4" s="1318"/>
    </row>
    <row r="5" spans="1:256" s="63" customFormat="1" ht="15" customHeight="1" x14ac:dyDescent="0.2">
      <c r="A5" s="1317"/>
      <c r="B5" s="1317"/>
      <c r="C5" s="1317"/>
      <c r="D5" s="1322"/>
      <c r="E5" s="1322"/>
      <c r="F5" s="1322"/>
      <c r="G5" s="1322"/>
      <c r="H5" s="1322"/>
      <c r="I5" s="1322"/>
      <c r="J5" s="1322"/>
      <c r="K5" s="1322"/>
      <c r="L5" s="1322"/>
      <c r="M5" s="1322"/>
      <c r="N5" s="1322"/>
      <c r="O5" s="1322"/>
      <c r="P5" s="1322"/>
      <c r="Q5" s="1317"/>
      <c r="R5" s="1317"/>
      <c r="S5" s="1317"/>
      <c r="T5" s="1317"/>
      <c r="U5" s="1317"/>
      <c r="V5" s="1317"/>
      <c r="W5" s="1319"/>
      <c r="X5" s="1319"/>
      <c r="Y5" s="1319"/>
      <c r="Z5" s="1319"/>
      <c r="AA5" s="1319"/>
      <c r="AB5" s="1319"/>
      <c r="AC5" s="1319"/>
      <c r="AD5" s="1319"/>
      <c r="AE5" s="1319"/>
      <c r="AF5" s="1319"/>
      <c r="AG5" s="1319"/>
      <c r="AH5" s="1318"/>
      <c r="AI5" s="1318"/>
      <c r="AJ5" s="1318"/>
      <c r="AK5" s="1318"/>
      <c r="AL5" s="1318"/>
      <c r="AM5" s="1318"/>
      <c r="AN5" s="1318"/>
      <c r="AO5" s="1318"/>
      <c r="AP5" s="1318"/>
      <c r="AQ5" s="1318"/>
      <c r="AR5" s="1318"/>
      <c r="AS5" s="1318"/>
      <c r="AT5" s="1318"/>
      <c r="AU5" s="1318"/>
      <c r="AV5" s="1318"/>
      <c r="AW5" s="1318"/>
      <c r="AX5" s="1318"/>
      <c r="AY5" s="1318"/>
      <c r="AZ5" s="1318"/>
      <c r="BA5" s="1318"/>
      <c r="BB5" s="1318"/>
      <c r="BC5" s="1318"/>
      <c r="BD5" s="1318"/>
      <c r="BE5" s="1318"/>
      <c r="BF5" s="1318"/>
      <c r="BG5" s="1318"/>
      <c r="BH5" s="1318"/>
      <c r="BI5" s="1318"/>
      <c r="BJ5" s="1318"/>
      <c r="BK5" s="1318"/>
      <c r="BL5" s="1318"/>
      <c r="BM5" s="1318"/>
      <c r="BN5" s="1318"/>
      <c r="BO5" s="1318"/>
      <c r="BP5" s="1318"/>
      <c r="BQ5" s="1318"/>
      <c r="BR5" s="1318"/>
      <c r="BS5" s="1318"/>
      <c r="BT5" s="1318"/>
      <c r="BU5" s="1318"/>
      <c r="BV5" s="1318"/>
      <c r="BW5" s="1318"/>
      <c r="BX5" s="1318"/>
      <c r="BY5" s="1318"/>
      <c r="BZ5" s="1318"/>
      <c r="CA5" s="1318"/>
      <c r="CB5" s="1318"/>
      <c r="CC5" s="1318"/>
      <c r="CD5" s="1318"/>
      <c r="CE5" s="1318"/>
      <c r="CF5" s="1318"/>
      <c r="CG5" s="1318"/>
      <c r="CH5" s="1318"/>
      <c r="CI5" s="1318"/>
      <c r="CJ5" s="1318"/>
      <c r="CK5" s="1318"/>
      <c r="CL5" s="1318"/>
      <c r="CM5" s="1318"/>
      <c r="CN5" s="1318"/>
      <c r="CO5" s="1318"/>
      <c r="CP5" s="1318"/>
      <c r="CQ5" s="1318"/>
      <c r="CR5" s="1318"/>
      <c r="CS5" s="1318"/>
      <c r="CT5" s="1318"/>
      <c r="CU5" s="1318"/>
      <c r="CV5" s="1318"/>
      <c r="CW5" s="1318"/>
      <c r="CX5" s="1318"/>
      <c r="CY5" s="1318"/>
      <c r="CZ5" s="1318"/>
      <c r="DA5" s="1318"/>
      <c r="DB5" s="1318"/>
      <c r="DC5" s="1318"/>
      <c r="DD5" s="1318"/>
      <c r="DE5" s="1318"/>
      <c r="DF5" s="1318"/>
      <c r="DG5" s="1318"/>
      <c r="DH5" s="1318"/>
      <c r="DI5" s="1318"/>
      <c r="DJ5" s="1318"/>
      <c r="DK5" s="1318"/>
      <c r="DL5" s="1318"/>
      <c r="DM5" s="1318"/>
      <c r="DN5" s="1318"/>
      <c r="DO5" s="1318"/>
      <c r="DP5" s="1318"/>
      <c r="DQ5" s="1318"/>
      <c r="DR5" s="1318"/>
      <c r="DS5" s="1318"/>
      <c r="DT5" s="1318"/>
      <c r="DU5" s="1318"/>
      <c r="DV5" s="1318"/>
      <c r="DW5" s="1318"/>
      <c r="DX5" s="1318"/>
      <c r="DY5" s="1318"/>
      <c r="DZ5" s="1318"/>
      <c r="EA5" s="1318"/>
      <c r="EB5" s="1318"/>
      <c r="EC5" s="1318"/>
      <c r="ED5" s="1318"/>
      <c r="EE5" s="1318"/>
      <c r="EF5" s="1318"/>
      <c r="EG5" s="1318"/>
      <c r="EH5" s="1318"/>
      <c r="EI5" s="1318"/>
      <c r="EJ5" s="1318"/>
      <c r="EK5" s="1318"/>
      <c r="EL5" s="1318"/>
      <c r="EM5" s="1318"/>
      <c r="EN5" s="1318"/>
      <c r="EO5" s="1318"/>
      <c r="EP5" s="1318"/>
      <c r="EQ5" s="1318"/>
      <c r="ER5" s="1318"/>
      <c r="ES5" s="1318"/>
      <c r="ET5" s="1318"/>
      <c r="EU5" s="1318"/>
      <c r="EV5" s="1318"/>
      <c r="EW5" s="1318"/>
      <c r="EX5" s="1318"/>
      <c r="EY5" s="1318"/>
      <c r="EZ5" s="1318"/>
      <c r="FA5" s="1318"/>
      <c r="FB5" s="1318"/>
      <c r="FC5" s="1318"/>
      <c r="FD5" s="1318"/>
      <c r="FE5" s="1318"/>
      <c r="FF5" s="1318"/>
      <c r="FG5" s="1318"/>
      <c r="FH5" s="1318"/>
      <c r="FI5" s="1318"/>
      <c r="FJ5" s="1318"/>
      <c r="FK5" s="1318"/>
      <c r="FL5" s="1318"/>
      <c r="FM5" s="1318"/>
      <c r="FN5" s="1318"/>
      <c r="FO5" s="1318"/>
      <c r="FP5" s="1318"/>
      <c r="FQ5" s="1318"/>
      <c r="FR5" s="1318"/>
      <c r="FS5" s="1318"/>
      <c r="FT5" s="1318"/>
      <c r="FU5" s="1318"/>
      <c r="FV5" s="1318"/>
      <c r="FW5" s="1318"/>
      <c r="FX5" s="1318"/>
      <c r="FY5" s="1318"/>
      <c r="FZ5" s="1318"/>
      <c r="GA5" s="1318"/>
      <c r="GB5" s="1318"/>
      <c r="GC5" s="1318"/>
      <c r="GD5" s="1318"/>
      <c r="GE5" s="1318"/>
      <c r="GF5" s="1318"/>
      <c r="GG5" s="1318"/>
      <c r="GH5" s="1318"/>
      <c r="GI5" s="1318"/>
      <c r="GJ5" s="1318"/>
      <c r="GK5" s="1318"/>
      <c r="GL5" s="1318"/>
      <c r="GM5" s="1318"/>
      <c r="GN5" s="1318"/>
      <c r="GO5" s="1318"/>
      <c r="GP5" s="1318"/>
      <c r="GQ5" s="1318"/>
      <c r="GR5" s="1318"/>
      <c r="GS5" s="1318"/>
      <c r="GT5" s="1318"/>
      <c r="GU5" s="1318"/>
      <c r="GV5" s="1318"/>
      <c r="GW5" s="1318"/>
      <c r="GX5" s="1318"/>
      <c r="GY5" s="1318"/>
      <c r="GZ5" s="1318"/>
      <c r="HA5" s="1318"/>
      <c r="HB5" s="1318"/>
      <c r="HC5" s="1318"/>
      <c r="HD5" s="1318"/>
      <c r="HE5" s="1318"/>
      <c r="HF5" s="1318"/>
      <c r="HG5" s="1318"/>
      <c r="HH5" s="1318"/>
      <c r="HI5" s="1318"/>
      <c r="HJ5" s="1318"/>
      <c r="HK5" s="1318"/>
      <c r="HL5" s="1318"/>
      <c r="HM5" s="1318"/>
      <c r="HN5" s="1318"/>
      <c r="HO5" s="1318"/>
      <c r="HP5" s="1318"/>
      <c r="HQ5" s="1318"/>
      <c r="HR5" s="1318"/>
      <c r="HS5" s="1318"/>
      <c r="HT5" s="1318"/>
      <c r="HU5" s="1318"/>
      <c r="HV5" s="1318"/>
      <c r="HW5" s="1318"/>
      <c r="HX5" s="1318"/>
      <c r="HY5" s="1318"/>
      <c r="HZ5" s="1318"/>
      <c r="IA5" s="1318"/>
      <c r="IB5" s="1318"/>
      <c r="IC5" s="1318"/>
      <c r="ID5" s="1318"/>
      <c r="IE5" s="1318"/>
      <c r="IF5" s="1318"/>
      <c r="IG5" s="1318"/>
      <c r="IH5" s="1318"/>
      <c r="II5" s="1318"/>
      <c r="IJ5" s="1318"/>
      <c r="IK5" s="1318"/>
      <c r="IL5" s="1318"/>
      <c r="IM5" s="1318"/>
      <c r="IN5" s="1318"/>
      <c r="IO5" s="1318"/>
      <c r="IP5" s="1318"/>
      <c r="IQ5" s="1318"/>
      <c r="IR5" s="1318"/>
      <c r="IS5" s="1318"/>
      <c r="IT5" s="1318"/>
      <c r="IU5" s="1318"/>
      <c r="IV5" s="1318"/>
    </row>
    <row r="6" spans="1:256" s="63" customFormat="1" ht="15" customHeight="1" x14ac:dyDescent="0.2">
      <c r="A6" s="1317"/>
      <c r="B6" s="1317"/>
      <c r="C6" s="1317"/>
      <c r="D6" s="1322"/>
      <c r="E6" s="1322"/>
      <c r="F6" s="1322"/>
      <c r="G6" s="1322"/>
      <c r="H6" s="1322"/>
      <c r="I6" s="1322"/>
      <c r="J6" s="1322"/>
      <c r="K6" s="1322"/>
      <c r="L6" s="1322"/>
      <c r="M6" s="1322"/>
      <c r="N6" s="1322"/>
      <c r="O6" s="1322"/>
      <c r="P6" s="1322"/>
      <c r="Q6" s="1317"/>
      <c r="R6" s="1317"/>
      <c r="S6" s="1317"/>
      <c r="T6" s="1317"/>
      <c r="U6" s="1317"/>
      <c r="V6" s="1317"/>
      <c r="W6" s="1319"/>
      <c r="X6" s="1319"/>
      <c r="Y6" s="1319"/>
      <c r="Z6" s="1319"/>
      <c r="AA6" s="1319"/>
      <c r="AB6" s="1319"/>
      <c r="AC6" s="1319"/>
      <c r="AD6" s="1319"/>
      <c r="AE6" s="1319"/>
      <c r="AF6" s="1319"/>
      <c r="AG6" s="1319"/>
      <c r="AH6" s="1318"/>
      <c r="AI6" s="1318"/>
      <c r="AJ6" s="1318"/>
      <c r="AK6" s="1318"/>
      <c r="AL6" s="1318"/>
      <c r="AM6" s="1318"/>
      <c r="AN6" s="1318"/>
      <c r="AO6" s="1318"/>
      <c r="AP6" s="1318"/>
      <c r="AQ6" s="1318"/>
      <c r="AR6" s="1318"/>
      <c r="AS6" s="1318"/>
      <c r="AT6" s="1318"/>
      <c r="AU6" s="1318"/>
      <c r="AV6" s="1318"/>
      <c r="AW6" s="1318"/>
      <c r="AX6" s="1318"/>
      <c r="AY6" s="1318"/>
      <c r="AZ6" s="1318"/>
      <c r="BA6" s="1318"/>
      <c r="BB6" s="1318"/>
      <c r="BC6" s="1318"/>
      <c r="BD6" s="1318"/>
      <c r="BE6" s="1318"/>
      <c r="BF6" s="1318"/>
      <c r="BG6" s="1318"/>
      <c r="BH6" s="1318"/>
      <c r="BI6" s="1318"/>
      <c r="BJ6" s="1318"/>
      <c r="BK6" s="1318"/>
      <c r="BL6" s="1318"/>
      <c r="BM6" s="1318"/>
      <c r="BN6" s="1318"/>
      <c r="BO6" s="1318"/>
      <c r="BP6" s="1318"/>
      <c r="BQ6" s="1318"/>
      <c r="BR6" s="1318"/>
      <c r="BS6" s="1318"/>
      <c r="BT6" s="1318"/>
      <c r="BU6" s="1318"/>
      <c r="BV6" s="1318"/>
      <c r="BW6" s="1318"/>
      <c r="BX6" s="1318"/>
      <c r="BY6" s="1318"/>
      <c r="BZ6" s="1318"/>
      <c r="CA6" s="1318"/>
      <c r="CB6" s="1318"/>
      <c r="CC6" s="1318"/>
      <c r="CD6" s="1318"/>
      <c r="CE6" s="1318"/>
      <c r="CF6" s="1318"/>
      <c r="CG6" s="1318"/>
      <c r="CH6" s="1318"/>
      <c r="CI6" s="1318"/>
      <c r="CJ6" s="1318"/>
      <c r="CK6" s="1318"/>
      <c r="CL6" s="1318"/>
      <c r="CM6" s="1318"/>
      <c r="CN6" s="1318"/>
      <c r="CO6" s="1318"/>
      <c r="CP6" s="1318"/>
      <c r="CQ6" s="1318"/>
      <c r="CR6" s="1318"/>
      <c r="CS6" s="1318"/>
      <c r="CT6" s="1318"/>
      <c r="CU6" s="1318"/>
      <c r="CV6" s="1318"/>
      <c r="CW6" s="1318"/>
      <c r="CX6" s="1318"/>
      <c r="CY6" s="1318"/>
      <c r="CZ6" s="1318"/>
      <c r="DA6" s="1318"/>
      <c r="DB6" s="1318"/>
      <c r="DC6" s="1318"/>
      <c r="DD6" s="1318"/>
      <c r="DE6" s="1318"/>
      <c r="DF6" s="1318"/>
      <c r="DG6" s="1318"/>
      <c r="DH6" s="1318"/>
      <c r="DI6" s="1318"/>
      <c r="DJ6" s="1318"/>
      <c r="DK6" s="1318"/>
      <c r="DL6" s="1318"/>
      <c r="DM6" s="1318"/>
      <c r="DN6" s="1318"/>
      <c r="DO6" s="1318"/>
      <c r="DP6" s="1318"/>
      <c r="DQ6" s="1318"/>
      <c r="DR6" s="1318"/>
      <c r="DS6" s="1318"/>
      <c r="DT6" s="1318"/>
      <c r="DU6" s="1318"/>
      <c r="DV6" s="1318"/>
      <c r="DW6" s="1318"/>
      <c r="DX6" s="1318"/>
      <c r="DY6" s="1318"/>
      <c r="DZ6" s="1318"/>
      <c r="EA6" s="1318"/>
      <c r="EB6" s="1318"/>
      <c r="EC6" s="1318"/>
      <c r="ED6" s="1318"/>
      <c r="EE6" s="1318"/>
      <c r="EF6" s="1318"/>
      <c r="EG6" s="1318"/>
      <c r="EH6" s="1318"/>
      <c r="EI6" s="1318"/>
      <c r="EJ6" s="1318"/>
      <c r="EK6" s="1318"/>
      <c r="EL6" s="1318"/>
      <c r="EM6" s="1318"/>
      <c r="EN6" s="1318"/>
      <c r="EO6" s="1318"/>
      <c r="EP6" s="1318"/>
      <c r="EQ6" s="1318"/>
      <c r="ER6" s="1318"/>
      <c r="ES6" s="1318"/>
      <c r="ET6" s="1318"/>
      <c r="EU6" s="1318"/>
      <c r="EV6" s="1318"/>
      <c r="EW6" s="1318"/>
      <c r="EX6" s="1318"/>
      <c r="EY6" s="1318"/>
      <c r="EZ6" s="1318"/>
      <c r="FA6" s="1318"/>
      <c r="FB6" s="1318"/>
      <c r="FC6" s="1318"/>
      <c r="FD6" s="1318"/>
      <c r="FE6" s="1318"/>
      <c r="FF6" s="1318"/>
      <c r="FG6" s="1318"/>
      <c r="FH6" s="1318"/>
      <c r="FI6" s="1318"/>
      <c r="FJ6" s="1318"/>
      <c r="FK6" s="1318"/>
      <c r="FL6" s="1318"/>
      <c r="FM6" s="1318"/>
      <c r="FN6" s="1318"/>
      <c r="FO6" s="1318"/>
      <c r="FP6" s="1318"/>
      <c r="FQ6" s="1318"/>
      <c r="FR6" s="1318"/>
      <c r="FS6" s="1318"/>
      <c r="FT6" s="1318"/>
      <c r="FU6" s="1318"/>
      <c r="FV6" s="1318"/>
      <c r="FW6" s="1318"/>
      <c r="FX6" s="1318"/>
      <c r="FY6" s="1318"/>
      <c r="FZ6" s="1318"/>
      <c r="GA6" s="1318"/>
      <c r="GB6" s="1318"/>
      <c r="GC6" s="1318"/>
      <c r="GD6" s="1318"/>
      <c r="GE6" s="1318"/>
      <c r="GF6" s="1318"/>
      <c r="GG6" s="1318"/>
      <c r="GH6" s="1318"/>
      <c r="GI6" s="1318"/>
      <c r="GJ6" s="1318"/>
      <c r="GK6" s="1318"/>
      <c r="GL6" s="1318"/>
      <c r="GM6" s="1318"/>
      <c r="GN6" s="1318"/>
      <c r="GO6" s="1318"/>
      <c r="GP6" s="1318"/>
      <c r="GQ6" s="1318"/>
      <c r="GR6" s="1318"/>
      <c r="GS6" s="1318"/>
      <c r="GT6" s="1318"/>
      <c r="GU6" s="1318"/>
      <c r="GV6" s="1318"/>
      <c r="GW6" s="1318"/>
      <c r="GX6" s="1318"/>
      <c r="GY6" s="1318"/>
      <c r="GZ6" s="1318"/>
      <c r="HA6" s="1318"/>
      <c r="HB6" s="1318"/>
      <c r="HC6" s="1318"/>
      <c r="HD6" s="1318"/>
      <c r="HE6" s="1318"/>
      <c r="HF6" s="1318"/>
      <c r="HG6" s="1318"/>
      <c r="HH6" s="1318"/>
      <c r="HI6" s="1318"/>
      <c r="HJ6" s="1318"/>
      <c r="HK6" s="1318"/>
      <c r="HL6" s="1318"/>
      <c r="HM6" s="1318"/>
      <c r="HN6" s="1318"/>
      <c r="HO6" s="1318"/>
      <c r="HP6" s="1318"/>
      <c r="HQ6" s="1318"/>
      <c r="HR6" s="1318"/>
      <c r="HS6" s="1318"/>
      <c r="HT6" s="1318"/>
      <c r="HU6" s="1318"/>
      <c r="HV6" s="1318"/>
      <c r="HW6" s="1318"/>
      <c r="HX6" s="1318"/>
      <c r="HY6" s="1318"/>
      <c r="HZ6" s="1318"/>
      <c r="IA6" s="1318"/>
      <c r="IB6" s="1318"/>
      <c r="IC6" s="1318"/>
      <c r="ID6" s="1318"/>
      <c r="IE6" s="1318"/>
      <c r="IF6" s="1318"/>
      <c r="IG6" s="1318"/>
      <c r="IH6" s="1318"/>
      <c r="II6" s="1318"/>
      <c r="IJ6" s="1318"/>
      <c r="IK6" s="1318"/>
      <c r="IL6" s="1318"/>
      <c r="IM6" s="1318"/>
      <c r="IN6" s="1318"/>
      <c r="IO6" s="1318"/>
      <c r="IP6" s="1318"/>
      <c r="IQ6" s="1318"/>
      <c r="IR6" s="1318"/>
      <c r="IS6" s="1318"/>
      <c r="IT6" s="1318"/>
      <c r="IU6" s="1318"/>
      <c r="IV6" s="1318"/>
    </row>
    <row r="7" spans="1:256" s="63" customFormat="1" ht="15" customHeight="1" x14ac:dyDescent="0.2">
      <c r="A7" s="1317"/>
      <c r="B7" s="1317"/>
      <c r="C7" s="1317" t="s">
        <v>1193</v>
      </c>
      <c r="D7" s="1322"/>
      <c r="E7" s="1322"/>
      <c r="F7" s="1322"/>
      <c r="G7" s="1322"/>
      <c r="H7" s="1322"/>
      <c r="I7" s="1322"/>
      <c r="J7" s="1322"/>
      <c r="K7" s="1322"/>
      <c r="L7" s="1322"/>
      <c r="M7" s="1322"/>
      <c r="N7" s="1322"/>
      <c r="O7" s="1322"/>
      <c r="P7" s="1322"/>
      <c r="Q7" s="1317"/>
      <c r="R7" s="1317"/>
      <c r="S7" s="1317"/>
      <c r="T7" s="1317"/>
      <c r="U7" s="1317"/>
      <c r="V7" s="1317"/>
      <c r="W7" s="1319"/>
      <c r="X7" s="1319"/>
      <c r="Y7" s="1319"/>
      <c r="Z7" s="1319"/>
      <c r="AA7" s="1319"/>
      <c r="AB7" s="1319"/>
      <c r="AC7" s="1319"/>
      <c r="AD7" s="1319"/>
      <c r="AE7" s="1319"/>
      <c r="AF7" s="1319"/>
      <c r="AG7" s="1319"/>
      <c r="AH7" s="1318"/>
      <c r="AI7" s="1318"/>
      <c r="AJ7" s="1318"/>
      <c r="AK7" s="1318"/>
      <c r="AL7" s="1318"/>
      <c r="AM7" s="1318"/>
      <c r="AN7" s="1318"/>
      <c r="AO7" s="1318"/>
      <c r="AP7" s="1318"/>
      <c r="AQ7" s="1318"/>
      <c r="AR7" s="1318"/>
      <c r="AS7" s="1318"/>
      <c r="AT7" s="1318"/>
      <c r="AU7" s="1318"/>
      <c r="AV7" s="1318"/>
      <c r="AW7" s="1318"/>
      <c r="AX7" s="1318"/>
      <c r="AY7" s="1318"/>
      <c r="AZ7" s="1318"/>
      <c r="BA7" s="1318"/>
      <c r="BB7" s="1318"/>
      <c r="BC7" s="1318"/>
      <c r="BD7" s="1318"/>
      <c r="BE7" s="1318"/>
      <c r="BF7" s="1318"/>
      <c r="BG7" s="1318"/>
      <c r="BH7" s="1318"/>
      <c r="BI7" s="1318"/>
      <c r="BJ7" s="1318"/>
      <c r="BK7" s="1318"/>
      <c r="BL7" s="1318"/>
      <c r="BM7" s="1318"/>
      <c r="BN7" s="1318"/>
      <c r="BO7" s="1318"/>
      <c r="BP7" s="1318"/>
      <c r="BQ7" s="1318"/>
      <c r="BR7" s="1318"/>
      <c r="BS7" s="1318"/>
      <c r="BT7" s="1318"/>
      <c r="BU7" s="1318"/>
      <c r="BV7" s="1318"/>
      <c r="BW7" s="1318"/>
      <c r="BX7" s="1318"/>
      <c r="BY7" s="1318"/>
      <c r="BZ7" s="1318"/>
      <c r="CA7" s="1318"/>
      <c r="CB7" s="1318"/>
      <c r="CC7" s="1318"/>
      <c r="CD7" s="1318"/>
      <c r="CE7" s="1318"/>
      <c r="CF7" s="1318"/>
      <c r="CG7" s="1318"/>
      <c r="CH7" s="1318"/>
      <c r="CI7" s="1318"/>
      <c r="CJ7" s="1318"/>
      <c r="CK7" s="1318"/>
      <c r="CL7" s="1318"/>
      <c r="CM7" s="1318"/>
      <c r="CN7" s="1318"/>
      <c r="CO7" s="1318"/>
      <c r="CP7" s="1318"/>
      <c r="CQ7" s="1318"/>
      <c r="CR7" s="1318"/>
      <c r="CS7" s="1318"/>
      <c r="CT7" s="1318"/>
      <c r="CU7" s="1318"/>
      <c r="CV7" s="1318"/>
      <c r="CW7" s="1318"/>
      <c r="CX7" s="1318"/>
      <c r="CY7" s="1318"/>
      <c r="CZ7" s="1318"/>
      <c r="DA7" s="1318"/>
      <c r="DB7" s="1318"/>
      <c r="DC7" s="1318"/>
      <c r="DD7" s="1318"/>
      <c r="DE7" s="1318"/>
      <c r="DF7" s="1318"/>
      <c r="DG7" s="1318"/>
      <c r="DH7" s="1318"/>
      <c r="DI7" s="1318"/>
      <c r="DJ7" s="1318"/>
      <c r="DK7" s="1318"/>
      <c r="DL7" s="1318"/>
      <c r="DM7" s="1318"/>
      <c r="DN7" s="1318"/>
      <c r="DO7" s="1318"/>
      <c r="DP7" s="1318"/>
      <c r="DQ7" s="1318"/>
      <c r="DR7" s="1318"/>
      <c r="DS7" s="1318"/>
      <c r="DT7" s="1318"/>
      <c r="DU7" s="1318"/>
      <c r="DV7" s="1318"/>
      <c r="DW7" s="1318"/>
      <c r="DX7" s="1318"/>
      <c r="DY7" s="1318"/>
      <c r="DZ7" s="1318"/>
      <c r="EA7" s="1318"/>
      <c r="EB7" s="1318"/>
      <c r="EC7" s="1318"/>
      <c r="ED7" s="1318"/>
      <c r="EE7" s="1318"/>
      <c r="EF7" s="1318"/>
      <c r="EG7" s="1318"/>
      <c r="EH7" s="1318"/>
      <c r="EI7" s="1318"/>
      <c r="EJ7" s="1318"/>
      <c r="EK7" s="1318"/>
      <c r="EL7" s="1318"/>
      <c r="EM7" s="1318"/>
      <c r="EN7" s="1318"/>
      <c r="EO7" s="1318"/>
      <c r="EP7" s="1318"/>
      <c r="EQ7" s="1318"/>
      <c r="ER7" s="1318"/>
      <c r="ES7" s="1318"/>
      <c r="ET7" s="1318"/>
      <c r="EU7" s="1318"/>
      <c r="EV7" s="1318"/>
      <c r="EW7" s="1318"/>
      <c r="EX7" s="1318"/>
      <c r="EY7" s="1318"/>
      <c r="EZ7" s="1318"/>
      <c r="FA7" s="1318"/>
      <c r="FB7" s="1318"/>
      <c r="FC7" s="1318"/>
      <c r="FD7" s="1318"/>
      <c r="FE7" s="1318"/>
      <c r="FF7" s="1318"/>
      <c r="FG7" s="1318"/>
      <c r="FH7" s="1318"/>
      <c r="FI7" s="1318"/>
      <c r="FJ7" s="1318"/>
      <c r="FK7" s="1318"/>
      <c r="FL7" s="1318"/>
      <c r="FM7" s="1318"/>
      <c r="FN7" s="1318"/>
      <c r="FO7" s="1318"/>
      <c r="FP7" s="1318"/>
      <c r="FQ7" s="1318"/>
      <c r="FR7" s="1318"/>
      <c r="FS7" s="1318"/>
      <c r="FT7" s="1318"/>
      <c r="FU7" s="1318"/>
      <c r="FV7" s="1318"/>
      <c r="FW7" s="1318"/>
      <c r="FX7" s="1318"/>
      <c r="FY7" s="1318"/>
      <c r="FZ7" s="1318"/>
      <c r="GA7" s="1318"/>
      <c r="GB7" s="1318"/>
      <c r="GC7" s="1318"/>
      <c r="GD7" s="1318"/>
      <c r="GE7" s="1318"/>
      <c r="GF7" s="1318"/>
      <c r="GG7" s="1318"/>
      <c r="GH7" s="1318"/>
      <c r="GI7" s="1318"/>
      <c r="GJ7" s="1318"/>
      <c r="GK7" s="1318"/>
      <c r="GL7" s="1318"/>
      <c r="GM7" s="1318"/>
      <c r="GN7" s="1318"/>
      <c r="GO7" s="1318"/>
      <c r="GP7" s="1318"/>
      <c r="GQ7" s="1318"/>
      <c r="GR7" s="1318"/>
      <c r="GS7" s="1318"/>
      <c r="GT7" s="1318"/>
      <c r="GU7" s="1318"/>
      <c r="GV7" s="1318"/>
      <c r="GW7" s="1318"/>
      <c r="GX7" s="1318"/>
      <c r="GY7" s="1318"/>
      <c r="GZ7" s="1318"/>
      <c r="HA7" s="1318"/>
      <c r="HB7" s="1318"/>
      <c r="HC7" s="1318"/>
      <c r="HD7" s="1318"/>
      <c r="HE7" s="1318"/>
      <c r="HF7" s="1318"/>
      <c r="HG7" s="1318"/>
      <c r="HH7" s="1318"/>
      <c r="HI7" s="1318"/>
      <c r="HJ7" s="1318"/>
      <c r="HK7" s="1318"/>
      <c r="HL7" s="1318"/>
      <c r="HM7" s="1318"/>
      <c r="HN7" s="1318"/>
      <c r="HO7" s="1318"/>
      <c r="HP7" s="1318"/>
      <c r="HQ7" s="1318"/>
      <c r="HR7" s="1318"/>
      <c r="HS7" s="1318"/>
      <c r="HT7" s="1318"/>
      <c r="HU7" s="1318"/>
      <c r="HV7" s="1318"/>
      <c r="HW7" s="1318"/>
      <c r="HX7" s="1318"/>
      <c r="HY7" s="1318"/>
      <c r="HZ7" s="1318"/>
      <c r="IA7" s="1318"/>
      <c r="IB7" s="1318"/>
      <c r="IC7" s="1318"/>
      <c r="ID7" s="1318"/>
      <c r="IE7" s="1318"/>
      <c r="IF7" s="1318"/>
      <c r="IG7" s="1318"/>
      <c r="IH7" s="1318"/>
      <c r="II7" s="1318"/>
      <c r="IJ7" s="1318"/>
      <c r="IK7" s="1318"/>
      <c r="IL7" s="1318"/>
      <c r="IM7" s="1318"/>
      <c r="IN7" s="1318"/>
      <c r="IO7" s="1318"/>
      <c r="IP7" s="1318"/>
      <c r="IQ7" s="1318"/>
      <c r="IR7" s="1318"/>
      <c r="IS7" s="1318"/>
      <c r="IT7" s="1318"/>
      <c r="IU7" s="1318"/>
      <c r="IV7" s="1318"/>
    </row>
    <row r="8" spans="1:256" s="63" customFormat="1" ht="15" customHeight="1" x14ac:dyDescent="0.2">
      <c r="A8" s="1317"/>
      <c r="B8" s="1317"/>
      <c r="C8" s="1317"/>
      <c r="D8" s="1317"/>
      <c r="E8" s="1317"/>
      <c r="F8" s="1317"/>
      <c r="G8" s="1317"/>
      <c r="H8" s="1317"/>
      <c r="I8" s="1317"/>
      <c r="J8" s="1317"/>
      <c r="K8" s="1317"/>
      <c r="L8" s="1317"/>
      <c r="M8" s="1317"/>
      <c r="N8" s="1317"/>
      <c r="O8" s="1317"/>
      <c r="P8" s="1317"/>
      <c r="Q8" s="1317"/>
      <c r="R8" s="1317"/>
      <c r="S8" s="1317"/>
      <c r="T8" s="1317"/>
      <c r="U8" s="1317"/>
      <c r="V8" s="1317"/>
      <c r="W8" s="1319"/>
      <c r="X8" s="1319"/>
      <c r="Y8" s="1319"/>
      <c r="Z8" s="1319"/>
      <c r="AA8" s="1319"/>
      <c r="AB8" s="1319"/>
      <c r="AC8" s="1319"/>
      <c r="AD8" s="1319"/>
      <c r="AE8" s="1319"/>
      <c r="AF8" s="1319"/>
      <c r="AG8" s="1319"/>
      <c r="AH8" s="1318"/>
      <c r="AI8" s="1318"/>
      <c r="AJ8" s="1318"/>
      <c r="AK8" s="1318"/>
      <c r="AL8" s="1318"/>
      <c r="AM8" s="1318"/>
      <c r="AN8" s="1318"/>
      <c r="AO8" s="1318"/>
      <c r="AP8" s="1318"/>
      <c r="AQ8" s="1318"/>
      <c r="AR8" s="1318"/>
      <c r="AS8" s="1318"/>
      <c r="AT8" s="1318"/>
      <c r="AU8" s="1318"/>
      <c r="AV8" s="1318"/>
      <c r="AW8" s="1318"/>
      <c r="AX8" s="1318"/>
      <c r="AY8" s="1318"/>
      <c r="AZ8" s="1318"/>
      <c r="BA8" s="1318"/>
      <c r="BB8" s="1318"/>
      <c r="BC8" s="1318"/>
      <c r="BD8" s="1318"/>
      <c r="BE8" s="1318"/>
      <c r="BF8" s="1318"/>
      <c r="BG8" s="1318"/>
      <c r="BH8" s="1318"/>
      <c r="BI8" s="1318"/>
      <c r="BJ8" s="1318"/>
      <c r="BK8" s="1318"/>
      <c r="BL8" s="1318"/>
      <c r="BM8" s="1318"/>
      <c r="BN8" s="1318"/>
      <c r="BO8" s="1318"/>
      <c r="BP8" s="1318"/>
      <c r="BQ8" s="1318"/>
      <c r="BR8" s="1318"/>
      <c r="BS8" s="1318"/>
      <c r="BT8" s="1318"/>
      <c r="BU8" s="1318"/>
      <c r="BV8" s="1318"/>
      <c r="BW8" s="1318"/>
      <c r="BX8" s="1318"/>
      <c r="BY8" s="1318"/>
      <c r="BZ8" s="1318"/>
      <c r="CA8" s="1318"/>
      <c r="CB8" s="1318"/>
      <c r="CC8" s="1318"/>
      <c r="CD8" s="1318"/>
      <c r="CE8" s="1318"/>
      <c r="CF8" s="1318"/>
      <c r="CG8" s="1318"/>
      <c r="CH8" s="1318"/>
      <c r="CI8" s="1318"/>
      <c r="CJ8" s="1318"/>
      <c r="CK8" s="1318"/>
      <c r="CL8" s="1318"/>
      <c r="CM8" s="1318"/>
      <c r="CN8" s="1318"/>
      <c r="CO8" s="1318"/>
      <c r="CP8" s="1318"/>
      <c r="CQ8" s="1318"/>
      <c r="CR8" s="1318"/>
      <c r="CS8" s="1318"/>
      <c r="CT8" s="1318"/>
      <c r="CU8" s="1318"/>
      <c r="CV8" s="1318"/>
      <c r="CW8" s="1318"/>
      <c r="CX8" s="1318"/>
      <c r="CY8" s="1318"/>
      <c r="CZ8" s="1318"/>
      <c r="DA8" s="1318"/>
      <c r="DB8" s="1318"/>
      <c r="DC8" s="1318"/>
      <c r="DD8" s="1318"/>
      <c r="DE8" s="1318"/>
      <c r="DF8" s="1318"/>
      <c r="DG8" s="1318"/>
      <c r="DH8" s="1318"/>
      <c r="DI8" s="1318"/>
      <c r="DJ8" s="1318"/>
      <c r="DK8" s="1318"/>
      <c r="DL8" s="1318"/>
      <c r="DM8" s="1318"/>
      <c r="DN8" s="1318"/>
      <c r="DO8" s="1318"/>
      <c r="DP8" s="1318"/>
      <c r="DQ8" s="1318"/>
      <c r="DR8" s="1318"/>
      <c r="DS8" s="1318"/>
      <c r="DT8" s="1318"/>
      <c r="DU8" s="1318"/>
      <c r="DV8" s="1318"/>
      <c r="DW8" s="1318"/>
      <c r="DX8" s="1318"/>
      <c r="DY8" s="1318"/>
      <c r="DZ8" s="1318"/>
      <c r="EA8" s="1318"/>
      <c r="EB8" s="1318"/>
      <c r="EC8" s="1318"/>
      <c r="ED8" s="1318"/>
      <c r="EE8" s="1318"/>
      <c r="EF8" s="1318"/>
      <c r="EG8" s="1318"/>
      <c r="EH8" s="1318"/>
      <c r="EI8" s="1318"/>
      <c r="EJ8" s="1318"/>
      <c r="EK8" s="1318"/>
      <c r="EL8" s="1318"/>
      <c r="EM8" s="1318"/>
      <c r="EN8" s="1318"/>
      <c r="EO8" s="1318"/>
      <c r="EP8" s="1318"/>
      <c r="EQ8" s="1318"/>
      <c r="ER8" s="1318"/>
      <c r="ES8" s="1318"/>
      <c r="ET8" s="1318"/>
      <c r="EU8" s="1318"/>
      <c r="EV8" s="1318"/>
      <c r="EW8" s="1318"/>
      <c r="EX8" s="1318"/>
      <c r="EY8" s="1318"/>
      <c r="EZ8" s="1318"/>
      <c r="FA8" s="1318"/>
      <c r="FB8" s="1318"/>
      <c r="FC8" s="1318"/>
      <c r="FD8" s="1318"/>
      <c r="FE8" s="1318"/>
      <c r="FF8" s="1318"/>
      <c r="FG8" s="1318"/>
      <c r="FH8" s="1318"/>
      <c r="FI8" s="1318"/>
      <c r="FJ8" s="1318"/>
      <c r="FK8" s="1318"/>
      <c r="FL8" s="1318"/>
      <c r="FM8" s="1318"/>
      <c r="FN8" s="1318"/>
      <c r="FO8" s="1318"/>
      <c r="FP8" s="1318"/>
      <c r="FQ8" s="1318"/>
      <c r="FR8" s="1318"/>
      <c r="FS8" s="1318"/>
      <c r="FT8" s="1318"/>
      <c r="FU8" s="1318"/>
      <c r="FV8" s="1318"/>
      <c r="FW8" s="1318"/>
      <c r="FX8" s="1318"/>
      <c r="FY8" s="1318"/>
      <c r="FZ8" s="1318"/>
      <c r="GA8" s="1318"/>
      <c r="GB8" s="1318"/>
      <c r="GC8" s="1318"/>
      <c r="GD8" s="1318"/>
      <c r="GE8" s="1318"/>
      <c r="GF8" s="1318"/>
      <c r="GG8" s="1318"/>
      <c r="GH8" s="1318"/>
      <c r="GI8" s="1318"/>
      <c r="GJ8" s="1318"/>
      <c r="GK8" s="1318"/>
      <c r="GL8" s="1318"/>
      <c r="GM8" s="1318"/>
      <c r="GN8" s="1318"/>
      <c r="GO8" s="1318"/>
      <c r="GP8" s="1318"/>
      <c r="GQ8" s="1318"/>
      <c r="GR8" s="1318"/>
      <c r="GS8" s="1318"/>
      <c r="GT8" s="1318"/>
      <c r="GU8" s="1318"/>
      <c r="GV8" s="1318"/>
      <c r="GW8" s="1318"/>
      <c r="GX8" s="1318"/>
      <c r="GY8" s="1318"/>
      <c r="GZ8" s="1318"/>
      <c r="HA8" s="1318"/>
      <c r="HB8" s="1318"/>
      <c r="HC8" s="1318"/>
      <c r="HD8" s="1318"/>
      <c r="HE8" s="1318"/>
      <c r="HF8" s="1318"/>
      <c r="HG8" s="1318"/>
      <c r="HH8" s="1318"/>
      <c r="HI8" s="1318"/>
      <c r="HJ8" s="1318"/>
      <c r="HK8" s="1318"/>
      <c r="HL8" s="1318"/>
      <c r="HM8" s="1318"/>
      <c r="HN8" s="1318"/>
      <c r="HO8" s="1318"/>
      <c r="HP8" s="1318"/>
      <c r="HQ8" s="1318"/>
      <c r="HR8" s="1318"/>
      <c r="HS8" s="1318"/>
      <c r="HT8" s="1318"/>
      <c r="HU8" s="1318"/>
      <c r="HV8" s="1318"/>
      <c r="HW8" s="1318"/>
      <c r="HX8" s="1318"/>
      <c r="HY8" s="1318"/>
      <c r="HZ8" s="1318"/>
      <c r="IA8" s="1318"/>
      <c r="IB8" s="1318"/>
      <c r="IC8" s="1318"/>
      <c r="ID8" s="1318"/>
      <c r="IE8" s="1318"/>
      <c r="IF8" s="1318"/>
      <c r="IG8" s="1318"/>
      <c r="IH8" s="1318"/>
      <c r="II8" s="1318"/>
      <c r="IJ8" s="1318"/>
      <c r="IK8" s="1318"/>
      <c r="IL8" s="1318"/>
      <c r="IM8" s="1318"/>
      <c r="IN8" s="1318"/>
      <c r="IO8" s="1318"/>
      <c r="IP8" s="1318"/>
      <c r="IQ8" s="1318"/>
      <c r="IR8" s="1318"/>
      <c r="IS8" s="1318"/>
      <c r="IT8" s="1318"/>
      <c r="IU8" s="1318"/>
      <c r="IV8" s="1318"/>
    </row>
    <row r="9" spans="1:256" s="63" customFormat="1" ht="15" customHeight="1" x14ac:dyDescent="0.2">
      <c r="A9" s="1317"/>
      <c r="B9" s="1317"/>
      <c r="C9" s="1323" t="s">
        <v>1194</v>
      </c>
      <c r="D9" s="1324"/>
      <c r="E9" s="1324"/>
      <c r="F9" s="1324"/>
      <c r="G9" s="1324"/>
      <c r="H9" s="1324"/>
      <c r="I9" s="1324"/>
      <c r="J9" s="1324"/>
      <c r="K9" s="1324"/>
      <c r="L9" s="1324"/>
      <c r="M9" s="1324"/>
      <c r="N9" s="1324"/>
      <c r="O9" s="1324"/>
      <c r="P9" s="1324"/>
      <c r="Q9" s="1324"/>
      <c r="R9" s="1324"/>
      <c r="S9" s="1324"/>
      <c r="T9" s="1324"/>
      <c r="U9" s="1324"/>
      <c r="V9" s="1324"/>
      <c r="W9" s="1324"/>
      <c r="X9" s="1324"/>
      <c r="Y9" s="1324"/>
      <c r="Z9" s="1324"/>
      <c r="AA9" s="1324"/>
      <c r="AB9" s="1324"/>
      <c r="AC9" s="1324"/>
      <c r="AD9" s="1324"/>
      <c r="AE9" s="1324"/>
      <c r="AF9" s="1324"/>
      <c r="AG9" s="1324"/>
      <c r="AH9" s="1318"/>
      <c r="AI9" s="1318"/>
      <c r="AJ9" s="1318"/>
      <c r="AK9" s="1318"/>
      <c r="AL9" s="1318"/>
      <c r="AM9" s="1318"/>
      <c r="AN9" s="1318"/>
      <c r="AO9" s="1318"/>
      <c r="AP9" s="1318"/>
      <c r="AQ9" s="1318"/>
      <c r="AR9" s="1318"/>
      <c r="AS9" s="1318"/>
      <c r="AT9" s="1318"/>
      <c r="AU9" s="1318"/>
      <c r="AV9" s="1318"/>
      <c r="AW9" s="1318"/>
      <c r="AX9" s="1318"/>
      <c r="AY9" s="1318"/>
      <c r="AZ9" s="1318"/>
      <c r="BA9" s="1318"/>
      <c r="BB9" s="1318"/>
      <c r="BC9" s="1318"/>
      <c r="BD9" s="1318"/>
      <c r="BE9" s="1318"/>
      <c r="BF9" s="1318"/>
      <c r="BG9" s="1318"/>
      <c r="BH9" s="1318"/>
      <c r="BI9" s="1318"/>
      <c r="BJ9" s="1318"/>
      <c r="BK9" s="1318"/>
      <c r="BL9" s="1318"/>
      <c r="BM9" s="1318"/>
      <c r="BN9" s="1318"/>
      <c r="BO9" s="1318"/>
      <c r="BP9" s="1318"/>
      <c r="BQ9" s="1318"/>
      <c r="BR9" s="1318"/>
      <c r="BS9" s="1318"/>
      <c r="BT9" s="1318"/>
      <c r="BU9" s="1318"/>
      <c r="BV9" s="1318"/>
      <c r="BW9" s="1318"/>
      <c r="BX9" s="1318"/>
      <c r="BY9" s="1318"/>
      <c r="BZ9" s="1318"/>
      <c r="CA9" s="1318"/>
      <c r="CB9" s="1318"/>
      <c r="CC9" s="1318"/>
      <c r="CD9" s="1318"/>
      <c r="CE9" s="1318"/>
      <c r="CF9" s="1318"/>
      <c r="CG9" s="1318"/>
      <c r="CH9" s="1318"/>
      <c r="CI9" s="1318"/>
      <c r="CJ9" s="1318"/>
      <c r="CK9" s="1318"/>
      <c r="CL9" s="1318"/>
      <c r="CM9" s="1318"/>
      <c r="CN9" s="1318"/>
      <c r="CO9" s="1318"/>
      <c r="CP9" s="1318"/>
      <c r="CQ9" s="1318"/>
      <c r="CR9" s="1318"/>
      <c r="CS9" s="1318"/>
      <c r="CT9" s="1318"/>
      <c r="CU9" s="1318"/>
      <c r="CV9" s="1318"/>
      <c r="CW9" s="1318"/>
      <c r="CX9" s="1318"/>
      <c r="CY9" s="1318"/>
      <c r="CZ9" s="1318"/>
      <c r="DA9" s="1318"/>
      <c r="DB9" s="1318"/>
      <c r="DC9" s="1318"/>
      <c r="DD9" s="1318"/>
      <c r="DE9" s="1318"/>
      <c r="DF9" s="1318"/>
      <c r="DG9" s="1318"/>
      <c r="DH9" s="1318"/>
      <c r="DI9" s="1318"/>
      <c r="DJ9" s="1318"/>
      <c r="DK9" s="1318"/>
      <c r="DL9" s="1318"/>
      <c r="DM9" s="1318"/>
      <c r="DN9" s="1318"/>
      <c r="DO9" s="1318"/>
      <c r="DP9" s="1318"/>
      <c r="DQ9" s="1318"/>
      <c r="DR9" s="1318"/>
      <c r="DS9" s="1318"/>
      <c r="DT9" s="1318"/>
      <c r="DU9" s="1318"/>
      <c r="DV9" s="1318"/>
      <c r="DW9" s="1318"/>
      <c r="DX9" s="1318"/>
      <c r="DY9" s="1318"/>
      <c r="DZ9" s="1318"/>
      <c r="EA9" s="1318"/>
      <c r="EB9" s="1318"/>
      <c r="EC9" s="1318"/>
      <c r="ED9" s="1318"/>
      <c r="EE9" s="1318"/>
      <c r="EF9" s="1318"/>
      <c r="EG9" s="1318"/>
      <c r="EH9" s="1318"/>
      <c r="EI9" s="1318"/>
      <c r="EJ9" s="1318"/>
      <c r="EK9" s="1318"/>
      <c r="EL9" s="1318"/>
      <c r="EM9" s="1318"/>
      <c r="EN9" s="1318"/>
      <c r="EO9" s="1318"/>
      <c r="EP9" s="1318"/>
      <c r="EQ9" s="1318"/>
      <c r="ER9" s="1318"/>
      <c r="ES9" s="1318"/>
      <c r="ET9" s="1318"/>
      <c r="EU9" s="1318"/>
      <c r="EV9" s="1318"/>
      <c r="EW9" s="1318"/>
      <c r="EX9" s="1318"/>
      <c r="EY9" s="1318"/>
      <c r="EZ9" s="1318"/>
      <c r="FA9" s="1318"/>
      <c r="FB9" s="1318"/>
      <c r="FC9" s="1318"/>
      <c r="FD9" s="1318"/>
      <c r="FE9" s="1318"/>
      <c r="FF9" s="1318"/>
      <c r="FG9" s="1318"/>
      <c r="FH9" s="1318"/>
      <c r="FI9" s="1318"/>
      <c r="FJ9" s="1318"/>
      <c r="FK9" s="1318"/>
      <c r="FL9" s="1318"/>
      <c r="FM9" s="1318"/>
      <c r="FN9" s="1318"/>
      <c r="FO9" s="1318"/>
      <c r="FP9" s="1318"/>
      <c r="FQ9" s="1318"/>
      <c r="FR9" s="1318"/>
      <c r="FS9" s="1318"/>
      <c r="FT9" s="1318"/>
      <c r="FU9" s="1318"/>
      <c r="FV9" s="1318"/>
      <c r="FW9" s="1318"/>
      <c r="FX9" s="1318"/>
      <c r="FY9" s="1318"/>
      <c r="FZ9" s="1318"/>
      <c r="GA9" s="1318"/>
      <c r="GB9" s="1318"/>
      <c r="GC9" s="1318"/>
      <c r="GD9" s="1318"/>
      <c r="GE9" s="1318"/>
      <c r="GF9" s="1318"/>
      <c r="GG9" s="1318"/>
      <c r="GH9" s="1318"/>
      <c r="GI9" s="1318"/>
      <c r="GJ9" s="1318"/>
      <c r="GK9" s="1318"/>
      <c r="GL9" s="1318"/>
      <c r="GM9" s="1318"/>
      <c r="GN9" s="1318"/>
      <c r="GO9" s="1318"/>
      <c r="GP9" s="1318"/>
      <c r="GQ9" s="1318"/>
      <c r="GR9" s="1318"/>
      <c r="GS9" s="1318"/>
      <c r="GT9" s="1318"/>
      <c r="GU9" s="1318"/>
      <c r="GV9" s="1318"/>
      <c r="GW9" s="1318"/>
      <c r="GX9" s="1318"/>
      <c r="GY9" s="1318"/>
      <c r="GZ9" s="1318"/>
      <c r="HA9" s="1318"/>
      <c r="HB9" s="1318"/>
      <c r="HC9" s="1318"/>
      <c r="HD9" s="1318"/>
      <c r="HE9" s="1318"/>
      <c r="HF9" s="1318"/>
      <c r="HG9" s="1318"/>
      <c r="HH9" s="1318"/>
      <c r="HI9" s="1318"/>
      <c r="HJ9" s="1318"/>
      <c r="HK9" s="1318"/>
      <c r="HL9" s="1318"/>
      <c r="HM9" s="1318"/>
      <c r="HN9" s="1318"/>
      <c r="HO9" s="1318"/>
      <c r="HP9" s="1318"/>
      <c r="HQ9" s="1318"/>
      <c r="HR9" s="1318"/>
      <c r="HS9" s="1318"/>
      <c r="HT9" s="1318"/>
      <c r="HU9" s="1318"/>
      <c r="HV9" s="1318"/>
      <c r="HW9" s="1318"/>
      <c r="HX9" s="1318"/>
      <c r="HY9" s="1318"/>
      <c r="HZ9" s="1318"/>
      <c r="IA9" s="1318"/>
      <c r="IB9" s="1318"/>
      <c r="IC9" s="1318"/>
      <c r="ID9" s="1318"/>
      <c r="IE9" s="1318"/>
      <c r="IF9" s="1318"/>
      <c r="IG9" s="1318"/>
      <c r="IH9" s="1318"/>
      <c r="II9" s="1318"/>
      <c r="IJ9" s="1318"/>
      <c r="IK9" s="1318"/>
      <c r="IL9" s="1318"/>
      <c r="IM9" s="1318"/>
      <c r="IN9" s="1318"/>
      <c r="IO9" s="1318"/>
      <c r="IP9" s="1318"/>
      <c r="IQ9" s="1318"/>
      <c r="IR9" s="1318"/>
      <c r="IS9" s="1318"/>
      <c r="IT9" s="1318"/>
      <c r="IU9" s="1318"/>
      <c r="IV9" s="1318"/>
    </row>
    <row r="10" spans="1:256" s="63" customFormat="1" ht="15" customHeight="1" x14ac:dyDescent="0.2">
      <c r="A10" s="1317"/>
      <c r="B10" s="1317"/>
      <c r="C10" s="1323"/>
      <c r="D10" s="1324"/>
      <c r="E10" s="1324"/>
      <c r="F10" s="1324"/>
      <c r="G10" s="1324"/>
      <c r="H10" s="1324"/>
      <c r="I10" s="1324"/>
      <c r="J10" s="1324"/>
      <c r="K10" s="1324"/>
      <c r="L10" s="1324"/>
      <c r="M10" s="1324"/>
      <c r="N10" s="1324"/>
      <c r="O10" s="1324"/>
      <c r="P10" s="1324"/>
      <c r="Q10" s="1324"/>
      <c r="R10" s="1324"/>
      <c r="S10" s="1324"/>
      <c r="T10" s="1324"/>
      <c r="U10" s="1324"/>
      <c r="V10" s="1324"/>
      <c r="W10" s="1324"/>
      <c r="X10" s="1324"/>
      <c r="Y10" s="1324"/>
      <c r="Z10" s="1324"/>
      <c r="AA10" s="1324"/>
      <c r="AB10" s="1324"/>
      <c r="AC10" s="1324"/>
      <c r="AD10" s="1324"/>
      <c r="AE10" s="1324"/>
      <c r="AF10" s="1324"/>
      <c r="AG10" s="1324"/>
      <c r="AH10" s="1318"/>
      <c r="AI10" s="1318"/>
      <c r="AJ10" s="1318"/>
      <c r="AK10" s="1318"/>
      <c r="AL10" s="1318"/>
      <c r="AM10" s="1318"/>
      <c r="AN10" s="1318"/>
      <c r="AO10" s="1318"/>
      <c r="AP10" s="1318"/>
      <c r="AQ10" s="1318"/>
      <c r="AR10" s="1318"/>
      <c r="AS10" s="1318"/>
      <c r="AT10" s="1318"/>
      <c r="AU10" s="1318"/>
      <c r="AV10" s="1318"/>
      <c r="AW10" s="1318"/>
      <c r="AX10" s="1318"/>
      <c r="AY10" s="1318"/>
      <c r="AZ10" s="1318"/>
      <c r="BA10" s="1318"/>
      <c r="BB10" s="1318"/>
      <c r="BC10" s="1318"/>
      <c r="BD10" s="1318"/>
      <c r="BE10" s="1318"/>
      <c r="BF10" s="1318"/>
      <c r="BG10" s="1318"/>
      <c r="BH10" s="1318"/>
      <c r="BI10" s="1318"/>
      <c r="BJ10" s="1318"/>
      <c r="BK10" s="1318"/>
      <c r="BL10" s="1318"/>
      <c r="BM10" s="1318"/>
      <c r="BN10" s="1318"/>
      <c r="BO10" s="1318"/>
      <c r="BP10" s="1318"/>
      <c r="BQ10" s="1318"/>
      <c r="BR10" s="1318"/>
      <c r="BS10" s="1318"/>
      <c r="BT10" s="1318"/>
      <c r="BU10" s="1318"/>
      <c r="BV10" s="1318"/>
      <c r="BW10" s="1318"/>
      <c r="BX10" s="1318"/>
      <c r="BY10" s="1318"/>
      <c r="BZ10" s="1318"/>
      <c r="CA10" s="1318"/>
      <c r="CB10" s="1318"/>
      <c r="CC10" s="1318"/>
      <c r="CD10" s="1318"/>
      <c r="CE10" s="1318"/>
      <c r="CF10" s="1318"/>
      <c r="CG10" s="1318"/>
      <c r="CH10" s="1318"/>
      <c r="CI10" s="1318"/>
      <c r="CJ10" s="1318"/>
      <c r="CK10" s="1318"/>
      <c r="CL10" s="1318"/>
      <c r="CM10" s="1318"/>
      <c r="CN10" s="1318"/>
      <c r="CO10" s="1318"/>
      <c r="CP10" s="1318"/>
      <c r="CQ10" s="1318"/>
      <c r="CR10" s="1318"/>
      <c r="CS10" s="1318"/>
      <c r="CT10" s="1318"/>
      <c r="CU10" s="1318"/>
      <c r="CV10" s="1318"/>
      <c r="CW10" s="1318"/>
      <c r="CX10" s="1318"/>
      <c r="CY10" s="1318"/>
      <c r="CZ10" s="1318"/>
      <c r="DA10" s="1318"/>
      <c r="DB10" s="1318"/>
      <c r="DC10" s="1318"/>
      <c r="DD10" s="1318"/>
      <c r="DE10" s="1318"/>
      <c r="DF10" s="1318"/>
      <c r="DG10" s="1318"/>
      <c r="DH10" s="1318"/>
      <c r="DI10" s="1318"/>
      <c r="DJ10" s="1318"/>
      <c r="DK10" s="1318"/>
      <c r="DL10" s="1318"/>
      <c r="DM10" s="1318"/>
      <c r="DN10" s="1318"/>
      <c r="DO10" s="1318"/>
      <c r="DP10" s="1318"/>
      <c r="DQ10" s="1318"/>
      <c r="DR10" s="1318"/>
      <c r="DS10" s="1318"/>
      <c r="DT10" s="1318"/>
      <c r="DU10" s="1318"/>
      <c r="DV10" s="1318"/>
      <c r="DW10" s="1318"/>
      <c r="DX10" s="1318"/>
      <c r="DY10" s="1318"/>
      <c r="DZ10" s="1318"/>
      <c r="EA10" s="1318"/>
      <c r="EB10" s="1318"/>
      <c r="EC10" s="1318"/>
      <c r="ED10" s="1318"/>
      <c r="EE10" s="1318"/>
      <c r="EF10" s="1318"/>
      <c r="EG10" s="1318"/>
      <c r="EH10" s="1318"/>
      <c r="EI10" s="1318"/>
      <c r="EJ10" s="1318"/>
      <c r="EK10" s="1318"/>
      <c r="EL10" s="1318"/>
      <c r="EM10" s="1318"/>
      <c r="EN10" s="1318"/>
      <c r="EO10" s="1318"/>
      <c r="EP10" s="1318"/>
      <c r="EQ10" s="1318"/>
      <c r="ER10" s="1318"/>
      <c r="ES10" s="1318"/>
      <c r="ET10" s="1318"/>
      <c r="EU10" s="1318"/>
      <c r="EV10" s="1318"/>
      <c r="EW10" s="1318"/>
      <c r="EX10" s="1318"/>
      <c r="EY10" s="1318"/>
      <c r="EZ10" s="1318"/>
      <c r="FA10" s="1318"/>
      <c r="FB10" s="1318"/>
      <c r="FC10" s="1318"/>
      <c r="FD10" s="1318"/>
      <c r="FE10" s="1318"/>
      <c r="FF10" s="1318"/>
      <c r="FG10" s="1318"/>
      <c r="FH10" s="1318"/>
      <c r="FI10" s="1318"/>
      <c r="FJ10" s="1318"/>
      <c r="FK10" s="1318"/>
      <c r="FL10" s="1318"/>
      <c r="FM10" s="1318"/>
      <c r="FN10" s="1318"/>
      <c r="FO10" s="1318"/>
      <c r="FP10" s="1318"/>
      <c r="FQ10" s="1318"/>
      <c r="FR10" s="1318"/>
      <c r="FS10" s="1318"/>
      <c r="FT10" s="1318"/>
      <c r="FU10" s="1318"/>
      <c r="FV10" s="1318"/>
      <c r="FW10" s="1318"/>
      <c r="FX10" s="1318"/>
      <c r="FY10" s="1318"/>
      <c r="FZ10" s="1318"/>
      <c r="GA10" s="1318"/>
      <c r="GB10" s="1318"/>
      <c r="GC10" s="1318"/>
      <c r="GD10" s="1318"/>
      <c r="GE10" s="1318"/>
      <c r="GF10" s="1318"/>
      <c r="GG10" s="1318"/>
      <c r="GH10" s="1318"/>
      <c r="GI10" s="1318"/>
      <c r="GJ10" s="1318"/>
      <c r="GK10" s="1318"/>
      <c r="GL10" s="1318"/>
      <c r="GM10" s="1318"/>
      <c r="GN10" s="1318"/>
      <c r="GO10" s="1318"/>
      <c r="GP10" s="1318"/>
      <c r="GQ10" s="1318"/>
      <c r="GR10" s="1318"/>
      <c r="GS10" s="1318"/>
      <c r="GT10" s="1318"/>
      <c r="GU10" s="1318"/>
      <c r="GV10" s="1318"/>
      <c r="GW10" s="1318"/>
      <c r="GX10" s="1318"/>
      <c r="GY10" s="1318"/>
      <c r="GZ10" s="1318"/>
      <c r="HA10" s="1318"/>
      <c r="HB10" s="1318"/>
      <c r="HC10" s="1318"/>
      <c r="HD10" s="1318"/>
      <c r="HE10" s="1318"/>
      <c r="HF10" s="1318"/>
      <c r="HG10" s="1318"/>
      <c r="HH10" s="1318"/>
      <c r="HI10" s="1318"/>
      <c r="HJ10" s="1318"/>
      <c r="HK10" s="1318"/>
      <c r="HL10" s="1318"/>
      <c r="HM10" s="1318"/>
      <c r="HN10" s="1318"/>
      <c r="HO10" s="1318"/>
      <c r="HP10" s="1318"/>
      <c r="HQ10" s="1318"/>
      <c r="HR10" s="1318"/>
      <c r="HS10" s="1318"/>
      <c r="HT10" s="1318"/>
      <c r="HU10" s="1318"/>
      <c r="HV10" s="1318"/>
      <c r="HW10" s="1318"/>
      <c r="HX10" s="1318"/>
      <c r="HY10" s="1318"/>
      <c r="HZ10" s="1318"/>
      <c r="IA10" s="1318"/>
      <c r="IB10" s="1318"/>
      <c r="IC10" s="1318"/>
      <c r="ID10" s="1318"/>
      <c r="IE10" s="1318"/>
      <c r="IF10" s="1318"/>
      <c r="IG10" s="1318"/>
      <c r="IH10" s="1318"/>
      <c r="II10" s="1318"/>
      <c r="IJ10" s="1318"/>
      <c r="IK10" s="1318"/>
      <c r="IL10" s="1318"/>
      <c r="IM10" s="1318"/>
      <c r="IN10" s="1318"/>
      <c r="IO10" s="1318"/>
      <c r="IP10" s="1318"/>
      <c r="IQ10" s="1318"/>
      <c r="IR10" s="1318"/>
      <c r="IS10" s="1318"/>
      <c r="IT10" s="1318"/>
      <c r="IU10" s="1318"/>
      <c r="IV10" s="1318"/>
    </row>
    <row r="11" spans="1:256" s="63" customFormat="1" ht="15" customHeight="1" x14ac:dyDescent="0.2">
      <c r="A11" s="1317"/>
      <c r="B11" s="1317"/>
      <c r="C11" s="1325" t="s">
        <v>1195</v>
      </c>
      <c r="D11" s="1325"/>
      <c r="E11" s="1325"/>
      <c r="F11" s="1325"/>
      <c r="G11" s="1326"/>
      <c r="H11" s="1326"/>
      <c r="I11" s="1326"/>
      <c r="J11" s="1326"/>
      <c r="K11" s="1326"/>
      <c r="L11" s="1326"/>
      <c r="M11" s="1326"/>
      <c r="N11" s="1326"/>
      <c r="O11" s="1326"/>
      <c r="P11" s="1326"/>
      <c r="Q11" s="1326"/>
      <c r="R11" s="1326"/>
      <c r="S11" s="1326"/>
      <c r="T11" s="1326"/>
      <c r="U11" s="1326"/>
      <c r="V11" s="1326"/>
      <c r="W11" s="1326"/>
      <c r="X11" s="1326"/>
      <c r="Y11" s="1326"/>
      <c r="Z11" s="1326"/>
      <c r="AA11" s="1326"/>
      <c r="AB11" s="1326"/>
      <c r="AC11" s="1326"/>
      <c r="AD11" s="1326"/>
      <c r="AE11" s="1326"/>
      <c r="AF11" s="1326"/>
      <c r="AG11" s="1326"/>
      <c r="AH11" s="1318"/>
      <c r="AI11" s="1318"/>
      <c r="AJ11" s="1318"/>
      <c r="AK11" s="1318"/>
      <c r="AL11" s="1318"/>
      <c r="AM11" s="1318"/>
      <c r="AN11" s="1318"/>
      <c r="AO11" s="1318"/>
      <c r="AP11" s="1318"/>
      <c r="AQ11" s="1318"/>
      <c r="AR11" s="1318"/>
      <c r="AS11" s="1318"/>
      <c r="AT11" s="1318"/>
      <c r="AU11" s="1318"/>
      <c r="AV11" s="1318"/>
      <c r="AW11" s="1318"/>
      <c r="AX11" s="1318"/>
      <c r="AY11" s="1318"/>
      <c r="AZ11" s="1318"/>
      <c r="BA11" s="1318"/>
      <c r="BB11" s="1318"/>
      <c r="BC11" s="1318"/>
      <c r="BD11" s="1318"/>
      <c r="BE11" s="1318"/>
      <c r="BF11" s="1318"/>
      <c r="BG11" s="1318"/>
      <c r="BH11" s="1318"/>
      <c r="BI11" s="1318"/>
      <c r="BJ11" s="1318"/>
      <c r="BK11" s="1318"/>
      <c r="BL11" s="1318"/>
      <c r="BM11" s="1318"/>
      <c r="BN11" s="1318"/>
      <c r="BO11" s="1318"/>
      <c r="BP11" s="1318"/>
      <c r="BQ11" s="1318"/>
      <c r="BR11" s="1318"/>
      <c r="BS11" s="1318"/>
      <c r="BT11" s="1318"/>
      <c r="BU11" s="1318"/>
      <c r="BV11" s="1318"/>
      <c r="BW11" s="1318"/>
      <c r="BX11" s="1318"/>
      <c r="BY11" s="1318"/>
      <c r="BZ11" s="1318"/>
      <c r="CA11" s="1318"/>
      <c r="CB11" s="1318"/>
      <c r="CC11" s="1318"/>
      <c r="CD11" s="1318"/>
      <c r="CE11" s="1318"/>
      <c r="CF11" s="1318"/>
      <c r="CG11" s="1318"/>
      <c r="CH11" s="1318"/>
      <c r="CI11" s="1318"/>
      <c r="CJ11" s="1318"/>
      <c r="CK11" s="1318"/>
      <c r="CL11" s="1318"/>
      <c r="CM11" s="1318"/>
      <c r="CN11" s="1318"/>
      <c r="CO11" s="1318"/>
      <c r="CP11" s="1318"/>
      <c r="CQ11" s="1318"/>
      <c r="CR11" s="1318"/>
      <c r="CS11" s="1318"/>
      <c r="CT11" s="1318"/>
      <c r="CU11" s="1318"/>
      <c r="CV11" s="1318"/>
      <c r="CW11" s="1318"/>
      <c r="CX11" s="1318"/>
      <c r="CY11" s="1318"/>
      <c r="CZ11" s="1318"/>
      <c r="DA11" s="1318"/>
      <c r="DB11" s="1318"/>
      <c r="DC11" s="1318"/>
      <c r="DD11" s="1318"/>
      <c r="DE11" s="1318"/>
      <c r="DF11" s="1318"/>
      <c r="DG11" s="1318"/>
      <c r="DH11" s="1318"/>
      <c r="DI11" s="1318"/>
      <c r="DJ11" s="1318"/>
      <c r="DK11" s="1318"/>
      <c r="DL11" s="1318"/>
      <c r="DM11" s="1318"/>
      <c r="DN11" s="1318"/>
      <c r="DO11" s="1318"/>
      <c r="DP11" s="1318"/>
      <c r="DQ11" s="1318"/>
      <c r="DR11" s="1318"/>
      <c r="DS11" s="1318"/>
      <c r="DT11" s="1318"/>
      <c r="DU11" s="1318"/>
      <c r="DV11" s="1318"/>
      <c r="DW11" s="1318"/>
      <c r="DX11" s="1318"/>
      <c r="DY11" s="1318"/>
      <c r="DZ11" s="1318"/>
      <c r="EA11" s="1318"/>
      <c r="EB11" s="1318"/>
      <c r="EC11" s="1318"/>
      <c r="ED11" s="1318"/>
      <c r="EE11" s="1318"/>
      <c r="EF11" s="1318"/>
      <c r="EG11" s="1318"/>
      <c r="EH11" s="1318"/>
      <c r="EI11" s="1318"/>
      <c r="EJ11" s="1318"/>
      <c r="EK11" s="1318"/>
      <c r="EL11" s="1318"/>
      <c r="EM11" s="1318"/>
      <c r="EN11" s="1318"/>
      <c r="EO11" s="1318"/>
      <c r="EP11" s="1318"/>
      <c r="EQ11" s="1318"/>
      <c r="ER11" s="1318"/>
      <c r="ES11" s="1318"/>
      <c r="ET11" s="1318"/>
      <c r="EU11" s="1318"/>
      <c r="EV11" s="1318"/>
      <c r="EW11" s="1318"/>
      <c r="EX11" s="1318"/>
      <c r="EY11" s="1318"/>
      <c r="EZ11" s="1318"/>
      <c r="FA11" s="1318"/>
      <c r="FB11" s="1318"/>
      <c r="FC11" s="1318"/>
      <c r="FD11" s="1318"/>
      <c r="FE11" s="1318"/>
      <c r="FF11" s="1318"/>
      <c r="FG11" s="1318"/>
      <c r="FH11" s="1318"/>
      <c r="FI11" s="1318"/>
      <c r="FJ11" s="1318"/>
      <c r="FK11" s="1318"/>
      <c r="FL11" s="1318"/>
      <c r="FM11" s="1318"/>
      <c r="FN11" s="1318"/>
      <c r="FO11" s="1318"/>
      <c r="FP11" s="1318"/>
      <c r="FQ11" s="1318"/>
      <c r="FR11" s="1318"/>
      <c r="FS11" s="1318"/>
      <c r="FT11" s="1318"/>
      <c r="FU11" s="1318"/>
      <c r="FV11" s="1318"/>
      <c r="FW11" s="1318"/>
      <c r="FX11" s="1318"/>
      <c r="FY11" s="1318"/>
      <c r="FZ11" s="1318"/>
      <c r="GA11" s="1318"/>
      <c r="GB11" s="1318"/>
      <c r="GC11" s="1318"/>
      <c r="GD11" s="1318"/>
      <c r="GE11" s="1318"/>
      <c r="GF11" s="1318"/>
      <c r="GG11" s="1318"/>
      <c r="GH11" s="1318"/>
      <c r="GI11" s="1318"/>
      <c r="GJ11" s="1318"/>
      <c r="GK11" s="1318"/>
      <c r="GL11" s="1318"/>
      <c r="GM11" s="1318"/>
      <c r="GN11" s="1318"/>
      <c r="GO11" s="1318"/>
      <c r="GP11" s="1318"/>
      <c r="GQ11" s="1318"/>
      <c r="GR11" s="1318"/>
      <c r="GS11" s="1318"/>
      <c r="GT11" s="1318"/>
      <c r="GU11" s="1318"/>
      <c r="GV11" s="1318"/>
      <c r="GW11" s="1318"/>
      <c r="GX11" s="1318"/>
      <c r="GY11" s="1318"/>
      <c r="GZ11" s="1318"/>
      <c r="HA11" s="1318"/>
      <c r="HB11" s="1318"/>
      <c r="HC11" s="1318"/>
      <c r="HD11" s="1318"/>
      <c r="HE11" s="1318"/>
      <c r="HF11" s="1318"/>
      <c r="HG11" s="1318"/>
      <c r="HH11" s="1318"/>
      <c r="HI11" s="1318"/>
      <c r="HJ11" s="1318"/>
      <c r="HK11" s="1318"/>
      <c r="HL11" s="1318"/>
      <c r="HM11" s="1318"/>
      <c r="HN11" s="1318"/>
      <c r="HO11" s="1318"/>
      <c r="HP11" s="1318"/>
      <c r="HQ11" s="1318"/>
      <c r="HR11" s="1318"/>
      <c r="HS11" s="1318"/>
      <c r="HT11" s="1318"/>
      <c r="HU11" s="1318"/>
      <c r="HV11" s="1318"/>
      <c r="HW11" s="1318"/>
      <c r="HX11" s="1318"/>
      <c r="HY11" s="1318"/>
      <c r="HZ11" s="1318"/>
      <c r="IA11" s="1318"/>
      <c r="IB11" s="1318"/>
      <c r="IC11" s="1318"/>
      <c r="ID11" s="1318"/>
      <c r="IE11" s="1318"/>
      <c r="IF11" s="1318"/>
      <c r="IG11" s="1318"/>
      <c r="IH11" s="1318"/>
      <c r="II11" s="1318"/>
      <c r="IJ11" s="1318"/>
      <c r="IK11" s="1318"/>
      <c r="IL11" s="1318"/>
      <c r="IM11" s="1318"/>
      <c r="IN11" s="1318"/>
      <c r="IO11" s="1318"/>
      <c r="IP11" s="1318"/>
      <c r="IQ11" s="1318"/>
      <c r="IR11" s="1318"/>
      <c r="IS11" s="1318"/>
      <c r="IT11" s="1318"/>
      <c r="IU11" s="1318"/>
      <c r="IV11" s="1318"/>
    </row>
    <row r="12" spans="1:256" s="63" customFormat="1" ht="15" customHeight="1" x14ac:dyDescent="0.2">
      <c r="A12" s="1317"/>
      <c r="B12" s="1317"/>
      <c r="C12" s="1317" t="s">
        <v>1196</v>
      </c>
      <c r="D12" s="1317"/>
      <c r="E12" s="1317"/>
      <c r="F12" s="1317"/>
      <c r="G12" s="1317"/>
      <c r="H12" s="1317"/>
      <c r="I12" s="1317"/>
      <c r="J12" s="1317"/>
      <c r="K12" s="1317"/>
      <c r="L12" s="1317"/>
      <c r="M12" s="1317"/>
      <c r="N12" s="1317"/>
      <c r="O12" s="1317"/>
      <c r="P12" s="1317"/>
      <c r="Q12" s="1317"/>
      <c r="R12" s="1317"/>
      <c r="S12" s="1317"/>
      <c r="T12" s="1317"/>
      <c r="U12" s="1317"/>
      <c r="V12" s="1317"/>
      <c r="W12" s="1317"/>
      <c r="X12" s="1317"/>
      <c r="Y12" s="1317"/>
      <c r="Z12" s="1317"/>
      <c r="AA12" s="1317"/>
      <c r="AB12" s="1317"/>
      <c r="AC12" s="1317"/>
      <c r="AD12" s="1317"/>
      <c r="AE12" s="1317"/>
      <c r="AF12" s="1317"/>
      <c r="AG12" s="1317"/>
      <c r="AH12" s="1318"/>
      <c r="AI12" s="1318"/>
      <c r="AJ12" s="1318"/>
      <c r="AK12" s="1318"/>
      <c r="AL12" s="1318"/>
      <c r="AM12" s="1318"/>
      <c r="AN12" s="1318"/>
      <c r="AO12" s="1318"/>
      <c r="AP12" s="1318"/>
      <c r="AQ12" s="1318"/>
      <c r="AR12" s="1318"/>
      <c r="AS12" s="1318"/>
      <c r="AT12" s="1318"/>
      <c r="AU12" s="1318"/>
      <c r="AV12" s="1318"/>
      <c r="AW12" s="1318"/>
      <c r="AX12" s="1318"/>
      <c r="AY12" s="1318"/>
      <c r="AZ12" s="1318"/>
      <c r="BA12" s="1318"/>
      <c r="BB12" s="1318"/>
      <c r="BC12" s="1318"/>
      <c r="BD12" s="1318"/>
      <c r="BE12" s="1318"/>
      <c r="BF12" s="1318"/>
      <c r="BG12" s="1318"/>
      <c r="BH12" s="1318"/>
      <c r="BI12" s="1318"/>
      <c r="BJ12" s="1318"/>
      <c r="BK12" s="1318"/>
      <c r="BL12" s="1318"/>
      <c r="BM12" s="1318"/>
      <c r="BN12" s="1318"/>
      <c r="BO12" s="1318"/>
      <c r="BP12" s="1318"/>
      <c r="BQ12" s="1318"/>
      <c r="BR12" s="1318"/>
      <c r="BS12" s="1318"/>
      <c r="BT12" s="1318"/>
      <c r="BU12" s="1318"/>
      <c r="BV12" s="1318"/>
      <c r="BW12" s="1318"/>
      <c r="BX12" s="1318"/>
      <c r="BY12" s="1318"/>
      <c r="BZ12" s="1318"/>
      <c r="CA12" s="1318"/>
      <c r="CB12" s="1318"/>
      <c r="CC12" s="1318"/>
      <c r="CD12" s="1318"/>
      <c r="CE12" s="1318"/>
      <c r="CF12" s="1318"/>
      <c r="CG12" s="1318"/>
      <c r="CH12" s="1318"/>
      <c r="CI12" s="1318"/>
      <c r="CJ12" s="1318"/>
      <c r="CK12" s="1318"/>
      <c r="CL12" s="1318"/>
      <c r="CM12" s="1318"/>
      <c r="CN12" s="1318"/>
      <c r="CO12" s="1318"/>
      <c r="CP12" s="1318"/>
      <c r="CQ12" s="1318"/>
      <c r="CR12" s="1318"/>
      <c r="CS12" s="1318"/>
      <c r="CT12" s="1318"/>
      <c r="CU12" s="1318"/>
      <c r="CV12" s="1318"/>
      <c r="CW12" s="1318"/>
      <c r="CX12" s="1318"/>
      <c r="CY12" s="1318"/>
      <c r="CZ12" s="1318"/>
      <c r="DA12" s="1318"/>
      <c r="DB12" s="1318"/>
      <c r="DC12" s="1318"/>
      <c r="DD12" s="1318"/>
      <c r="DE12" s="1318"/>
      <c r="DF12" s="1318"/>
      <c r="DG12" s="1318"/>
      <c r="DH12" s="1318"/>
      <c r="DI12" s="1318"/>
      <c r="DJ12" s="1318"/>
      <c r="DK12" s="1318"/>
      <c r="DL12" s="1318"/>
      <c r="DM12" s="1318"/>
      <c r="DN12" s="1318"/>
      <c r="DO12" s="1318"/>
      <c r="DP12" s="1318"/>
      <c r="DQ12" s="1318"/>
      <c r="DR12" s="1318"/>
      <c r="DS12" s="1318"/>
      <c r="DT12" s="1318"/>
      <c r="DU12" s="1318"/>
      <c r="DV12" s="1318"/>
      <c r="DW12" s="1318"/>
      <c r="DX12" s="1318"/>
      <c r="DY12" s="1318"/>
      <c r="DZ12" s="1318"/>
      <c r="EA12" s="1318"/>
      <c r="EB12" s="1318"/>
      <c r="EC12" s="1318"/>
      <c r="ED12" s="1318"/>
      <c r="EE12" s="1318"/>
      <c r="EF12" s="1318"/>
      <c r="EG12" s="1318"/>
      <c r="EH12" s="1318"/>
      <c r="EI12" s="1318"/>
      <c r="EJ12" s="1318"/>
      <c r="EK12" s="1318"/>
      <c r="EL12" s="1318"/>
      <c r="EM12" s="1318"/>
      <c r="EN12" s="1318"/>
      <c r="EO12" s="1318"/>
      <c r="EP12" s="1318"/>
      <c r="EQ12" s="1318"/>
      <c r="ER12" s="1318"/>
      <c r="ES12" s="1318"/>
      <c r="ET12" s="1318"/>
      <c r="EU12" s="1318"/>
      <c r="EV12" s="1318"/>
      <c r="EW12" s="1318"/>
      <c r="EX12" s="1318"/>
      <c r="EY12" s="1318"/>
      <c r="EZ12" s="1318"/>
      <c r="FA12" s="1318"/>
      <c r="FB12" s="1318"/>
      <c r="FC12" s="1318"/>
      <c r="FD12" s="1318"/>
      <c r="FE12" s="1318"/>
      <c r="FF12" s="1318"/>
      <c r="FG12" s="1318"/>
      <c r="FH12" s="1318"/>
      <c r="FI12" s="1318"/>
      <c r="FJ12" s="1318"/>
      <c r="FK12" s="1318"/>
      <c r="FL12" s="1318"/>
      <c r="FM12" s="1318"/>
      <c r="FN12" s="1318"/>
      <c r="FO12" s="1318"/>
      <c r="FP12" s="1318"/>
      <c r="FQ12" s="1318"/>
      <c r="FR12" s="1318"/>
      <c r="FS12" s="1318"/>
      <c r="FT12" s="1318"/>
      <c r="FU12" s="1318"/>
      <c r="FV12" s="1318"/>
      <c r="FW12" s="1318"/>
      <c r="FX12" s="1318"/>
      <c r="FY12" s="1318"/>
      <c r="FZ12" s="1318"/>
      <c r="GA12" s="1318"/>
      <c r="GB12" s="1318"/>
      <c r="GC12" s="1318"/>
      <c r="GD12" s="1318"/>
      <c r="GE12" s="1318"/>
      <c r="GF12" s="1318"/>
      <c r="GG12" s="1318"/>
      <c r="GH12" s="1318"/>
      <c r="GI12" s="1318"/>
      <c r="GJ12" s="1318"/>
      <c r="GK12" s="1318"/>
      <c r="GL12" s="1318"/>
      <c r="GM12" s="1318"/>
      <c r="GN12" s="1318"/>
      <c r="GO12" s="1318"/>
      <c r="GP12" s="1318"/>
      <c r="GQ12" s="1318"/>
      <c r="GR12" s="1318"/>
      <c r="GS12" s="1318"/>
      <c r="GT12" s="1318"/>
      <c r="GU12" s="1318"/>
      <c r="GV12" s="1318"/>
      <c r="GW12" s="1318"/>
      <c r="GX12" s="1318"/>
      <c r="GY12" s="1318"/>
      <c r="GZ12" s="1318"/>
      <c r="HA12" s="1318"/>
      <c r="HB12" s="1318"/>
      <c r="HC12" s="1318"/>
      <c r="HD12" s="1318"/>
      <c r="HE12" s="1318"/>
      <c r="HF12" s="1318"/>
      <c r="HG12" s="1318"/>
      <c r="HH12" s="1318"/>
      <c r="HI12" s="1318"/>
      <c r="HJ12" s="1318"/>
      <c r="HK12" s="1318"/>
      <c r="HL12" s="1318"/>
      <c r="HM12" s="1318"/>
      <c r="HN12" s="1318"/>
      <c r="HO12" s="1318"/>
      <c r="HP12" s="1318"/>
      <c r="HQ12" s="1318"/>
      <c r="HR12" s="1318"/>
      <c r="HS12" s="1318"/>
      <c r="HT12" s="1318"/>
      <c r="HU12" s="1318"/>
      <c r="HV12" s="1318"/>
      <c r="HW12" s="1318"/>
      <c r="HX12" s="1318"/>
      <c r="HY12" s="1318"/>
      <c r="HZ12" s="1318"/>
      <c r="IA12" s="1318"/>
      <c r="IB12" s="1318"/>
      <c r="IC12" s="1318"/>
      <c r="ID12" s="1318"/>
      <c r="IE12" s="1318"/>
      <c r="IF12" s="1318"/>
      <c r="IG12" s="1318"/>
      <c r="IH12" s="1318"/>
      <c r="II12" s="1318"/>
      <c r="IJ12" s="1318"/>
      <c r="IK12" s="1318"/>
      <c r="IL12" s="1318"/>
      <c r="IM12" s="1318"/>
      <c r="IN12" s="1318"/>
      <c r="IO12" s="1318"/>
      <c r="IP12" s="1318"/>
      <c r="IQ12" s="1318"/>
      <c r="IR12" s="1318"/>
      <c r="IS12" s="1318"/>
      <c r="IT12" s="1318"/>
      <c r="IU12" s="1318"/>
      <c r="IV12" s="1318"/>
    </row>
    <row r="13" spans="1:256" s="63" customFormat="1" ht="15" customHeight="1" x14ac:dyDescent="0.2">
      <c r="A13" s="1317"/>
      <c r="B13" s="1317"/>
      <c r="C13" s="1317"/>
      <c r="D13" s="1317"/>
      <c r="E13" s="1317" t="s">
        <v>1197</v>
      </c>
      <c r="F13" s="1317"/>
      <c r="G13" s="1317"/>
      <c r="H13" s="1317"/>
      <c r="I13" s="1317"/>
      <c r="J13" s="1317"/>
      <c r="K13" s="1317"/>
      <c r="L13" s="1317"/>
      <c r="M13" s="1317"/>
      <c r="N13" s="1317"/>
      <c r="O13" s="1317"/>
      <c r="P13" s="1317"/>
      <c r="Q13" s="1317"/>
      <c r="R13" s="1317"/>
      <c r="S13" s="1317"/>
      <c r="T13" s="1317"/>
      <c r="U13" s="1317"/>
      <c r="V13" s="1317"/>
      <c r="W13" s="1317"/>
      <c r="X13" s="1317"/>
      <c r="Y13" s="1317"/>
      <c r="Z13" s="1317"/>
      <c r="AA13" s="1317"/>
      <c r="AB13" s="1317"/>
      <c r="AC13" s="1317"/>
      <c r="AD13" s="1317"/>
      <c r="AE13" s="1317"/>
      <c r="AF13" s="1317"/>
      <c r="AG13" s="1317"/>
      <c r="AH13" s="1318"/>
      <c r="AI13" s="1318"/>
      <c r="AJ13" s="1318"/>
      <c r="AK13" s="1318"/>
      <c r="AL13" s="1318"/>
      <c r="AM13" s="1318"/>
      <c r="AN13" s="1318"/>
      <c r="AO13" s="1318"/>
      <c r="AP13" s="1318"/>
      <c r="AQ13" s="1318"/>
      <c r="AR13" s="1318"/>
      <c r="AS13" s="1318"/>
      <c r="AT13" s="1318"/>
      <c r="AU13" s="1318"/>
      <c r="AV13" s="1318"/>
      <c r="AW13" s="1318"/>
      <c r="AX13" s="1318"/>
      <c r="AY13" s="1318"/>
      <c r="AZ13" s="1318"/>
      <c r="BA13" s="1318"/>
      <c r="BB13" s="1318"/>
      <c r="BC13" s="1318"/>
      <c r="BD13" s="1318"/>
      <c r="BE13" s="1318"/>
      <c r="BF13" s="1318"/>
      <c r="BG13" s="1318"/>
      <c r="BH13" s="1318"/>
      <c r="BI13" s="1318"/>
      <c r="BJ13" s="1318"/>
      <c r="BK13" s="1318"/>
      <c r="BL13" s="1318"/>
      <c r="BM13" s="1318"/>
      <c r="BN13" s="1318"/>
      <c r="BO13" s="1318"/>
      <c r="BP13" s="1318"/>
      <c r="BQ13" s="1318"/>
      <c r="BR13" s="1318"/>
      <c r="BS13" s="1318"/>
      <c r="BT13" s="1318"/>
      <c r="BU13" s="1318"/>
      <c r="BV13" s="1318"/>
      <c r="BW13" s="1318"/>
      <c r="BX13" s="1318"/>
      <c r="BY13" s="1318"/>
      <c r="BZ13" s="1318"/>
      <c r="CA13" s="1318"/>
      <c r="CB13" s="1318"/>
      <c r="CC13" s="1318"/>
      <c r="CD13" s="1318"/>
      <c r="CE13" s="1318"/>
      <c r="CF13" s="1318"/>
      <c r="CG13" s="1318"/>
      <c r="CH13" s="1318"/>
      <c r="CI13" s="1318"/>
      <c r="CJ13" s="1318"/>
      <c r="CK13" s="1318"/>
      <c r="CL13" s="1318"/>
      <c r="CM13" s="1318"/>
      <c r="CN13" s="1318"/>
      <c r="CO13" s="1318"/>
      <c r="CP13" s="1318"/>
      <c r="CQ13" s="1318"/>
      <c r="CR13" s="1318"/>
      <c r="CS13" s="1318"/>
      <c r="CT13" s="1318"/>
      <c r="CU13" s="1318"/>
      <c r="CV13" s="1318"/>
      <c r="CW13" s="1318"/>
      <c r="CX13" s="1318"/>
      <c r="CY13" s="1318"/>
      <c r="CZ13" s="1318"/>
      <c r="DA13" s="1318"/>
      <c r="DB13" s="1318"/>
      <c r="DC13" s="1318"/>
      <c r="DD13" s="1318"/>
      <c r="DE13" s="1318"/>
      <c r="DF13" s="1318"/>
      <c r="DG13" s="1318"/>
      <c r="DH13" s="1318"/>
      <c r="DI13" s="1318"/>
      <c r="DJ13" s="1318"/>
      <c r="DK13" s="1318"/>
      <c r="DL13" s="1318"/>
      <c r="DM13" s="1318"/>
      <c r="DN13" s="1318"/>
      <c r="DO13" s="1318"/>
      <c r="DP13" s="1318"/>
      <c r="DQ13" s="1318"/>
      <c r="DR13" s="1318"/>
      <c r="DS13" s="1318"/>
      <c r="DT13" s="1318"/>
      <c r="DU13" s="1318"/>
      <c r="DV13" s="1318"/>
      <c r="DW13" s="1318"/>
      <c r="DX13" s="1318"/>
      <c r="DY13" s="1318"/>
      <c r="DZ13" s="1318"/>
      <c r="EA13" s="1318"/>
      <c r="EB13" s="1318"/>
      <c r="EC13" s="1318"/>
      <c r="ED13" s="1318"/>
      <c r="EE13" s="1318"/>
      <c r="EF13" s="1318"/>
      <c r="EG13" s="1318"/>
      <c r="EH13" s="1318"/>
      <c r="EI13" s="1318"/>
      <c r="EJ13" s="1318"/>
      <c r="EK13" s="1318"/>
      <c r="EL13" s="1318"/>
      <c r="EM13" s="1318"/>
      <c r="EN13" s="1318"/>
      <c r="EO13" s="1318"/>
      <c r="EP13" s="1318"/>
      <c r="EQ13" s="1318"/>
      <c r="ER13" s="1318"/>
      <c r="ES13" s="1318"/>
      <c r="ET13" s="1318"/>
      <c r="EU13" s="1318"/>
      <c r="EV13" s="1318"/>
      <c r="EW13" s="1318"/>
      <c r="EX13" s="1318"/>
      <c r="EY13" s="1318"/>
      <c r="EZ13" s="1318"/>
      <c r="FA13" s="1318"/>
      <c r="FB13" s="1318"/>
      <c r="FC13" s="1318"/>
      <c r="FD13" s="1318"/>
      <c r="FE13" s="1318"/>
      <c r="FF13" s="1318"/>
      <c r="FG13" s="1318"/>
      <c r="FH13" s="1318"/>
      <c r="FI13" s="1318"/>
      <c r="FJ13" s="1318"/>
      <c r="FK13" s="1318"/>
      <c r="FL13" s="1318"/>
      <c r="FM13" s="1318"/>
      <c r="FN13" s="1318"/>
      <c r="FO13" s="1318"/>
      <c r="FP13" s="1318"/>
      <c r="FQ13" s="1318"/>
      <c r="FR13" s="1318"/>
      <c r="FS13" s="1318"/>
      <c r="FT13" s="1318"/>
      <c r="FU13" s="1318"/>
      <c r="FV13" s="1318"/>
      <c r="FW13" s="1318"/>
      <c r="FX13" s="1318"/>
      <c r="FY13" s="1318"/>
      <c r="FZ13" s="1318"/>
      <c r="GA13" s="1318"/>
      <c r="GB13" s="1318"/>
      <c r="GC13" s="1318"/>
      <c r="GD13" s="1318"/>
      <c r="GE13" s="1318"/>
      <c r="GF13" s="1318"/>
      <c r="GG13" s="1318"/>
      <c r="GH13" s="1318"/>
      <c r="GI13" s="1318"/>
      <c r="GJ13" s="1318"/>
      <c r="GK13" s="1318"/>
      <c r="GL13" s="1318"/>
      <c r="GM13" s="1318"/>
      <c r="GN13" s="1318"/>
      <c r="GO13" s="1318"/>
      <c r="GP13" s="1318"/>
      <c r="GQ13" s="1318"/>
      <c r="GR13" s="1318"/>
      <c r="GS13" s="1318"/>
      <c r="GT13" s="1318"/>
      <c r="GU13" s="1318"/>
      <c r="GV13" s="1318"/>
      <c r="GW13" s="1318"/>
      <c r="GX13" s="1318"/>
      <c r="GY13" s="1318"/>
      <c r="GZ13" s="1318"/>
      <c r="HA13" s="1318"/>
      <c r="HB13" s="1318"/>
      <c r="HC13" s="1318"/>
      <c r="HD13" s="1318"/>
      <c r="HE13" s="1318"/>
      <c r="HF13" s="1318"/>
      <c r="HG13" s="1318"/>
      <c r="HH13" s="1318"/>
      <c r="HI13" s="1318"/>
      <c r="HJ13" s="1318"/>
      <c r="HK13" s="1318"/>
      <c r="HL13" s="1318"/>
      <c r="HM13" s="1318"/>
      <c r="HN13" s="1318"/>
      <c r="HO13" s="1318"/>
      <c r="HP13" s="1318"/>
      <c r="HQ13" s="1318"/>
      <c r="HR13" s="1318"/>
      <c r="HS13" s="1318"/>
      <c r="HT13" s="1318"/>
      <c r="HU13" s="1318"/>
      <c r="HV13" s="1318"/>
      <c r="HW13" s="1318"/>
      <c r="HX13" s="1318"/>
      <c r="HY13" s="1318"/>
      <c r="HZ13" s="1318"/>
      <c r="IA13" s="1318"/>
      <c r="IB13" s="1318"/>
      <c r="IC13" s="1318"/>
      <c r="ID13" s="1318"/>
      <c r="IE13" s="1318"/>
      <c r="IF13" s="1318"/>
      <c r="IG13" s="1318"/>
      <c r="IH13" s="1318"/>
      <c r="II13" s="1318"/>
      <c r="IJ13" s="1318"/>
      <c r="IK13" s="1318"/>
      <c r="IL13" s="1318"/>
      <c r="IM13" s="1318"/>
      <c r="IN13" s="1318"/>
      <c r="IO13" s="1318"/>
      <c r="IP13" s="1318"/>
      <c r="IQ13" s="1318"/>
      <c r="IR13" s="1318"/>
      <c r="IS13" s="1318"/>
      <c r="IT13" s="1318"/>
      <c r="IU13" s="1318"/>
      <c r="IV13" s="1318"/>
    </row>
    <row r="14" spans="1:256" s="135" customFormat="1" ht="15" customHeight="1" x14ac:dyDescent="0.2">
      <c r="A14" s="1317"/>
      <c r="B14" s="1317"/>
      <c r="C14" s="1317" t="s">
        <v>1198</v>
      </c>
      <c r="D14" s="1317"/>
      <c r="E14" s="1317"/>
      <c r="F14" s="1317"/>
      <c r="G14" s="1317"/>
      <c r="H14" s="1317"/>
      <c r="I14" s="1317"/>
      <c r="J14" s="1317"/>
      <c r="K14" s="1317"/>
      <c r="L14" s="1317"/>
      <c r="M14" s="1317"/>
      <c r="N14" s="1317"/>
      <c r="O14" s="1317"/>
      <c r="P14" s="1317"/>
      <c r="Q14" s="1317"/>
      <c r="R14" s="1317"/>
      <c r="S14" s="1317"/>
      <c r="T14" s="1317"/>
      <c r="U14" s="1317"/>
      <c r="V14" s="1317"/>
      <c r="W14" s="1317"/>
      <c r="X14" s="1317"/>
      <c r="Y14" s="1317"/>
      <c r="Z14" s="1317"/>
      <c r="AA14" s="1317"/>
      <c r="AB14" s="1317"/>
      <c r="AC14" s="1317"/>
      <c r="AD14" s="1317"/>
      <c r="AE14" s="1317"/>
      <c r="AF14" s="1317"/>
      <c r="AG14" s="1317"/>
      <c r="AH14" s="1318"/>
      <c r="AI14" s="1318"/>
      <c r="AJ14" s="1318"/>
      <c r="AK14" s="1318"/>
      <c r="AL14" s="1318"/>
      <c r="AM14" s="1318"/>
      <c r="AN14" s="1318"/>
      <c r="AO14" s="1318"/>
      <c r="AP14" s="1318"/>
      <c r="AQ14" s="1318"/>
      <c r="AR14" s="1318"/>
      <c r="AS14" s="1318"/>
      <c r="AT14" s="1318"/>
      <c r="AU14" s="1318"/>
      <c r="AV14" s="1318"/>
      <c r="AW14" s="1318"/>
      <c r="AX14" s="1318"/>
      <c r="AY14" s="1318"/>
      <c r="AZ14" s="1318"/>
      <c r="BA14" s="1318"/>
      <c r="BB14" s="1318"/>
      <c r="BC14" s="1318"/>
      <c r="BD14" s="1318"/>
      <c r="BE14" s="1318"/>
      <c r="BF14" s="1318"/>
      <c r="BG14" s="1318"/>
      <c r="BH14" s="1318"/>
      <c r="BI14" s="1318"/>
      <c r="BJ14" s="1318"/>
      <c r="BK14" s="1318"/>
      <c r="BL14" s="1318"/>
      <c r="BM14" s="1318"/>
      <c r="BN14" s="1318"/>
      <c r="BO14" s="1318"/>
      <c r="BP14" s="1318"/>
      <c r="BQ14" s="1318"/>
      <c r="BR14" s="1318"/>
      <c r="BS14" s="1318"/>
      <c r="BT14" s="1318"/>
      <c r="BU14" s="1318"/>
      <c r="BV14" s="1318"/>
      <c r="BW14" s="1318"/>
      <c r="BX14" s="1318"/>
      <c r="BY14" s="1318"/>
      <c r="BZ14" s="1318"/>
      <c r="CA14" s="1318"/>
      <c r="CB14" s="1318"/>
      <c r="CC14" s="1318"/>
      <c r="CD14" s="1318"/>
      <c r="CE14" s="1318"/>
      <c r="CF14" s="1318"/>
      <c r="CG14" s="1318"/>
      <c r="CH14" s="1318"/>
      <c r="CI14" s="1318"/>
      <c r="CJ14" s="1318"/>
      <c r="CK14" s="1318"/>
      <c r="CL14" s="1318"/>
      <c r="CM14" s="1318"/>
      <c r="CN14" s="1318"/>
      <c r="CO14" s="1318"/>
      <c r="CP14" s="1318"/>
      <c r="CQ14" s="1318"/>
      <c r="CR14" s="1318"/>
      <c r="CS14" s="1318"/>
      <c r="CT14" s="1318"/>
      <c r="CU14" s="1318"/>
      <c r="CV14" s="1318"/>
      <c r="CW14" s="1318"/>
      <c r="CX14" s="1318"/>
      <c r="CY14" s="1318"/>
      <c r="CZ14" s="1318"/>
      <c r="DA14" s="1318"/>
      <c r="DB14" s="1318"/>
      <c r="DC14" s="1318"/>
      <c r="DD14" s="1318"/>
      <c r="DE14" s="1318"/>
      <c r="DF14" s="1318"/>
      <c r="DG14" s="1318"/>
      <c r="DH14" s="1318"/>
      <c r="DI14" s="1318"/>
      <c r="DJ14" s="1318"/>
      <c r="DK14" s="1318"/>
      <c r="DL14" s="1318"/>
      <c r="DM14" s="1318"/>
      <c r="DN14" s="1318"/>
      <c r="DO14" s="1318"/>
      <c r="DP14" s="1318"/>
      <c r="DQ14" s="1318"/>
      <c r="DR14" s="1318"/>
      <c r="DS14" s="1318"/>
      <c r="DT14" s="1318"/>
      <c r="DU14" s="1318"/>
      <c r="DV14" s="1318"/>
      <c r="DW14" s="1318"/>
      <c r="DX14" s="1318"/>
      <c r="DY14" s="1318"/>
      <c r="DZ14" s="1318"/>
      <c r="EA14" s="1318"/>
      <c r="EB14" s="1318"/>
      <c r="EC14" s="1318"/>
      <c r="ED14" s="1318"/>
      <c r="EE14" s="1318"/>
      <c r="EF14" s="1318"/>
      <c r="EG14" s="1318"/>
      <c r="EH14" s="1318"/>
      <c r="EI14" s="1318"/>
      <c r="EJ14" s="1318"/>
      <c r="EK14" s="1318"/>
      <c r="EL14" s="1318"/>
      <c r="EM14" s="1318"/>
      <c r="EN14" s="1318"/>
      <c r="EO14" s="1318"/>
      <c r="EP14" s="1318"/>
      <c r="EQ14" s="1318"/>
      <c r="ER14" s="1318"/>
      <c r="ES14" s="1318"/>
      <c r="ET14" s="1318"/>
      <c r="EU14" s="1318"/>
      <c r="EV14" s="1318"/>
      <c r="EW14" s="1318"/>
      <c r="EX14" s="1318"/>
      <c r="EY14" s="1318"/>
      <c r="EZ14" s="1318"/>
      <c r="FA14" s="1318"/>
      <c r="FB14" s="1318"/>
      <c r="FC14" s="1318"/>
      <c r="FD14" s="1318"/>
      <c r="FE14" s="1318"/>
      <c r="FF14" s="1318"/>
      <c r="FG14" s="1318"/>
      <c r="FH14" s="1318"/>
      <c r="FI14" s="1318"/>
      <c r="FJ14" s="1318"/>
      <c r="FK14" s="1318"/>
      <c r="FL14" s="1318"/>
      <c r="FM14" s="1318"/>
      <c r="FN14" s="1318"/>
      <c r="FO14" s="1318"/>
      <c r="FP14" s="1318"/>
      <c r="FQ14" s="1318"/>
      <c r="FR14" s="1318"/>
      <c r="FS14" s="1318"/>
      <c r="FT14" s="1318"/>
      <c r="FU14" s="1318"/>
      <c r="FV14" s="1318"/>
      <c r="FW14" s="1318"/>
      <c r="FX14" s="1318"/>
      <c r="FY14" s="1318"/>
      <c r="FZ14" s="1318"/>
      <c r="GA14" s="1318"/>
      <c r="GB14" s="1318"/>
      <c r="GC14" s="1318"/>
      <c r="GD14" s="1318"/>
      <c r="GE14" s="1318"/>
      <c r="GF14" s="1318"/>
      <c r="GG14" s="1318"/>
      <c r="GH14" s="1318"/>
      <c r="GI14" s="1318"/>
      <c r="GJ14" s="1318"/>
      <c r="GK14" s="1318"/>
      <c r="GL14" s="1318"/>
      <c r="GM14" s="1318"/>
      <c r="GN14" s="1318"/>
      <c r="GO14" s="1318"/>
      <c r="GP14" s="1318"/>
      <c r="GQ14" s="1318"/>
      <c r="GR14" s="1318"/>
      <c r="GS14" s="1318"/>
      <c r="GT14" s="1318"/>
      <c r="GU14" s="1318"/>
      <c r="GV14" s="1318"/>
      <c r="GW14" s="1318"/>
      <c r="GX14" s="1318"/>
      <c r="GY14" s="1318"/>
      <c r="GZ14" s="1318"/>
      <c r="HA14" s="1318"/>
      <c r="HB14" s="1318"/>
      <c r="HC14" s="1318"/>
      <c r="HD14" s="1318"/>
      <c r="HE14" s="1318"/>
      <c r="HF14" s="1318"/>
      <c r="HG14" s="1318"/>
      <c r="HH14" s="1318"/>
      <c r="HI14" s="1318"/>
      <c r="HJ14" s="1318"/>
      <c r="HK14" s="1318"/>
      <c r="HL14" s="1318"/>
      <c r="HM14" s="1318"/>
      <c r="HN14" s="1318"/>
      <c r="HO14" s="1318"/>
      <c r="HP14" s="1318"/>
      <c r="HQ14" s="1318"/>
      <c r="HR14" s="1318"/>
      <c r="HS14" s="1318"/>
      <c r="HT14" s="1318"/>
      <c r="HU14" s="1318"/>
      <c r="HV14" s="1318"/>
      <c r="HW14" s="1318"/>
      <c r="HX14" s="1318"/>
      <c r="HY14" s="1318"/>
      <c r="HZ14" s="1318"/>
      <c r="IA14" s="1318"/>
      <c r="IB14" s="1318"/>
      <c r="IC14" s="1318"/>
      <c r="ID14" s="1318"/>
      <c r="IE14" s="1318"/>
      <c r="IF14" s="1318"/>
      <c r="IG14" s="1318"/>
      <c r="IH14" s="1318"/>
      <c r="II14" s="1318"/>
      <c r="IJ14" s="1318"/>
      <c r="IK14" s="1318"/>
      <c r="IL14" s="1318"/>
      <c r="IM14" s="1318"/>
      <c r="IN14" s="1318"/>
      <c r="IO14" s="1318"/>
      <c r="IP14" s="1318"/>
      <c r="IQ14" s="1318"/>
      <c r="IR14" s="1318"/>
      <c r="IS14" s="1318"/>
      <c r="IT14" s="1318"/>
      <c r="IU14" s="1318"/>
      <c r="IV14" s="1318"/>
    </row>
    <row r="15" spans="1:256" s="135" customFormat="1" ht="15" customHeight="1" x14ac:dyDescent="0.2">
      <c r="A15" s="1317"/>
      <c r="B15" s="1317"/>
      <c r="C15" s="1325"/>
      <c r="D15" s="1325"/>
      <c r="E15" s="1325"/>
      <c r="F15" s="1325"/>
      <c r="G15" s="1326"/>
      <c r="H15" s="1326"/>
      <c r="I15" s="1326"/>
      <c r="J15" s="1326"/>
      <c r="K15" s="1326"/>
      <c r="L15" s="1326"/>
      <c r="M15" s="1326"/>
      <c r="N15" s="1326"/>
      <c r="O15" s="1326"/>
      <c r="P15" s="1326"/>
      <c r="Q15" s="1326"/>
      <c r="R15" s="1326"/>
      <c r="S15" s="1326"/>
      <c r="T15" s="1326"/>
      <c r="U15" s="1326"/>
      <c r="V15" s="1326"/>
      <c r="W15" s="1326"/>
      <c r="X15" s="1326"/>
      <c r="Y15" s="1326"/>
      <c r="Z15" s="1326"/>
      <c r="AA15" s="1326"/>
      <c r="AB15" s="1326"/>
      <c r="AC15" s="1326"/>
      <c r="AD15" s="1326"/>
      <c r="AE15" s="1326"/>
      <c r="AF15" s="1326"/>
      <c r="AG15" s="1326"/>
      <c r="AH15" s="1318"/>
      <c r="AI15" s="1318"/>
      <c r="AJ15" s="1318"/>
      <c r="AK15" s="1318"/>
      <c r="AL15" s="1318"/>
      <c r="AM15" s="1318"/>
      <c r="AN15" s="1318"/>
      <c r="AO15" s="1318"/>
      <c r="AP15" s="1318"/>
      <c r="AQ15" s="1318"/>
      <c r="AR15" s="1318"/>
      <c r="AS15" s="1318"/>
      <c r="AT15" s="1318"/>
      <c r="AU15" s="1318"/>
      <c r="AV15" s="1318"/>
      <c r="AW15" s="1318"/>
      <c r="AX15" s="1318"/>
      <c r="AY15" s="1318"/>
      <c r="AZ15" s="1318"/>
      <c r="BA15" s="1318"/>
      <c r="BB15" s="1318"/>
      <c r="BC15" s="1318"/>
      <c r="BD15" s="1318"/>
      <c r="BE15" s="1318"/>
      <c r="BF15" s="1318"/>
      <c r="BG15" s="1318"/>
      <c r="BH15" s="1318"/>
      <c r="BI15" s="1318"/>
      <c r="BJ15" s="1318"/>
      <c r="BK15" s="1318"/>
      <c r="BL15" s="1318"/>
      <c r="BM15" s="1318"/>
      <c r="BN15" s="1318"/>
      <c r="BO15" s="1318"/>
      <c r="BP15" s="1318"/>
      <c r="BQ15" s="1318"/>
      <c r="BR15" s="1318"/>
      <c r="BS15" s="1318"/>
      <c r="BT15" s="1318"/>
      <c r="BU15" s="1318"/>
      <c r="BV15" s="1318"/>
      <c r="BW15" s="1318"/>
      <c r="BX15" s="1318"/>
      <c r="BY15" s="1318"/>
      <c r="BZ15" s="1318"/>
      <c r="CA15" s="1318"/>
      <c r="CB15" s="1318"/>
      <c r="CC15" s="1318"/>
      <c r="CD15" s="1318"/>
      <c r="CE15" s="1318"/>
      <c r="CF15" s="1318"/>
      <c r="CG15" s="1318"/>
      <c r="CH15" s="1318"/>
      <c r="CI15" s="1318"/>
      <c r="CJ15" s="1318"/>
      <c r="CK15" s="1318"/>
      <c r="CL15" s="1318"/>
      <c r="CM15" s="1318"/>
      <c r="CN15" s="1318"/>
      <c r="CO15" s="1318"/>
      <c r="CP15" s="1318"/>
      <c r="CQ15" s="1318"/>
      <c r="CR15" s="1318"/>
      <c r="CS15" s="1318"/>
      <c r="CT15" s="1318"/>
      <c r="CU15" s="1318"/>
      <c r="CV15" s="1318"/>
      <c r="CW15" s="1318"/>
      <c r="CX15" s="1318"/>
      <c r="CY15" s="1318"/>
      <c r="CZ15" s="1318"/>
      <c r="DA15" s="1318"/>
      <c r="DB15" s="1318"/>
      <c r="DC15" s="1318"/>
      <c r="DD15" s="1318"/>
      <c r="DE15" s="1318"/>
      <c r="DF15" s="1318"/>
      <c r="DG15" s="1318"/>
      <c r="DH15" s="1318"/>
      <c r="DI15" s="1318"/>
      <c r="DJ15" s="1318"/>
      <c r="DK15" s="1318"/>
      <c r="DL15" s="1318"/>
      <c r="DM15" s="1318"/>
      <c r="DN15" s="1318"/>
      <c r="DO15" s="1318"/>
      <c r="DP15" s="1318"/>
      <c r="DQ15" s="1318"/>
      <c r="DR15" s="1318"/>
      <c r="DS15" s="1318"/>
      <c r="DT15" s="1318"/>
      <c r="DU15" s="1318"/>
      <c r="DV15" s="1318"/>
      <c r="DW15" s="1318"/>
      <c r="DX15" s="1318"/>
      <c r="DY15" s="1318"/>
      <c r="DZ15" s="1318"/>
      <c r="EA15" s="1318"/>
      <c r="EB15" s="1318"/>
      <c r="EC15" s="1318"/>
      <c r="ED15" s="1318"/>
      <c r="EE15" s="1318"/>
      <c r="EF15" s="1318"/>
      <c r="EG15" s="1318"/>
      <c r="EH15" s="1318"/>
      <c r="EI15" s="1318"/>
      <c r="EJ15" s="1318"/>
      <c r="EK15" s="1318"/>
      <c r="EL15" s="1318"/>
      <c r="EM15" s="1318"/>
      <c r="EN15" s="1318"/>
      <c r="EO15" s="1318"/>
      <c r="EP15" s="1318"/>
      <c r="EQ15" s="1318"/>
      <c r="ER15" s="1318"/>
      <c r="ES15" s="1318"/>
      <c r="ET15" s="1318"/>
      <c r="EU15" s="1318"/>
      <c r="EV15" s="1318"/>
      <c r="EW15" s="1318"/>
      <c r="EX15" s="1318"/>
      <c r="EY15" s="1318"/>
      <c r="EZ15" s="1318"/>
      <c r="FA15" s="1318"/>
      <c r="FB15" s="1318"/>
      <c r="FC15" s="1318"/>
      <c r="FD15" s="1318"/>
      <c r="FE15" s="1318"/>
      <c r="FF15" s="1318"/>
      <c r="FG15" s="1318"/>
      <c r="FH15" s="1318"/>
      <c r="FI15" s="1318"/>
      <c r="FJ15" s="1318"/>
      <c r="FK15" s="1318"/>
      <c r="FL15" s="1318"/>
      <c r="FM15" s="1318"/>
      <c r="FN15" s="1318"/>
      <c r="FO15" s="1318"/>
      <c r="FP15" s="1318"/>
      <c r="FQ15" s="1318"/>
      <c r="FR15" s="1318"/>
      <c r="FS15" s="1318"/>
      <c r="FT15" s="1318"/>
      <c r="FU15" s="1318"/>
      <c r="FV15" s="1318"/>
      <c r="FW15" s="1318"/>
      <c r="FX15" s="1318"/>
      <c r="FY15" s="1318"/>
      <c r="FZ15" s="1318"/>
      <c r="GA15" s="1318"/>
      <c r="GB15" s="1318"/>
      <c r="GC15" s="1318"/>
      <c r="GD15" s="1318"/>
      <c r="GE15" s="1318"/>
      <c r="GF15" s="1318"/>
      <c r="GG15" s="1318"/>
      <c r="GH15" s="1318"/>
      <c r="GI15" s="1318"/>
      <c r="GJ15" s="1318"/>
      <c r="GK15" s="1318"/>
      <c r="GL15" s="1318"/>
      <c r="GM15" s="1318"/>
      <c r="GN15" s="1318"/>
      <c r="GO15" s="1318"/>
      <c r="GP15" s="1318"/>
      <c r="GQ15" s="1318"/>
      <c r="GR15" s="1318"/>
      <c r="GS15" s="1318"/>
      <c r="GT15" s="1318"/>
      <c r="GU15" s="1318"/>
      <c r="GV15" s="1318"/>
      <c r="GW15" s="1318"/>
      <c r="GX15" s="1318"/>
      <c r="GY15" s="1318"/>
      <c r="GZ15" s="1318"/>
      <c r="HA15" s="1318"/>
      <c r="HB15" s="1318"/>
      <c r="HC15" s="1318"/>
      <c r="HD15" s="1318"/>
      <c r="HE15" s="1318"/>
      <c r="HF15" s="1318"/>
      <c r="HG15" s="1318"/>
      <c r="HH15" s="1318"/>
      <c r="HI15" s="1318"/>
      <c r="HJ15" s="1318"/>
      <c r="HK15" s="1318"/>
      <c r="HL15" s="1318"/>
      <c r="HM15" s="1318"/>
      <c r="HN15" s="1318"/>
      <c r="HO15" s="1318"/>
      <c r="HP15" s="1318"/>
      <c r="HQ15" s="1318"/>
      <c r="HR15" s="1318"/>
      <c r="HS15" s="1318"/>
      <c r="HT15" s="1318"/>
      <c r="HU15" s="1318"/>
      <c r="HV15" s="1318"/>
      <c r="HW15" s="1318"/>
      <c r="HX15" s="1318"/>
      <c r="HY15" s="1318"/>
      <c r="HZ15" s="1318"/>
      <c r="IA15" s="1318"/>
      <c r="IB15" s="1318"/>
      <c r="IC15" s="1318"/>
      <c r="ID15" s="1318"/>
      <c r="IE15" s="1318"/>
      <c r="IF15" s="1318"/>
      <c r="IG15" s="1318"/>
      <c r="IH15" s="1318"/>
      <c r="II15" s="1318"/>
      <c r="IJ15" s="1318"/>
      <c r="IK15" s="1318"/>
      <c r="IL15" s="1318"/>
      <c r="IM15" s="1318"/>
      <c r="IN15" s="1318"/>
      <c r="IO15" s="1318"/>
      <c r="IP15" s="1318"/>
      <c r="IQ15" s="1318"/>
      <c r="IR15" s="1318"/>
      <c r="IS15" s="1318"/>
      <c r="IT15" s="1318"/>
      <c r="IU15" s="1318"/>
      <c r="IV15" s="1318"/>
    </row>
    <row r="16" spans="1:256" s="135" customFormat="1" ht="15" customHeight="1" x14ac:dyDescent="0.2">
      <c r="A16" s="1317"/>
      <c r="B16" s="1317"/>
      <c r="C16" s="1325"/>
      <c r="D16" s="1325"/>
      <c r="E16" s="1325" t="s">
        <v>1199</v>
      </c>
      <c r="F16" s="1325"/>
      <c r="G16" s="1326"/>
      <c r="H16" s="1326"/>
      <c r="I16" s="1326"/>
      <c r="J16" s="1326"/>
      <c r="K16" s="1326"/>
      <c r="L16" s="1326"/>
      <c r="M16" s="1326"/>
      <c r="N16" s="1326"/>
      <c r="O16" s="1326"/>
      <c r="P16" s="1326"/>
      <c r="Q16" s="1326"/>
      <c r="R16" s="1326"/>
      <c r="S16" s="1326"/>
      <c r="T16" s="1326"/>
      <c r="U16" s="1326"/>
      <c r="V16" s="1326"/>
      <c r="W16" s="1326"/>
      <c r="X16" s="1326"/>
      <c r="Y16" s="1326"/>
      <c r="Z16" s="1327" t="s">
        <v>117</v>
      </c>
      <c r="AA16" s="1326"/>
      <c r="AB16" s="1326"/>
      <c r="AC16" s="1326"/>
      <c r="AD16" s="1326"/>
      <c r="AE16" s="1326"/>
      <c r="AF16" s="1326"/>
      <c r="AG16" s="1326"/>
      <c r="AH16" s="1328" t="s">
        <v>117</v>
      </c>
      <c r="AI16" s="1318"/>
      <c r="AJ16" s="1318"/>
      <c r="AK16" s="1318"/>
      <c r="AL16" s="1318"/>
      <c r="AM16" s="1318"/>
      <c r="AN16" s="1318"/>
      <c r="AO16" s="1318"/>
      <c r="AP16" s="1318"/>
      <c r="AQ16" s="1318"/>
      <c r="AR16" s="1318"/>
      <c r="AS16" s="1318"/>
      <c r="AT16" s="1318"/>
      <c r="AU16" s="1318"/>
      <c r="AV16" s="1318"/>
      <c r="AW16" s="1318"/>
      <c r="AX16" s="1318"/>
      <c r="AY16" s="1318"/>
      <c r="AZ16" s="1318"/>
      <c r="BA16" s="1318"/>
      <c r="BB16" s="1318"/>
      <c r="BC16" s="1318"/>
      <c r="BD16" s="1318"/>
      <c r="BE16" s="1318"/>
      <c r="BF16" s="1318"/>
      <c r="BG16" s="1318"/>
      <c r="BH16" s="1318"/>
      <c r="BI16" s="1318"/>
      <c r="BJ16" s="1318"/>
      <c r="BK16" s="1318"/>
      <c r="BL16" s="1318"/>
      <c r="BM16" s="1318"/>
      <c r="BN16" s="1318"/>
      <c r="BO16" s="1318"/>
      <c r="BP16" s="1318"/>
      <c r="BQ16" s="1318"/>
      <c r="BR16" s="1318"/>
      <c r="BS16" s="1318"/>
      <c r="BT16" s="1318"/>
      <c r="BU16" s="1318"/>
      <c r="BV16" s="1318"/>
      <c r="BW16" s="1318"/>
      <c r="BX16" s="1318"/>
      <c r="BY16" s="1318"/>
      <c r="BZ16" s="1318"/>
      <c r="CA16" s="1318"/>
      <c r="CB16" s="1318"/>
      <c r="CC16" s="1318"/>
      <c r="CD16" s="1318"/>
      <c r="CE16" s="1318"/>
      <c r="CF16" s="1318"/>
      <c r="CG16" s="1318"/>
      <c r="CH16" s="1318"/>
      <c r="CI16" s="1318"/>
      <c r="CJ16" s="1318"/>
      <c r="CK16" s="1318"/>
      <c r="CL16" s="1318"/>
      <c r="CM16" s="1318"/>
      <c r="CN16" s="1318"/>
      <c r="CO16" s="1318"/>
      <c r="CP16" s="1318"/>
      <c r="CQ16" s="1318"/>
      <c r="CR16" s="1318"/>
      <c r="CS16" s="1318"/>
      <c r="CT16" s="1318"/>
      <c r="CU16" s="1318"/>
      <c r="CV16" s="1318"/>
      <c r="CW16" s="1318"/>
      <c r="CX16" s="1318"/>
      <c r="CY16" s="1318"/>
      <c r="CZ16" s="1318"/>
      <c r="DA16" s="1318"/>
      <c r="DB16" s="1318"/>
      <c r="DC16" s="1318"/>
      <c r="DD16" s="1318"/>
      <c r="DE16" s="1318"/>
      <c r="DF16" s="1318"/>
      <c r="DG16" s="1318"/>
      <c r="DH16" s="1318"/>
      <c r="DI16" s="1318"/>
      <c r="DJ16" s="1318"/>
      <c r="DK16" s="1318"/>
      <c r="DL16" s="1318"/>
      <c r="DM16" s="1318"/>
      <c r="DN16" s="1318"/>
      <c r="DO16" s="1318"/>
      <c r="DP16" s="1318"/>
      <c r="DQ16" s="1318"/>
      <c r="DR16" s="1318"/>
      <c r="DS16" s="1318"/>
      <c r="DT16" s="1318"/>
      <c r="DU16" s="1318"/>
      <c r="DV16" s="1318"/>
      <c r="DW16" s="1318"/>
      <c r="DX16" s="1318"/>
      <c r="DY16" s="1318"/>
      <c r="DZ16" s="1318"/>
      <c r="EA16" s="1318"/>
      <c r="EB16" s="1318"/>
      <c r="EC16" s="1318"/>
      <c r="ED16" s="1318"/>
      <c r="EE16" s="1318"/>
      <c r="EF16" s="1318"/>
      <c r="EG16" s="1318"/>
      <c r="EH16" s="1318"/>
      <c r="EI16" s="1318"/>
      <c r="EJ16" s="1318"/>
      <c r="EK16" s="1318"/>
      <c r="EL16" s="1318"/>
      <c r="EM16" s="1318"/>
      <c r="EN16" s="1318"/>
      <c r="EO16" s="1318"/>
      <c r="EP16" s="1318"/>
      <c r="EQ16" s="1318"/>
      <c r="ER16" s="1318"/>
      <c r="ES16" s="1318"/>
      <c r="ET16" s="1318"/>
      <c r="EU16" s="1318"/>
      <c r="EV16" s="1318"/>
      <c r="EW16" s="1318"/>
      <c r="EX16" s="1318"/>
      <c r="EY16" s="1318"/>
      <c r="EZ16" s="1318"/>
      <c r="FA16" s="1318"/>
      <c r="FB16" s="1318"/>
      <c r="FC16" s="1318"/>
      <c r="FD16" s="1318"/>
      <c r="FE16" s="1318"/>
      <c r="FF16" s="1318"/>
      <c r="FG16" s="1318"/>
      <c r="FH16" s="1318"/>
      <c r="FI16" s="1318"/>
      <c r="FJ16" s="1318"/>
      <c r="FK16" s="1318"/>
      <c r="FL16" s="1318"/>
      <c r="FM16" s="1318"/>
      <c r="FN16" s="1318"/>
      <c r="FO16" s="1318"/>
      <c r="FP16" s="1318"/>
      <c r="FQ16" s="1318"/>
      <c r="FR16" s="1318"/>
      <c r="FS16" s="1318"/>
      <c r="FT16" s="1318"/>
      <c r="FU16" s="1318"/>
      <c r="FV16" s="1318"/>
      <c r="FW16" s="1318"/>
      <c r="FX16" s="1318"/>
      <c r="FY16" s="1318"/>
      <c r="FZ16" s="1318"/>
      <c r="GA16" s="1318"/>
      <c r="GB16" s="1318"/>
      <c r="GC16" s="1318"/>
      <c r="GD16" s="1318"/>
      <c r="GE16" s="1318"/>
      <c r="GF16" s="1318"/>
      <c r="GG16" s="1318"/>
      <c r="GH16" s="1318"/>
      <c r="GI16" s="1318"/>
      <c r="GJ16" s="1318"/>
      <c r="GK16" s="1318"/>
      <c r="GL16" s="1318"/>
      <c r="GM16" s="1318"/>
      <c r="GN16" s="1318"/>
      <c r="GO16" s="1318"/>
      <c r="GP16" s="1318"/>
      <c r="GQ16" s="1318"/>
      <c r="GR16" s="1318"/>
      <c r="GS16" s="1318"/>
      <c r="GT16" s="1318"/>
      <c r="GU16" s="1318"/>
      <c r="GV16" s="1318"/>
      <c r="GW16" s="1318"/>
      <c r="GX16" s="1318"/>
      <c r="GY16" s="1318"/>
      <c r="GZ16" s="1318"/>
      <c r="HA16" s="1318"/>
      <c r="HB16" s="1318"/>
      <c r="HC16" s="1318"/>
      <c r="HD16" s="1318"/>
      <c r="HE16" s="1318"/>
      <c r="HF16" s="1318"/>
      <c r="HG16" s="1318"/>
      <c r="HH16" s="1318"/>
      <c r="HI16" s="1318"/>
      <c r="HJ16" s="1318"/>
      <c r="HK16" s="1318"/>
      <c r="HL16" s="1318"/>
      <c r="HM16" s="1318"/>
      <c r="HN16" s="1318"/>
      <c r="HO16" s="1318"/>
      <c r="HP16" s="1318"/>
      <c r="HQ16" s="1318"/>
      <c r="HR16" s="1318"/>
      <c r="HS16" s="1318"/>
      <c r="HT16" s="1318"/>
      <c r="HU16" s="1318"/>
      <c r="HV16" s="1318"/>
      <c r="HW16" s="1318"/>
      <c r="HX16" s="1318"/>
      <c r="HY16" s="1318"/>
      <c r="HZ16" s="1318"/>
      <c r="IA16" s="1318"/>
      <c r="IB16" s="1318"/>
      <c r="IC16" s="1318"/>
      <c r="ID16" s="1318"/>
      <c r="IE16" s="1318"/>
      <c r="IF16" s="1318"/>
      <c r="IG16" s="1318"/>
      <c r="IH16" s="1318"/>
      <c r="II16" s="1318"/>
      <c r="IJ16" s="1318"/>
      <c r="IK16" s="1318"/>
      <c r="IL16" s="1318"/>
      <c r="IM16" s="1318"/>
      <c r="IN16" s="1318"/>
      <c r="IO16" s="1318"/>
      <c r="IP16" s="1318"/>
      <c r="IQ16" s="1318"/>
      <c r="IR16" s="1318"/>
      <c r="IS16" s="1318"/>
      <c r="IT16" s="1318"/>
      <c r="IU16" s="1318"/>
      <c r="IV16" s="1318"/>
    </row>
    <row r="17" spans="1:256" s="135" customFormat="1" ht="15" customHeight="1" x14ac:dyDescent="0.2">
      <c r="A17" s="1317"/>
      <c r="B17" s="1317"/>
      <c r="C17" s="1317"/>
      <c r="D17" s="1317"/>
      <c r="E17" s="1317" t="s">
        <v>1200</v>
      </c>
      <c r="F17" s="1317"/>
      <c r="G17" s="1317"/>
      <c r="H17" s="1317"/>
      <c r="I17" s="1317"/>
      <c r="J17" s="1317"/>
      <c r="K17" s="1317"/>
      <c r="L17" s="1317"/>
      <c r="M17" s="1317"/>
      <c r="N17" s="1317"/>
      <c r="O17" s="1317"/>
      <c r="P17" s="1317"/>
      <c r="Q17" s="1317"/>
      <c r="R17" s="1317"/>
      <c r="S17" s="1317"/>
      <c r="T17" s="1317"/>
      <c r="U17" s="1317"/>
      <c r="V17" s="1317"/>
      <c r="W17" s="1317"/>
      <c r="X17" s="1317"/>
      <c r="Y17" s="1317"/>
      <c r="Z17" s="1327" t="s">
        <v>117</v>
      </c>
      <c r="AA17" s="1317"/>
      <c r="AB17" s="1317"/>
      <c r="AC17" s="1317"/>
      <c r="AD17" s="1317"/>
      <c r="AE17" s="1317"/>
      <c r="AF17" s="1317"/>
      <c r="AG17" s="1317"/>
      <c r="AH17" s="1693" t="s">
        <v>1521</v>
      </c>
      <c r="AI17" s="1318"/>
      <c r="AJ17" s="1318"/>
      <c r="AK17" s="1318"/>
      <c r="AL17" s="1318"/>
      <c r="AM17" s="1318"/>
      <c r="AN17" s="1318"/>
      <c r="AO17" s="1318"/>
      <c r="AP17" s="1318"/>
      <c r="AQ17" s="1318"/>
      <c r="AR17" s="1318"/>
      <c r="AS17" s="1318"/>
      <c r="AT17" s="1318"/>
      <c r="AU17" s="1318"/>
      <c r="AV17" s="1318"/>
      <c r="AW17" s="1318"/>
      <c r="AX17" s="1318"/>
      <c r="AY17" s="1318"/>
      <c r="AZ17" s="1318"/>
      <c r="BA17" s="1318"/>
      <c r="BB17" s="1318"/>
      <c r="BC17" s="1318"/>
      <c r="BD17" s="1318"/>
      <c r="BE17" s="1318"/>
      <c r="BF17" s="1318"/>
      <c r="BG17" s="1318"/>
      <c r="BH17" s="1318"/>
      <c r="BI17" s="1318"/>
      <c r="BJ17" s="1318"/>
      <c r="BK17" s="1318"/>
      <c r="BL17" s="1318"/>
      <c r="BM17" s="1318"/>
      <c r="BN17" s="1318"/>
      <c r="BO17" s="1318"/>
      <c r="BP17" s="1318"/>
      <c r="BQ17" s="1318"/>
      <c r="BR17" s="1318"/>
      <c r="BS17" s="1318"/>
      <c r="BT17" s="1318"/>
      <c r="BU17" s="1318"/>
      <c r="BV17" s="1318"/>
      <c r="BW17" s="1318"/>
      <c r="BX17" s="1318"/>
      <c r="BY17" s="1318"/>
      <c r="BZ17" s="1318"/>
      <c r="CA17" s="1318"/>
      <c r="CB17" s="1318"/>
      <c r="CC17" s="1318"/>
      <c r="CD17" s="1318"/>
      <c r="CE17" s="1318"/>
      <c r="CF17" s="1318"/>
      <c r="CG17" s="1318"/>
      <c r="CH17" s="1318"/>
      <c r="CI17" s="1318"/>
      <c r="CJ17" s="1318"/>
      <c r="CK17" s="1318"/>
      <c r="CL17" s="1318"/>
      <c r="CM17" s="1318"/>
      <c r="CN17" s="1318"/>
      <c r="CO17" s="1318"/>
      <c r="CP17" s="1318"/>
      <c r="CQ17" s="1318"/>
      <c r="CR17" s="1318"/>
      <c r="CS17" s="1318"/>
      <c r="CT17" s="1318"/>
      <c r="CU17" s="1318"/>
      <c r="CV17" s="1318"/>
      <c r="CW17" s="1318"/>
      <c r="CX17" s="1318"/>
      <c r="CY17" s="1318"/>
      <c r="CZ17" s="1318"/>
      <c r="DA17" s="1318"/>
      <c r="DB17" s="1318"/>
      <c r="DC17" s="1318"/>
      <c r="DD17" s="1318"/>
      <c r="DE17" s="1318"/>
      <c r="DF17" s="1318"/>
      <c r="DG17" s="1318"/>
      <c r="DH17" s="1318"/>
      <c r="DI17" s="1318"/>
      <c r="DJ17" s="1318"/>
      <c r="DK17" s="1318"/>
      <c r="DL17" s="1318"/>
      <c r="DM17" s="1318"/>
      <c r="DN17" s="1318"/>
      <c r="DO17" s="1318"/>
      <c r="DP17" s="1318"/>
      <c r="DQ17" s="1318"/>
      <c r="DR17" s="1318"/>
      <c r="DS17" s="1318"/>
      <c r="DT17" s="1318"/>
      <c r="DU17" s="1318"/>
      <c r="DV17" s="1318"/>
      <c r="DW17" s="1318"/>
      <c r="DX17" s="1318"/>
      <c r="DY17" s="1318"/>
      <c r="DZ17" s="1318"/>
      <c r="EA17" s="1318"/>
      <c r="EB17" s="1318"/>
      <c r="EC17" s="1318"/>
      <c r="ED17" s="1318"/>
      <c r="EE17" s="1318"/>
      <c r="EF17" s="1318"/>
      <c r="EG17" s="1318"/>
      <c r="EH17" s="1318"/>
      <c r="EI17" s="1318"/>
      <c r="EJ17" s="1318"/>
      <c r="EK17" s="1318"/>
      <c r="EL17" s="1318"/>
      <c r="EM17" s="1318"/>
      <c r="EN17" s="1318"/>
      <c r="EO17" s="1318"/>
      <c r="EP17" s="1318"/>
      <c r="EQ17" s="1318"/>
      <c r="ER17" s="1318"/>
      <c r="ES17" s="1318"/>
      <c r="ET17" s="1318"/>
      <c r="EU17" s="1318"/>
      <c r="EV17" s="1318"/>
      <c r="EW17" s="1318"/>
      <c r="EX17" s="1318"/>
      <c r="EY17" s="1318"/>
      <c r="EZ17" s="1318"/>
      <c r="FA17" s="1318"/>
      <c r="FB17" s="1318"/>
      <c r="FC17" s="1318"/>
      <c r="FD17" s="1318"/>
      <c r="FE17" s="1318"/>
      <c r="FF17" s="1318"/>
      <c r="FG17" s="1318"/>
      <c r="FH17" s="1318"/>
      <c r="FI17" s="1318"/>
      <c r="FJ17" s="1318"/>
      <c r="FK17" s="1318"/>
      <c r="FL17" s="1318"/>
      <c r="FM17" s="1318"/>
      <c r="FN17" s="1318"/>
      <c r="FO17" s="1318"/>
      <c r="FP17" s="1318"/>
      <c r="FQ17" s="1318"/>
      <c r="FR17" s="1318"/>
      <c r="FS17" s="1318"/>
      <c r="FT17" s="1318"/>
      <c r="FU17" s="1318"/>
      <c r="FV17" s="1318"/>
      <c r="FW17" s="1318"/>
      <c r="FX17" s="1318"/>
      <c r="FY17" s="1318"/>
      <c r="FZ17" s="1318"/>
      <c r="GA17" s="1318"/>
      <c r="GB17" s="1318"/>
      <c r="GC17" s="1318"/>
      <c r="GD17" s="1318"/>
      <c r="GE17" s="1318"/>
      <c r="GF17" s="1318"/>
      <c r="GG17" s="1318"/>
      <c r="GH17" s="1318"/>
      <c r="GI17" s="1318"/>
      <c r="GJ17" s="1318"/>
      <c r="GK17" s="1318"/>
      <c r="GL17" s="1318"/>
      <c r="GM17" s="1318"/>
      <c r="GN17" s="1318"/>
      <c r="GO17" s="1318"/>
      <c r="GP17" s="1318"/>
      <c r="GQ17" s="1318"/>
      <c r="GR17" s="1318"/>
      <c r="GS17" s="1318"/>
      <c r="GT17" s="1318"/>
      <c r="GU17" s="1318"/>
      <c r="GV17" s="1318"/>
      <c r="GW17" s="1318"/>
      <c r="GX17" s="1318"/>
      <c r="GY17" s="1318"/>
      <c r="GZ17" s="1318"/>
      <c r="HA17" s="1318"/>
      <c r="HB17" s="1318"/>
      <c r="HC17" s="1318"/>
      <c r="HD17" s="1318"/>
      <c r="HE17" s="1318"/>
      <c r="HF17" s="1318"/>
      <c r="HG17" s="1318"/>
      <c r="HH17" s="1318"/>
      <c r="HI17" s="1318"/>
      <c r="HJ17" s="1318"/>
      <c r="HK17" s="1318"/>
      <c r="HL17" s="1318"/>
      <c r="HM17" s="1318"/>
      <c r="HN17" s="1318"/>
      <c r="HO17" s="1318"/>
      <c r="HP17" s="1318"/>
      <c r="HQ17" s="1318"/>
      <c r="HR17" s="1318"/>
      <c r="HS17" s="1318"/>
      <c r="HT17" s="1318"/>
      <c r="HU17" s="1318"/>
      <c r="HV17" s="1318"/>
      <c r="HW17" s="1318"/>
      <c r="HX17" s="1318"/>
      <c r="HY17" s="1318"/>
      <c r="HZ17" s="1318"/>
      <c r="IA17" s="1318"/>
      <c r="IB17" s="1318"/>
      <c r="IC17" s="1318"/>
      <c r="ID17" s="1318"/>
      <c r="IE17" s="1318"/>
      <c r="IF17" s="1318"/>
      <c r="IG17" s="1318"/>
      <c r="IH17" s="1318"/>
      <c r="II17" s="1318"/>
      <c r="IJ17" s="1318"/>
      <c r="IK17" s="1318"/>
      <c r="IL17" s="1318"/>
      <c r="IM17" s="1318"/>
      <c r="IN17" s="1318"/>
      <c r="IO17" s="1318"/>
      <c r="IP17" s="1318"/>
      <c r="IQ17" s="1318"/>
      <c r="IR17" s="1318"/>
      <c r="IS17" s="1318"/>
      <c r="IT17" s="1318"/>
      <c r="IU17" s="1318"/>
      <c r="IV17" s="1318"/>
    </row>
    <row r="18" spans="1:256" s="135" customFormat="1" ht="15" customHeight="1" x14ac:dyDescent="0.2">
      <c r="A18" s="1317"/>
      <c r="B18" s="1317"/>
      <c r="C18" s="1317"/>
      <c r="D18" s="1317"/>
      <c r="E18" s="1317"/>
      <c r="F18" s="1317"/>
      <c r="G18" s="1317"/>
      <c r="H18" s="1317"/>
      <c r="I18" s="1317"/>
      <c r="J18" s="1317"/>
      <c r="K18" s="1317"/>
      <c r="L18" s="1317"/>
      <c r="M18" s="1317"/>
      <c r="N18" s="1317"/>
      <c r="O18" s="1317"/>
      <c r="P18" s="1317"/>
      <c r="Q18" s="1317"/>
      <c r="R18" s="1317"/>
      <c r="S18" s="1317"/>
      <c r="T18" s="1317"/>
      <c r="U18" s="1317"/>
      <c r="V18" s="1317"/>
      <c r="W18" s="1317"/>
      <c r="X18" s="1317"/>
      <c r="Y18" s="1317"/>
      <c r="Z18" s="1317"/>
      <c r="AA18" s="1317"/>
      <c r="AB18" s="1317"/>
      <c r="AC18" s="1317"/>
      <c r="AD18" s="1317"/>
      <c r="AE18" s="1317"/>
      <c r="AF18" s="1317"/>
      <c r="AG18" s="1317"/>
      <c r="AH18" s="1318"/>
      <c r="AI18" s="1318"/>
      <c r="AJ18" s="1318"/>
      <c r="AK18" s="1318"/>
      <c r="AL18" s="1318"/>
      <c r="AM18" s="1318"/>
      <c r="AN18" s="1318"/>
      <c r="AO18" s="1318"/>
      <c r="AP18" s="1318"/>
      <c r="AQ18" s="1318"/>
      <c r="AR18" s="1318"/>
      <c r="AS18" s="1318"/>
      <c r="AT18" s="1318"/>
      <c r="AU18" s="1318"/>
      <c r="AV18" s="1318"/>
      <c r="AW18" s="1318"/>
      <c r="AX18" s="1318"/>
      <c r="AY18" s="1318"/>
      <c r="AZ18" s="1318"/>
      <c r="BA18" s="1318"/>
      <c r="BB18" s="1318"/>
      <c r="BC18" s="1318"/>
      <c r="BD18" s="1318"/>
      <c r="BE18" s="1318"/>
      <c r="BF18" s="1318"/>
      <c r="BG18" s="1318"/>
      <c r="BH18" s="1318"/>
      <c r="BI18" s="1318"/>
      <c r="BJ18" s="1318"/>
      <c r="BK18" s="1318"/>
      <c r="BL18" s="1318"/>
      <c r="BM18" s="1318"/>
      <c r="BN18" s="1318"/>
      <c r="BO18" s="1318"/>
      <c r="BP18" s="1318"/>
      <c r="BQ18" s="1318"/>
      <c r="BR18" s="1318"/>
      <c r="BS18" s="1318"/>
      <c r="BT18" s="1318"/>
      <c r="BU18" s="1318"/>
      <c r="BV18" s="1318"/>
      <c r="BW18" s="1318"/>
      <c r="BX18" s="1318"/>
      <c r="BY18" s="1318"/>
      <c r="BZ18" s="1318"/>
      <c r="CA18" s="1318"/>
      <c r="CB18" s="1318"/>
      <c r="CC18" s="1318"/>
      <c r="CD18" s="1318"/>
      <c r="CE18" s="1318"/>
      <c r="CF18" s="1318"/>
      <c r="CG18" s="1318"/>
      <c r="CH18" s="1318"/>
      <c r="CI18" s="1318"/>
      <c r="CJ18" s="1318"/>
      <c r="CK18" s="1318"/>
      <c r="CL18" s="1318"/>
      <c r="CM18" s="1318"/>
      <c r="CN18" s="1318"/>
      <c r="CO18" s="1318"/>
      <c r="CP18" s="1318"/>
      <c r="CQ18" s="1318"/>
      <c r="CR18" s="1318"/>
      <c r="CS18" s="1318"/>
      <c r="CT18" s="1318"/>
      <c r="CU18" s="1318"/>
      <c r="CV18" s="1318"/>
      <c r="CW18" s="1318"/>
      <c r="CX18" s="1318"/>
      <c r="CY18" s="1318"/>
      <c r="CZ18" s="1318"/>
      <c r="DA18" s="1318"/>
      <c r="DB18" s="1318"/>
      <c r="DC18" s="1318"/>
      <c r="DD18" s="1318"/>
      <c r="DE18" s="1318"/>
      <c r="DF18" s="1318"/>
      <c r="DG18" s="1318"/>
      <c r="DH18" s="1318"/>
      <c r="DI18" s="1318"/>
      <c r="DJ18" s="1318"/>
      <c r="DK18" s="1318"/>
      <c r="DL18" s="1318"/>
      <c r="DM18" s="1318"/>
      <c r="DN18" s="1318"/>
      <c r="DO18" s="1318"/>
      <c r="DP18" s="1318"/>
      <c r="DQ18" s="1318"/>
      <c r="DR18" s="1318"/>
      <c r="DS18" s="1318"/>
      <c r="DT18" s="1318"/>
      <c r="DU18" s="1318"/>
      <c r="DV18" s="1318"/>
      <c r="DW18" s="1318"/>
      <c r="DX18" s="1318"/>
      <c r="DY18" s="1318"/>
      <c r="DZ18" s="1318"/>
      <c r="EA18" s="1318"/>
      <c r="EB18" s="1318"/>
      <c r="EC18" s="1318"/>
      <c r="ED18" s="1318"/>
      <c r="EE18" s="1318"/>
      <c r="EF18" s="1318"/>
      <c r="EG18" s="1318"/>
      <c r="EH18" s="1318"/>
      <c r="EI18" s="1318"/>
      <c r="EJ18" s="1318"/>
      <c r="EK18" s="1318"/>
      <c r="EL18" s="1318"/>
      <c r="EM18" s="1318"/>
      <c r="EN18" s="1318"/>
      <c r="EO18" s="1318"/>
      <c r="EP18" s="1318"/>
      <c r="EQ18" s="1318"/>
      <c r="ER18" s="1318"/>
      <c r="ES18" s="1318"/>
      <c r="ET18" s="1318"/>
      <c r="EU18" s="1318"/>
      <c r="EV18" s="1318"/>
      <c r="EW18" s="1318"/>
      <c r="EX18" s="1318"/>
      <c r="EY18" s="1318"/>
      <c r="EZ18" s="1318"/>
      <c r="FA18" s="1318"/>
      <c r="FB18" s="1318"/>
      <c r="FC18" s="1318"/>
      <c r="FD18" s="1318"/>
      <c r="FE18" s="1318"/>
      <c r="FF18" s="1318"/>
      <c r="FG18" s="1318"/>
      <c r="FH18" s="1318"/>
      <c r="FI18" s="1318"/>
      <c r="FJ18" s="1318"/>
      <c r="FK18" s="1318"/>
      <c r="FL18" s="1318"/>
      <c r="FM18" s="1318"/>
      <c r="FN18" s="1318"/>
      <c r="FO18" s="1318"/>
      <c r="FP18" s="1318"/>
      <c r="FQ18" s="1318"/>
      <c r="FR18" s="1318"/>
      <c r="FS18" s="1318"/>
      <c r="FT18" s="1318"/>
      <c r="FU18" s="1318"/>
      <c r="FV18" s="1318"/>
      <c r="FW18" s="1318"/>
      <c r="FX18" s="1318"/>
      <c r="FY18" s="1318"/>
      <c r="FZ18" s="1318"/>
      <c r="GA18" s="1318"/>
      <c r="GB18" s="1318"/>
      <c r="GC18" s="1318"/>
      <c r="GD18" s="1318"/>
      <c r="GE18" s="1318"/>
      <c r="GF18" s="1318"/>
      <c r="GG18" s="1318"/>
      <c r="GH18" s="1318"/>
      <c r="GI18" s="1318"/>
      <c r="GJ18" s="1318"/>
      <c r="GK18" s="1318"/>
      <c r="GL18" s="1318"/>
      <c r="GM18" s="1318"/>
      <c r="GN18" s="1318"/>
      <c r="GO18" s="1318"/>
      <c r="GP18" s="1318"/>
      <c r="GQ18" s="1318"/>
      <c r="GR18" s="1318"/>
      <c r="GS18" s="1318"/>
      <c r="GT18" s="1318"/>
      <c r="GU18" s="1318"/>
      <c r="GV18" s="1318"/>
      <c r="GW18" s="1318"/>
      <c r="GX18" s="1318"/>
      <c r="GY18" s="1318"/>
      <c r="GZ18" s="1318"/>
      <c r="HA18" s="1318"/>
      <c r="HB18" s="1318"/>
      <c r="HC18" s="1318"/>
      <c r="HD18" s="1318"/>
      <c r="HE18" s="1318"/>
      <c r="HF18" s="1318"/>
      <c r="HG18" s="1318"/>
      <c r="HH18" s="1318"/>
      <c r="HI18" s="1318"/>
      <c r="HJ18" s="1318"/>
      <c r="HK18" s="1318"/>
      <c r="HL18" s="1318"/>
      <c r="HM18" s="1318"/>
      <c r="HN18" s="1318"/>
      <c r="HO18" s="1318"/>
      <c r="HP18" s="1318"/>
      <c r="HQ18" s="1318"/>
      <c r="HR18" s="1318"/>
      <c r="HS18" s="1318"/>
      <c r="HT18" s="1318"/>
      <c r="HU18" s="1318"/>
      <c r="HV18" s="1318"/>
      <c r="HW18" s="1318"/>
      <c r="HX18" s="1318"/>
      <c r="HY18" s="1318"/>
      <c r="HZ18" s="1318"/>
      <c r="IA18" s="1318"/>
      <c r="IB18" s="1318"/>
      <c r="IC18" s="1318"/>
      <c r="ID18" s="1318"/>
      <c r="IE18" s="1318"/>
      <c r="IF18" s="1318"/>
      <c r="IG18" s="1318"/>
      <c r="IH18" s="1318"/>
      <c r="II18" s="1318"/>
      <c r="IJ18" s="1318"/>
      <c r="IK18" s="1318"/>
      <c r="IL18" s="1318"/>
      <c r="IM18" s="1318"/>
      <c r="IN18" s="1318"/>
      <c r="IO18" s="1318"/>
      <c r="IP18" s="1318"/>
      <c r="IQ18" s="1318"/>
      <c r="IR18" s="1318"/>
      <c r="IS18" s="1318"/>
      <c r="IT18" s="1318"/>
      <c r="IU18" s="1318"/>
      <c r="IV18" s="1318"/>
    </row>
    <row r="19" spans="1:256" s="135" customFormat="1" ht="15" customHeight="1" x14ac:dyDescent="0.2">
      <c r="A19" s="1317"/>
      <c r="B19" s="1317"/>
      <c r="C19" s="1329"/>
      <c r="D19" s="1323" t="s">
        <v>1201</v>
      </c>
      <c r="E19" s="1329"/>
      <c r="F19" s="1329"/>
      <c r="G19" s="1329"/>
      <c r="H19" s="1329"/>
      <c r="I19" s="1329"/>
      <c r="J19" s="1329"/>
      <c r="K19" s="1329"/>
      <c r="L19" s="1329"/>
      <c r="M19" s="1329"/>
      <c r="N19" s="1329"/>
      <c r="O19" s="1329"/>
      <c r="P19" s="1329"/>
      <c r="Q19" s="1329"/>
      <c r="R19" s="1329"/>
      <c r="S19" s="1329"/>
      <c r="T19" s="1329"/>
      <c r="U19" s="1329"/>
      <c r="V19" s="1329"/>
      <c r="W19" s="1329"/>
      <c r="X19" s="1329"/>
      <c r="Y19" s="1329"/>
      <c r="Z19" s="1329"/>
      <c r="AA19" s="1329"/>
      <c r="AB19" s="1329"/>
      <c r="AC19" s="1329"/>
      <c r="AD19" s="1329"/>
      <c r="AE19" s="1329"/>
      <c r="AF19" s="1329"/>
      <c r="AG19" s="1329"/>
      <c r="AH19" s="1318"/>
      <c r="AI19" s="1318"/>
      <c r="AJ19" s="1318"/>
      <c r="AK19" s="1318"/>
      <c r="AL19" s="1318"/>
      <c r="AM19" s="1318"/>
      <c r="AN19" s="1318"/>
      <c r="AO19" s="1318"/>
      <c r="AP19" s="1318"/>
      <c r="AQ19" s="1318"/>
      <c r="AR19" s="1318"/>
      <c r="AS19" s="1318"/>
      <c r="AT19" s="1318"/>
      <c r="AU19" s="1318"/>
      <c r="AV19" s="1318"/>
      <c r="AW19" s="1318"/>
      <c r="AX19" s="1318"/>
      <c r="AY19" s="1318"/>
      <c r="AZ19" s="1318"/>
      <c r="BA19" s="1318"/>
      <c r="BB19" s="1318"/>
      <c r="BC19" s="1318"/>
      <c r="BD19" s="1318"/>
      <c r="BE19" s="1318"/>
      <c r="BF19" s="1318"/>
      <c r="BG19" s="1318"/>
      <c r="BH19" s="1318"/>
      <c r="BI19" s="1318"/>
      <c r="BJ19" s="1318"/>
      <c r="BK19" s="1318"/>
      <c r="BL19" s="1318"/>
      <c r="BM19" s="1318"/>
      <c r="BN19" s="1318"/>
      <c r="BO19" s="1318"/>
      <c r="BP19" s="1318"/>
      <c r="BQ19" s="1318"/>
      <c r="BR19" s="1318"/>
      <c r="BS19" s="1318"/>
      <c r="BT19" s="1318"/>
      <c r="BU19" s="1318"/>
      <c r="BV19" s="1318"/>
      <c r="BW19" s="1318"/>
      <c r="BX19" s="1318"/>
      <c r="BY19" s="1318"/>
      <c r="BZ19" s="1318"/>
      <c r="CA19" s="1318"/>
      <c r="CB19" s="1318"/>
      <c r="CC19" s="1318"/>
      <c r="CD19" s="1318"/>
      <c r="CE19" s="1318"/>
      <c r="CF19" s="1318"/>
      <c r="CG19" s="1318"/>
      <c r="CH19" s="1318"/>
      <c r="CI19" s="1318"/>
      <c r="CJ19" s="1318"/>
      <c r="CK19" s="1318"/>
      <c r="CL19" s="1318"/>
      <c r="CM19" s="1318"/>
      <c r="CN19" s="1318"/>
      <c r="CO19" s="1318"/>
      <c r="CP19" s="1318"/>
      <c r="CQ19" s="1318"/>
      <c r="CR19" s="1318"/>
      <c r="CS19" s="1318"/>
      <c r="CT19" s="1318"/>
      <c r="CU19" s="1318"/>
      <c r="CV19" s="1318"/>
      <c r="CW19" s="1318"/>
      <c r="CX19" s="1318"/>
      <c r="CY19" s="1318"/>
      <c r="CZ19" s="1318"/>
      <c r="DA19" s="1318"/>
      <c r="DB19" s="1318"/>
      <c r="DC19" s="1318"/>
      <c r="DD19" s="1318"/>
      <c r="DE19" s="1318"/>
      <c r="DF19" s="1318"/>
      <c r="DG19" s="1318"/>
      <c r="DH19" s="1318"/>
      <c r="DI19" s="1318"/>
      <c r="DJ19" s="1318"/>
      <c r="DK19" s="1318"/>
      <c r="DL19" s="1318"/>
      <c r="DM19" s="1318"/>
      <c r="DN19" s="1318"/>
      <c r="DO19" s="1318"/>
      <c r="DP19" s="1318"/>
      <c r="DQ19" s="1318"/>
      <c r="DR19" s="1318"/>
      <c r="DS19" s="1318"/>
      <c r="DT19" s="1318"/>
      <c r="DU19" s="1318"/>
      <c r="DV19" s="1318"/>
      <c r="DW19" s="1318"/>
      <c r="DX19" s="1318"/>
      <c r="DY19" s="1318"/>
      <c r="DZ19" s="1318"/>
      <c r="EA19" s="1318"/>
      <c r="EB19" s="1318"/>
      <c r="EC19" s="1318"/>
      <c r="ED19" s="1318"/>
      <c r="EE19" s="1318"/>
      <c r="EF19" s="1318"/>
      <c r="EG19" s="1318"/>
      <c r="EH19" s="1318"/>
      <c r="EI19" s="1318"/>
      <c r="EJ19" s="1318"/>
      <c r="EK19" s="1318"/>
      <c r="EL19" s="1318"/>
      <c r="EM19" s="1318"/>
      <c r="EN19" s="1318"/>
      <c r="EO19" s="1318"/>
      <c r="EP19" s="1318"/>
      <c r="EQ19" s="1318"/>
      <c r="ER19" s="1318"/>
      <c r="ES19" s="1318"/>
      <c r="ET19" s="1318"/>
      <c r="EU19" s="1318"/>
      <c r="EV19" s="1318"/>
      <c r="EW19" s="1318"/>
      <c r="EX19" s="1318"/>
      <c r="EY19" s="1318"/>
      <c r="EZ19" s="1318"/>
      <c r="FA19" s="1318"/>
      <c r="FB19" s="1318"/>
      <c r="FC19" s="1318"/>
      <c r="FD19" s="1318"/>
      <c r="FE19" s="1318"/>
      <c r="FF19" s="1318"/>
      <c r="FG19" s="1318"/>
      <c r="FH19" s="1318"/>
      <c r="FI19" s="1318"/>
      <c r="FJ19" s="1318"/>
      <c r="FK19" s="1318"/>
      <c r="FL19" s="1318"/>
      <c r="FM19" s="1318"/>
      <c r="FN19" s="1318"/>
      <c r="FO19" s="1318"/>
      <c r="FP19" s="1318"/>
      <c r="FQ19" s="1318"/>
      <c r="FR19" s="1318"/>
      <c r="FS19" s="1318"/>
      <c r="FT19" s="1318"/>
      <c r="FU19" s="1318"/>
      <c r="FV19" s="1318"/>
      <c r="FW19" s="1318"/>
      <c r="FX19" s="1318"/>
      <c r="FY19" s="1318"/>
      <c r="FZ19" s="1318"/>
      <c r="GA19" s="1318"/>
      <c r="GB19" s="1318"/>
      <c r="GC19" s="1318"/>
      <c r="GD19" s="1318"/>
      <c r="GE19" s="1318"/>
      <c r="GF19" s="1318"/>
      <c r="GG19" s="1318"/>
      <c r="GH19" s="1318"/>
      <c r="GI19" s="1318"/>
      <c r="GJ19" s="1318"/>
      <c r="GK19" s="1318"/>
      <c r="GL19" s="1318"/>
      <c r="GM19" s="1318"/>
      <c r="GN19" s="1318"/>
      <c r="GO19" s="1318"/>
      <c r="GP19" s="1318"/>
      <c r="GQ19" s="1318"/>
      <c r="GR19" s="1318"/>
      <c r="GS19" s="1318"/>
      <c r="GT19" s="1318"/>
      <c r="GU19" s="1318"/>
      <c r="GV19" s="1318"/>
      <c r="GW19" s="1318"/>
      <c r="GX19" s="1318"/>
      <c r="GY19" s="1318"/>
      <c r="GZ19" s="1318"/>
      <c r="HA19" s="1318"/>
      <c r="HB19" s="1318"/>
      <c r="HC19" s="1318"/>
      <c r="HD19" s="1318"/>
      <c r="HE19" s="1318"/>
      <c r="HF19" s="1318"/>
      <c r="HG19" s="1318"/>
      <c r="HH19" s="1318"/>
      <c r="HI19" s="1318"/>
      <c r="HJ19" s="1318"/>
      <c r="HK19" s="1318"/>
      <c r="HL19" s="1318"/>
      <c r="HM19" s="1318"/>
      <c r="HN19" s="1318"/>
      <c r="HO19" s="1318"/>
      <c r="HP19" s="1318"/>
      <c r="HQ19" s="1318"/>
      <c r="HR19" s="1318"/>
      <c r="HS19" s="1318"/>
      <c r="HT19" s="1318"/>
      <c r="HU19" s="1318"/>
      <c r="HV19" s="1318"/>
      <c r="HW19" s="1318"/>
      <c r="HX19" s="1318"/>
      <c r="HY19" s="1318"/>
      <c r="HZ19" s="1318"/>
      <c r="IA19" s="1318"/>
      <c r="IB19" s="1318"/>
      <c r="IC19" s="1318"/>
      <c r="ID19" s="1318"/>
      <c r="IE19" s="1318"/>
      <c r="IF19" s="1318"/>
      <c r="IG19" s="1318"/>
      <c r="IH19" s="1318"/>
      <c r="II19" s="1318"/>
      <c r="IJ19" s="1318"/>
      <c r="IK19" s="1318"/>
      <c r="IL19" s="1318"/>
      <c r="IM19" s="1318"/>
      <c r="IN19" s="1318"/>
      <c r="IO19" s="1318"/>
      <c r="IP19" s="1318"/>
      <c r="IQ19" s="1318"/>
      <c r="IR19" s="1318"/>
      <c r="IS19" s="1318"/>
      <c r="IT19" s="1318"/>
      <c r="IU19" s="1318"/>
      <c r="IV19" s="1318"/>
    </row>
    <row r="20" spans="1:256" s="135" customFormat="1" ht="15" customHeight="1" x14ac:dyDescent="0.2">
      <c r="A20" s="1317"/>
      <c r="B20" s="1317"/>
      <c r="C20" s="1329"/>
      <c r="D20" s="1323" t="s">
        <v>1202</v>
      </c>
      <c r="E20" s="1329"/>
      <c r="F20" s="1329"/>
      <c r="G20" s="1329"/>
      <c r="H20" s="1329"/>
      <c r="I20" s="1329"/>
      <c r="J20" s="1329"/>
      <c r="K20" s="1329"/>
      <c r="L20" s="1329"/>
      <c r="M20" s="1329"/>
      <c r="N20" s="1329"/>
      <c r="O20" s="1329"/>
      <c r="P20" s="1329"/>
      <c r="Q20" s="1329"/>
      <c r="R20" s="1329"/>
      <c r="S20" s="1329"/>
      <c r="T20" s="1329"/>
      <c r="U20" s="1329"/>
      <c r="V20" s="1329"/>
      <c r="W20" s="1329"/>
      <c r="X20" s="1329"/>
      <c r="Y20" s="1329"/>
      <c r="Z20" s="1329"/>
      <c r="AA20" s="1329"/>
      <c r="AB20" s="1329"/>
      <c r="AC20" s="1329"/>
      <c r="AD20" s="1329"/>
      <c r="AE20" s="1329"/>
      <c r="AF20" s="1329"/>
      <c r="AG20" s="1329"/>
      <c r="AH20" s="1318"/>
      <c r="AI20" s="1318"/>
      <c r="AJ20" s="1318"/>
      <c r="AK20" s="1318"/>
      <c r="AL20" s="1318"/>
      <c r="AM20" s="1318"/>
      <c r="AN20" s="1318"/>
      <c r="AO20" s="1318"/>
      <c r="AP20" s="1318"/>
      <c r="AQ20" s="1318"/>
      <c r="AR20" s="1318"/>
      <c r="AS20" s="1318"/>
      <c r="AT20" s="1318"/>
      <c r="AU20" s="1318"/>
      <c r="AV20" s="1318"/>
      <c r="AW20" s="1318"/>
      <c r="AX20" s="1318"/>
      <c r="AY20" s="1318"/>
      <c r="AZ20" s="1318"/>
      <c r="BA20" s="1318"/>
      <c r="BB20" s="1318"/>
      <c r="BC20" s="1318"/>
      <c r="BD20" s="1318"/>
      <c r="BE20" s="1318"/>
      <c r="BF20" s="1318"/>
      <c r="BG20" s="1318"/>
      <c r="BH20" s="1318"/>
      <c r="BI20" s="1318"/>
      <c r="BJ20" s="1318"/>
      <c r="BK20" s="1318"/>
      <c r="BL20" s="1318"/>
      <c r="BM20" s="1318"/>
      <c r="BN20" s="1318"/>
      <c r="BO20" s="1318"/>
      <c r="BP20" s="1318"/>
      <c r="BQ20" s="1318"/>
      <c r="BR20" s="1318"/>
      <c r="BS20" s="1318"/>
      <c r="BT20" s="1318"/>
      <c r="BU20" s="1318"/>
      <c r="BV20" s="1318"/>
      <c r="BW20" s="1318"/>
      <c r="BX20" s="1318"/>
      <c r="BY20" s="1318"/>
      <c r="BZ20" s="1318"/>
      <c r="CA20" s="1318"/>
      <c r="CB20" s="1318"/>
      <c r="CC20" s="1318"/>
      <c r="CD20" s="1318"/>
      <c r="CE20" s="1318"/>
      <c r="CF20" s="1318"/>
      <c r="CG20" s="1318"/>
      <c r="CH20" s="1318"/>
      <c r="CI20" s="1318"/>
      <c r="CJ20" s="1318"/>
      <c r="CK20" s="1318"/>
      <c r="CL20" s="1318"/>
      <c r="CM20" s="1318"/>
      <c r="CN20" s="1318"/>
      <c r="CO20" s="1318"/>
      <c r="CP20" s="1318"/>
      <c r="CQ20" s="1318"/>
      <c r="CR20" s="1318"/>
      <c r="CS20" s="1318"/>
      <c r="CT20" s="1318"/>
      <c r="CU20" s="1318"/>
      <c r="CV20" s="1318"/>
      <c r="CW20" s="1318"/>
      <c r="CX20" s="1318"/>
      <c r="CY20" s="1318"/>
      <c r="CZ20" s="1318"/>
      <c r="DA20" s="1318"/>
      <c r="DB20" s="1318"/>
      <c r="DC20" s="1318"/>
      <c r="DD20" s="1318"/>
      <c r="DE20" s="1318"/>
      <c r="DF20" s="1318"/>
      <c r="DG20" s="1318"/>
      <c r="DH20" s="1318"/>
      <c r="DI20" s="1318"/>
      <c r="DJ20" s="1318"/>
      <c r="DK20" s="1318"/>
      <c r="DL20" s="1318"/>
      <c r="DM20" s="1318"/>
      <c r="DN20" s="1318"/>
      <c r="DO20" s="1318"/>
      <c r="DP20" s="1318"/>
      <c r="DQ20" s="1318"/>
      <c r="DR20" s="1318"/>
      <c r="DS20" s="1318"/>
      <c r="DT20" s="1318"/>
      <c r="DU20" s="1318"/>
      <c r="DV20" s="1318"/>
      <c r="DW20" s="1318"/>
      <c r="DX20" s="1318"/>
      <c r="DY20" s="1318"/>
      <c r="DZ20" s="1318"/>
      <c r="EA20" s="1318"/>
      <c r="EB20" s="1318"/>
      <c r="EC20" s="1318"/>
      <c r="ED20" s="1318"/>
      <c r="EE20" s="1318"/>
      <c r="EF20" s="1318"/>
      <c r="EG20" s="1318"/>
      <c r="EH20" s="1318"/>
      <c r="EI20" s="1318"/>
      <c r="EJ20" s="1318"/>
      <c r="EK20" s="1318"/>
      <c r="EL20" s="1318"/>
      <c r="EM20" s="1318"/>
      <c r="EN20" s="1318"/>
      <c r="EO20" s="1318"/>
      <c r="EP20" s="1318"/>
      <c r="EQ20" s="1318"/>
      <c r="ER20" s="1318"/>
      <c r="ES20" s="1318"/>
      <c r="ET20" s="1318"/>
      <c r="EU20" s="1318"/>
      <c r="EV20" s="1318"/>
      <c r="EW20" s="1318"/>
      <c r="EX20" s="1318"/>
      <c r="EY20" s="1318"/>
      <c r="EZ20" s="1318"/>
      <c r="FA20" s="1318"/>
      <c r="FB20" s="1318"/>
      <c r="FC20" s="1318"/>
      <c r="FD20" s="1318"/>
      <c r="FE20" s="1318"/>
      <c r="FF20" s="1318"/>
      <c r="FG20" s="1318"/>
      <c r="FH20" s="1318"/>
      <c r="FI20" s="1318"/>
      <c r="FJ20" s="1318"/>
      <c r="FK20" s="1318"/>
      <c r="FL20" s="1318"/>
      <c r="FM20" s="1318"/>
      <c r="FN20" s="1318"/>
      <c r="FO20" s="1318"/>
      <c r="FP20" s="1318"/>
      <c r="FQ20" s="1318"/>
      <c r="FR20" s="1318"/>
      <c r="FS20" s="1318"/>
      <c r="FT20" s="1318"/>
      <c r="FU20" s="1318"/>
      <c r="FV20" s="1318"/>
      <c r="FW20" s="1318"/>
      <c r="FX20" s="1318"/>
      <c r="FY20" s="1318"/>
      <c r="FZ20" s="1318"/>
      <c r="GA20" s="1318"/>
      <c r="GB20" s="1318"/>
      <c r="GC20" s="1318"/>
      <c r="GD20" s="1318"/>
      <c r="GE20" s="1318"/>
      <c r="GF20" s="1318"/>
      <c r="GG20" s="1318"/>
      <c r="GH20" s="1318"/>
      <c r="GI20" s="1318"/>
      <c r="GJ20" s="1318"/>
      <c r="GK20" s="1318"/>
      <c r="GL20" s="1318"/>
      <c r="GM20" s="1318"/>
      <c r="GN20" s="1318"/>
      <c r="GO20" s="1318"/>
      <c r="GP20" s="1318"/>
      <c r="GQ20" s="1318"/>
      <c r="GR20" s="1318"/>
      <c r="GS20" s="1318"/>
      <c r="GT20" s="1318"/>
      <c r="GU20" s="1318"/>
      <c r="GV20" s="1318"/>
      <c r="GW20" s="1318"/>
      <c r="GX20" s="1318"/>
      <c r="GY20" s="1318"/>
      <c r="GZ20" s="1318"/>
      <c r="HA20" s="1318"/>
      <c r="HB20" s="1318"/>
      <c r="HC20" s="1318"/>
      <c r="HD20" s="1318"/>
      <c r="HE20" s="1318"/>
      <c r="HF20" s="1318"/>
      <c r="HG20" s="1318"/>
      <c r="HH20" s="1318"/>
      <c r="HI20" s="1318"/>
      <c r="HJ20" s="1318"/>
      <c r="HK20" s="1318"/>
      <c r="HL20" s="1318"/>
      <c r="HM20" s="1318"/>
      <c r="HN20" s="1318"/>
      <c r="HO20" s="1318"/>
      <c r="HP20" s="1318"/>
      <c r="HQ20" s="1318"/>
      <c r="HR20" s="1318"/>
      <c r="HS20" s="1318"/>
      <c r="HT20" s="1318"/>
      <c r="HU20" s="1318"/>
      <c r="HV20" s="1318"/>
      <c r="HW20" s="1318"/>
      <c r="HX20" s="1318"/>
      <c r="HY20" s="1318"/>
      <c r="HZ20" s="1318"/>
      <c r="IA20" s="1318"/>
      <c r="IB20" s="1318"/>
      <c r="IC20" s="1318"/>
      <c r="ID20" s="1318"/>
      <c r="IE20" s="1318"/>
      <c r="IF20" s="1318"/>
      <c r="IG20" s="1318"/>
      <c r="IH20" s="1318"/>
      <c r="II20" s="1318"/>
      <c r="IJ20" s="1318"/>
      <c r="IK20" s="1318"/>
      <c r="IL20" s="1318"/>
      <c r="IM20" s="1318"/>
      <c r="IN20" s="1318"/>
      <c r="IO20" s="1318"/>
      <c r="IP20" s="1318"/>
      <c r="IQ20" s="1318"/>
      <c r="IR20" s="1318"/>
      <c r="IS20" s="1318"/>
      <c r="IT20" s="1318"/>
      <c r="IU20" s="1318"/>
      <c r="IV20" s="1318"/>
    </row>
    <row r="21" spans="1:256" s="135" customFormat="1" ht="15" customHeight="1" x14ac:dyDescent="0.2">
      <c r="A21" s="1317"/>
      <c r="B21" s="1317"/>
      <c r="C21" s="1329"/>
      <c r="D21" s="1329"/>
      <c r="E21" s="1329"/>
      <c r="F21" s="1329"/>
      <c r="G21" s="1329"/>
      <c r="H21" s="1329"/>
      <c r="I21" s="1329"/>
      <c r="J21" s="1329"/>
      <c r="K21" s="1329"/>
      <c r="L21" s="1329"/>
      <c r="M21" s="1329"/>
      <c r="N21" s="1329"/>
      <c r="O21" s="1329"/>
      <c r="P21" s="1329"/>
      <c r="Q21" s="1329"/>
      <c r="R21" s="1329"/>
      <c r="S21" s="1329"/>
      <c r="T21" s="1329"/>
      <c r="U21" s="1329"/>
      <c r="V21" s="1329"/>
      <c r="W21" s="1329"/>
      <c r="X21" s="1329"/>
      <c r="Y21" s="1329"/>
      <c r="Z21" s="1329"/>
      <c r="AA21" s="1329"/>
      <c r="AB21" s="1329"/>
      <c r="AC21" s="1329"/>
      <c r="AD21" s="1329"/>
      <c r="AE21" s="1329"/>
      <c r="AF21" s="1329"/>
      <c r="AG21" s="1329"/>
      <c r="AH21" s="1318"/>
      <c r="AI21" s="1318"/>
      <c r="AJ21" s="1318"/>
      <c r="AK21" s="1318"/>
      <c r="AL21" s="1318"/>
      <c r="AM21" s="1318"/>
      <c r="AN21" s="1318"/>
      <c r="AO21" s="1318"/>
      <c r="AP21" s="1318"/>
      <c r="AQ21" s="1318"/>
      <c r="AR21" s="1318"/>
      <c r="AS21" s="1318"/>
      <c r="AT21" s="1318"/>
      <c r="AU21" s="1318"/>
      <c r="AV21" s="1318"/>
      <c r="AW21" s="1318"/>
      <c r="AX21" s="1318"/>
      <c r="AY21" s="1318"/>
      <c r="AZ21" s="1318"/>
      <c r="BA21" s="1318"/>
      <c r="BB21" s="1318"/>
      <c r="BC21" s="1318"/>
      <c r="BD21" s="1318"/>
      <c r="BE21" s="1318"/>
      <c r="BF21" s="1318"/>
      <c r="BG21" s="1318"/>
      <c r="BH21" s="1318"/>
      <c r="BI21" s="1318"/>
      <c r="BJ21" s="1318"/>
      <c r="BK21" s="1318"/>
      <c r="BL21" s="1318"/>
      <c r="BM21" s="1318"/>
      <c r="BN21" s="1318"/>
      <c r="BO21" s="1318"/>
      <c r="BP21" s="1318"/>
      <c r="BQ21" s="1318"/>
      <c r="BR21" s="1318"/>
      <c r="BS21" s="1318"/>
      <c r="BT21" s="1318"/>
      <c r="BU21" s="1318"/>
      <c r="BV21" s="1318"/>
      <c r="BW21" s="1318"/>
      <c r="BX21" s="1318"/>
      <c r="BY21" s="1318"/>
      <c r="BZ21" s="1318"/>
      <c r="CA21" s="1318"/>
      <c r="CB21" s="1318"/>
      <c r="CC21" s="1318"/>
      <c r="CD21" s="1318"/>
      <c r="CE21" s="1318"/>
      <c r="CF21" s="1318"/>
      <c r="CG21" s="1318"/>
      <c r="CH21" s="1318"/>
      <c r="CI21" s="1318"/>
      <c r="CJ21" s="1318"/>
      <c r="CK21" s="1318"/>
      <c r="CL21" s="1318"/>
      <c r="CM21" s="1318"/>
      <c r="CN21" s="1318"/>
      <c r="CO21" s="1318"/>
      <c r="CP21" s="1318"/>
      <c r="CQ21" s="1318"/>
      <c r="CR21" s="1318"/>
      <c r="CS21" s="1318"/>
      <c r="CT21" s="1318"/>
      <c r="CU21" s="1318"/>
      <c r="CV21" s="1318"/>
      <c r="CW21" s="1318"/>
      <c r="CX21" s="1318"/>
      <c r="CY21" s="1318"/>
      <c r="CZ21" s="1318"/>
      <c r="DA21" s="1318"/>
      <c r="DB21" s="1318"/>
      <c r="DC21" s="1318"/>
      <c r="DD21" s="1318"/>
      <c r="DE21" s="1318"/>
      <c r="DF21" s="1318"/>
      <c r="DG21" s="1318"/>
      <c r="DH21" s="1318"/>
      <c r="DI21" s="1318"/>
      <c r="DJ21" s="1318"/>
      <c r="DK21" s="1318"/>
      <c r="DL21" s="1318"/>
      <c r="DM21" s="1318"/>
      <c r="DN21" s="1318"/>
      <c r="DO21" s="1318"/>
      <c r="DP21" s="1318"/>
      <c r="DQ21" s="1318"/>
      <c r="DR21" s="1318"/>
      <c r="DS21" s="1318"/>
      <c r="DT21" s="1318"/>
      <c r="DU21" s="1318"/>
      <c r="DV21" s="1318"/>
      <c r="DW21" s="1318"/>
      <c r="DX21" s="1318"/>
      <c r="DY21" s="1318"/>
      <c r="DZ21" s="1318"/>
      <c r="EA21" s="1318"/>
      <c r="EB21" s="1318"/>
      <c r="EC21" s="1318"/>
      <c r="ED21" s="1318"/>
      <c r="EE21" s="1318"/>
      <c r="EF21" s="1318"/>
      <c r="EG21" s="1318"/>
      <c r="EH21" s="1318"/>
      <c r="EI21" s="1318"/>
      <c r="EJ21" s="1318"/>
      <c r="EK21" s="1318"/>
      <c r="EL21" s="1318"/>
      <c r="EM21" s="1318"/>
      <c r="EN21" s="1318"/>
      <c r="EO21" s="1318"/>
      <c r="EP21" s="1318"/>
      <c r="EQ21" s="1318"/>
      <c r="ER21" s="1318"/>
      <c r="ES21" s="1318"/>
      <c r="ET21" s="1318"/>
      <c r="EU21" s="1318"/>
      <c r="EV21" s="1318"/>
      <c r="EW21" s="1318"/>
      <c r="EX21" s="1318"/>
      <c r="EY21" s="1318"/>
      <c r="EZ21" s="1318"/>
      <c r="FA21" s="1318"/>
      <c r="FB21" s="1318"/>
      <c r="FC21" s="1318"/>
      <c r="FD21" s="1318"/>
      <c r="FE21" s="1318"/>
      <c r="FF21" s="1318"/>
      <c r="FG21" s="1318"/>
      <c r="FH21" s="1318"/>
      <c r="FI21" s="1318"/>
      <c r="FJ21" s="1318"/>
      <c r="FK21" s="1318"/>
      <c r="FL21" s="1318"/>
      <c r="FM21" s="1318"/>
      <c r="FN21" s="1318"/>
      <c r="FO21" s="1318"/>
      <c r="FP21" s="1318"/>
      <c r="FQ21" s="1318"/>
      <c r="FR21" s="1318"/>
      <c r="FS21" s="1318"/>
      <c r="FT21" s="1318"/>
      <c r="FU21" s="1318"/>
      <c r="FV21" s="1318"/>
      <c r="FW21" s="1318"/>
      <c r="FX21" s="1318"/>
      <c r="FY21" s="1318"/>
      <c r="FZ21" s="1318"/>
      <c r="GA21" s="1318"/>
      <c r="GB21" s="1318"/>
      <c r="GC21" s="1318"/>
      <c r="GD21" s="1318"/>
      <c r="GE21" s="1318"/>
      <c r="GF21" s="1318"/>
      <c r="GG21" s="1318"/>
      <c r="GH21" s="1318"/>
      <c r="GI21" s="1318"/>
      <c r="GJ21" s="1318"/>
      <c r="GK21" s="1318"/>
      <c r="GL21" s="1318"/>
      <c r="GM21" s="1318"/>
      <c r="GN21" s="1318"/>
      <c r="GO21" s="1318"/>
      <c r="GP21" s="1318"/>
      <c r="GQ21" s="1318"/>
      <c r="GR21" s="1318"/>
      <c r="GS21" s="1318"/>
      <c r="GT21" s="1318"/>
      <c r="GU21" s="1318"/>
      <c r="GV21" s="1318"/>
      <c r="GW21" s="1318"/>
      <c r="GX21" s="1318"/>
      <c r="GY21" s="1318"/>
      <c r="GZ21" s="1318"/>
      <c r="HA21" s="1318"/>
      <c r="HB21" s="1318"/>
      <c r="HC21" s="1318"/>
      <c r="HD21" s="1318"/>
      <c r="HE21" s="1318"/>
      <c r="HF21" s="1318"/>
      <c r="HG21" s="1318"/>
      <c r="HH21" s="1318"/>
      <c r="HI21" s="1318"/>
      <c r="HJ21" s="1318"/>
      <c r="HK21" s="1318"/>
      <c r="HL21" s="1318"/>
      <c r="HM21" s="1318"/>
      <c r="HN21" s="1318"/>
      <c r="HO21" s="1318"/>
      <c r="HP21" s="1318"/>
      <c r="HQ21" s="1318"/>
      <c r="HR21" s="1318"/>
      <c r="HS21" s="1318"/>
      <c r="HT21" s="1318"/>
      <c r="HU21" s="1318"/>
      <c r="HV21" s="1318"/>
      <c r="HW21" s="1318"/>
      <c r="HX21" s="1318"/>
      <c r="HY21" s="1318"/>
      <c r="HZ21" s="1318"/>
      <c r="IA21" s="1318"/>
      <c r="IB21" s="1318"/>
      <c r="IC21" s="1318"/>
      <c r="ID21" s="1318"/>
      <c r="IE21" s="1318"/>
      <c r="IF21" s="1318"/>
      <c r="IG21" s="1318"/>
      <c r="IH21" s="1318"/>
      <c r="II21" s="1318"/>
      <c r="IJ21" s="1318"/>
      <c r="IK21" s="1318"/>
      <c r="IL21" s="1318"/>
      <c r="IM21" s="1318"/>
      <c r="IN21" s="1318"/>
      <c r="IO21" s="1318"/>
      <c r="IP21" s="1318"/>
      <c r="IQ21" s="1318"/>
      <c r="IR21" s="1318"/>
      <c r="IS21" s="1318"/>
      <c r="IT21" s="1318"/>
      <c r="IU21" s="1318"/>
      <c r="IV21" s="1318"/>
    </row>
    <row r="22" spans="1:256" s="135" customFormat="1" ht="15" customHeight="1" x14ac:dyDescent="0.2">
      <c r="A22" s="1317"/>
      <c r="B22" s="1317"/>
      <c r="C22" s="1317"/>
      <c r="D22" s="1317"/>
      <c r="E22" s="1317"/>
      <c r="F22" s="1317"/>
      <c r="G22" s="1317"/>
      <c r="H22" s="1317"/>
      <c r="I22" s="1317"/>
      <c r="J22" s="1317"/>
      <c r="K22" s="1317"/>
      <c r="L22" s="1317"/>
      <c r="M22" s="1317"/>
      <c r="N22" s="1317"/>
      <c r="O22" s="1317"/>
      <c r="P22" s="1317"/>
      <c r="Q22" s="1317"/>
      <c r="R22" s="1317"/>
      <c r="S22" s="1317"/>
      <c r="T22" s="1317"/>
      <c r="U22" s="1317"/>
      <c r="V22" s="1317"/>
      <c r="W22" s="1317"/>
      <c r="X22" s="1317"/>
      <c r="Y22" s="1317"/>
      <c r="Z22" s="1317"/>
      <c r="AA22" s="1317"/>
      <c r="AB22" s="1317"/>
      <c r="AC22" s="1317"/>
      <c r="AD22" s="1317"/>
      <c r="AE22" s="1317"/>
      <c r="AF22" s="1317"/>
      <c r="AG22" s="1317"/>
      <c r="AH22" s="1318"/>
      <c r="AI22" s="1318"/>
      <c r="AJ22" s="1318"/>
      <c r="AK22" s="1318"/>
      <c r="AL22" s="1318"/>
      <c r="AM22" s="1318"/>
      <c r="AN22" s="1318"/>
      <c r="AO22" s="1318"/>
      <c r="AP22" s="1318"/>
      <c r="AQ22" s="1318"/>
      <c r="AR22" s="1318"/>
      <c r="AS22" s="1318"/>
      <c r="AT22" s="1318"/>
      <c r="AU22" s="1318"/>
      <c r="AV22" s="1318"/>
      <c r="AW22" s="1318"/>
      <c r="AX22" s="1318"/>
      <c r="AY22" s="1318"/>
      <c r="AZ22" s="1318"/>
      <c r="BA22" s="1318"/>
      <c r="BB22" s="1318"/>
      <c r="BC22" s="1318"/>
      <c r="BD22" s="1318"/>
      <c r="BE22" s="1318"/>
      <c r="BF22" s="1318"/>
      <c r="BG22" s="1318"/>
      <c r="BH22" s="1318"/>
      <c r="BI22" s="1318"/>
      <c r="BJ22" s="1318"/>
      <c r="BK22" s="1318"/>
      <c r="BL22" s="1318"/>
      <c r="BM22" s="1318"/>
      <c r="BN22" s="1318"/>
      <c r="BO22" s="1318"/>
      <c r="BP22" s="1318"/>
      <c r="BQ22" s="1318"/>
      <c r="BR22" s="1318"/>
      <c r="BS22" s="1318"/>
      <c r="BT22" s="1318"/>
      <c r="BU22" s="1318"/>
      <c r="BV22" s="1318"/>
      <c r="BW22" s="1318"/>
      <c r="BX22" s="1318"/>
      <c r="BY22" s="1318"/>
      <c r="BZ22" s="1318"/>
      <c r="CA22" s="1318"/>
      <c r="CB22" s="1318"/>
      <c r="CC22" s="1318"/>
      <c r="CD22" s="1318"/>
      <c r="CE22" s="1318"/>
      <c r="CF22" s="1318"/>
      <c r="CG22" s="1318"/>
      <c r="CH22" s="1318"/>
      <c r="CI22" s="1318"/>
      <c r="CJ22" s="1318"/>
      <c r="CK22" s="1318"/>
      <c r="CL22" s="1318"/>
      <c r="CM22" s="1318"/>
      <c r="CN22" s="1318"/>
      <c r="CO22" s="1318"/>
      <c r="CP22" s="1318"/>
      <c r="CQ22" s="1318"/>
      <c r="CR22" s="1318"/>
      <c r="CS22" s="1318"/>
      <c r="CT22" s="1318"/>
      <c r="CU22" s="1318"/>
      <c r="CV22" s="1318"/>
      <c r="CW22" s="1318"/>
      <c r="CX22" s="1318"/>
      <c r="CY22" s="1318"/>
      <c r="CZ22" s="1318"/>
      <c r="DA22" s="1318"/>
      <c r="DB22" s="1318"/>
      <c r="DC22" s="1318"/>
      <c r="DD22" s="1318"/>
      <c r="DE22" s="1318"/>
      <c r="DF22" s="1318"/>
      <c r="DG22" s="1318"/>
      <c r="DH22" s="1318"/>
      <c r="DI22" s="1318"/>
      <c r="DJ22" s="1318"/>
      <c r="DK22" s="1318"/>
      <c r="DL22" s="1318"/>
      <c r="DM22" s="1318"/>
      <c r="DN22" s="1318"/>
      <c r="DO22" s="1318"/>
      <c r="DP22" s="1318"/>
      <c r="DQ22" s="1318"/>
      <c r="DR22" s="1318"/>
      <c r="DS22" s="1318"/>
      <c r="DT22" s="1318"/>
      <c r="DU22" s="1318"/>
      <c r="DV22" s="1318"/>
      <c r="DW22" s="1318"/>
      <c r="DX22" s="1318"/>
      <c r="DY22" s="1318"/>
      <c r="DZ22" s="1318"/>
      <c r="EA22" s="1318"/>
      <c r="EB22" s="1318"/>
      <c r="EC22" s="1318"/>
      <c r="ED22" s="1318"/>
      <c r="EE22" s="1318"/>
      <c r="EF22" s="1318"/>
      <c r="EG22" s="1318"/>
      <c r="EH22" s="1318"/>
      <c r="EI22" s="1318"/>
      <c r="EJ22" s="1318"/>
      <c r="EK22" s="1318"/>
      <c r="EL22" s="1318"/>
      <c r="EM22" s="1318"/>
      <c r="EN22" s="1318"/>
      <c r="EO22" s="1318"/>
      <c r="EP22" s="1318"/>
      <c r="EQ22" s="1318"/>
      <c r="ER22" s="1318"/>
      <c r="ES22" s="1318"/>
      <c r="ET22" s="1318"/>
      <c r="EU22" s="1318"/>
      <c r="EV22" s="1318"/>
      <c r="EW22" s="1318"/>
      <c r="EX22" s="1318"/>
      <c r="EY22" s="1318"/>
      <c r="EZ22" s="1318"/>
      <c r="FA22" s="1318"/>
      <c r="FB22" s="1318"/>
      <c r="FC22" s="1318"/>
      <c r="FD22" s="1318"/>
      <c r="FE22" s="1318"/>
      <c r="FF22" s="1318"/>
      <c r="FG22" s="1318"/>
      <c r="FH22" s="1318"/>
      <c r="FI22" s="1318"/>
      <c r="FJ22" s="1318"/>
      <c r="FK22" s="1318"/>
      <c r="FL22" s="1318"/>
      <c r="FM22" s="1318"/>
      <c r="FN22" s="1318"/>
      <c r="FO22" s="1318"/>
      <c r="FP22" s="1318"/>
      <c r="FQ22" s="1318"/>
      <c r="FR22" s="1318"/>
      <c r="FS22" s="1318"/>
      <c r="FT22" s="1318"/>
      <c r="FU22" s="1318"/>
      <c r="FV22" s="1318"/>
      <c r="FW22" s="1318"/>
      <c r="FX22" s="1318"/>
      <c r="FY22" s="1318"/>
      <c r="FZ22" s="1318"/>
      <c r="GA22" s="1318"/>
      <c r="GB22" s="1318"/>
      <c r="GC22" s="1318"/>
      <c r="GD22" s="1318"/>
      <c r="GE22" s="1318"/>
      <c r="GF22" s="1318"/>
      <c r="GG22" s="1318"/>
      <c r="GH22" s="1318"/>
      <c r="GI22" s="1318"/>
      <c r="GJ22" s="1318"/>
      <c r="GK22" s="1318"/>
      <c r="GL22" s="1318"/>
      <c r="GM22" s="1318"/>
      <c r="GN22" s="1318"/>
      <c r="GO22" s="1318"/>
      <c r="GP22" s="1318"/>
      <c r="GQ22" s="1318"/>
      <c r="GR22" s="1318"/>
      <c r="GS22" s="1318"/>
      <c r="GT22" s="1318"/>
      <c r="GU22" s="1318"/>
      <c r="GV22" s="1318"/>
      <c r="GW22" s="1318"/>
      <c r="GX22" s="1318"/>
      <c r="GY22" s="1318"/>
      <c r="GZ22" s="1318"/>
      <c r="HA22" s="1318"/>
      <c r="HB22" s="1318"/>
      <c r="HC22" s="1318"/>
      <c r="HD22" s="1318"/>
      <c r="HE22" s="1318"/>
      <c r="HF22" s="1318"/>
      <c r="HG22" s="1318"/>
      <c r="HH22" s="1318"/>
      <c r="HI22" s="1318"/>
      <c r="HJ22" s="1318"/>
      <c r="HK22" s="1318"/>
      <c r="HL22" s="1318"/>
      <c r="HM22" s="1318"/>
      <c r="HN22" s="1318"/>
      <c r="HO22" s="1318"/>
      <c r="HP22" s="1318"/>
      <c r="HQ22" s="1318"/>
      <c r="HR22" s="1318"/>
      <c r="HS22" s="1318"/>
      <c r="HT22" s="1318"/>
      <c r="HU22" s="1318"/>
      <c r="HV22" s="1318"/>
      <c r="HW22" s="1318"/>
      <c r="HX22" s="1318"/>
      <c r="HY22" s="1318"/>
      <c r="HZ22" s="1318"/>
      <c r="IA22" s="1318"/>
      <c r="IB22" s="1318"/>
      <c r="IC22" s="1318"/>
      <c r="ID22" s="1318"/>
      <c r="IE22" s="1318"/>
      <c r="IF22" s="1318"/>
      <c r="IG22" s="1318"/>
      <c r="IH22" s="1318"/>
      <c r="II22" s="1318"/>
      <c r="IJ22" s="1318"/>
      <c r="IK22" s="1318"/>
      <c r="IL22" s="1318"/>
      <c r="IM22" s="1318"/>
      <c r="IN22" s="1318"/>
      <c r="IO22" s="1318"/>
      <c r="IP22" s="1318"/>
      <c r="IQ22" s="1318"/>
      <c r="IR22" s="1318"/>
      <c r="IS22" s="1318"/>
      <c r="IT22" s="1318"/>
      <c r="IU22" s="1318"/>
      <c r="IV22" s="1318"/>
    </row>
    <row r="23" spans="1:256" s="135" customFormat="1" ht="15" customHeight="1" x14ac:dyDescent="0.2">
      <c r="A23" s="1317"/>
      <c r="B23" s="1317"/>
      <c r="C23" s="1325" t="s">
        <v>1203</v>
      </c>
      <c r="D23" s="1325"/>
      <c r="E23" s="1325"/>
      <c r="F23" s="1325"/>
      <c r="G23" s="1326"/>
      <c r="H23" s="1326"/>
      <c r="I23" s="1326"/>
      <c r="J23" s="1326"/>
      <c r="K23" s="1326"/>
      <c r="L23" s="1326"/>
      <c r="M23" s="1326"/>
      <c r="N23" s="1326"/>
      <c r="O23" s="1326"/>
      <c r="P23" s="1326"/>
      <c r="Q23" s="1326"/>
      <c r="R23" s="1326"/>
      <c r="S23" s="1326"/>
      <c r="T23" s="1326"/>
      <c r="U23" s="1326"/>
      <c r="V23" s="1326"/>
      <c r="W23" s="1326"/>
      <c r="X23" s="1326"/>
      <c r="Y23" s="1326"/>
      <c r="Z23" s="1326"/>
      <c r="AA23" s="1326"/>
      <c r="AB23" s="1326"/>
      <c r="AC23" s="1326"/>
      <c r="AD23" s="1326"/>
      <c r="AE23" s="1326"/>
      <c r="AF23" s="1326"/>
      <c r="AG23" s="1326"/>
      <c r="AH23" s="1318"/>
      <c r="AI23" s="1318"/>
      <c r="AJ23" s="1318"/>
      <c r="AK23" s="1318"/>
      <c r="AL23" s="1318"/>
      <c r="AM23" s="1318"/>
      <c r="AN23" s="1318"/>
      <c r="AO23" s="1318"/>
      <c r="AP23" s="1318"/>
      <c r="AQ23" s="1318"/>
      <c r="AR23" s="1318"/>
      <c r="AS23" s="1318"/>
      <c r="AT23" s="1318"/>
      <c r="AU23" s="1318"/>
      <c r="AV23" s="1318"/>
      <c r="AW23" s="1318"/>
      <c r="AX23" s="1318"/>
      <c r="AY23" s="1318"/>
      <c r="AZ23" s="1318"/>
      <c r="BA23" s="1318"/>
      <c r="BB23" s="1318"/>
      <c r="BC23" s="1318"/>
      <c r="BD23" s="1318"/>
      <c r="BE23" s="1318"/>
      <c r="BF23" s="1318"/>
      <c r="BG23" s="1318"/>
      <c r="BH23" s="1318"/>
      <c r="BI23" s="1318"/>
      <c r="BJ23" s="1318"/>
      <c r="BK23" s="1318"/>
      <c r="BL23" s="1318"/>
      <c r="BM23" s="1318"/>
      <c r="BN23" s="1318"/>
      <c r="BO23" s="1318"/>
      <c r="BP23" s="1318"/>
      <c r="BQ23" s="1318"/>
      <c r="BR23" s="1318"/>
      <c r="BS23" s="1318"/>
      <c r="BT23" s="1318"/>
      <c r="BU23" s="1318"/>
      <c r="BV23" s="1318"/>
      <c r="BW23" s="1318"/>
      <c r="BX23" s="1318"/>
      <c r="BY23" s="1318"/>
      <c r="BZ23" s="1318"/>
      <c r="CA23" s="1318"/>
      <c r="CB23" s="1318"/>
      <c r="CC23" s="1318"/>
      <c r="CD23" s="1318"/>
      <c r="CE23" s="1318"/>
      <c r="CF23" s="1318"/>
      <c r="CG23" s="1318"/>
      <c r="CH23" s="1318"/>
      <c r="CI23" s="1318"/>
      <c r="CJ23" s="1318"/>
      <c r="CK23" s="1318"/>
      <c r="CL23" s="1318"/>
      <c r="CM23" s="1318"/>
      <c r="CN23" s="1318"/>
      <c r="CO23" s="1318"/>
      <c r="CP23" s="1318"/>
      <c r="CQ23" s="1318"/>
      <c r="CR23" s="1318"/>
      <c r="CS23" s="1318"/>
      <c r="CT23" s="1318"/>
      <c r="CU23" s="1318"/>
      <c r="CV23" s="1318"/>
      <c r="CW23" s="1318"/>
      <c r="CX23" s="1318"/>
      <c r="CY23" s="1318"/>
      <c r="CZ23" s="1318"/>
      <c r="DA23" s="1318"/>
      <c r="DB23" s="1318"/>
      <c r="DC23" s="1318"/>
      <c r="DD23" s="1318"/>
      <c r="DE23" s="1318"/>
      <c r="DF23" s="1318"/>
      <c r="DG23" s="1318"/>
      <c r="DH23" s="1318"/>
      <c r="DI23" s="1318"/>
      <c r="DJ23" s="1318"/>
      <c r="DK23" s="1318"/>
      <c r="DL23" s="1318"/>
      <c r="DM23" s="1318"/>
      <c r="DN23" s="1318"/>
      <c r="DO23" s="1318"/>
      <c r="DP23" s="1318"/>
      <c r="DQ23" s="1318"/>
      <c r="DR23" s="1318"/>
      <c r="DS23" s="1318"/>
      <c r="DT23" s="1318"/>
      <c r="DU23" s="1318"/>
      <c r="DV23" s="1318"/>
      <c r="DW23" s="1318"/>
      <c r="DX23" s="1318"/>
      <c r="DY23" s="1318"/>
      <c r="DZ23" s="1318"/>
      <c r="EA23" s="1318"/>
      <c r="EB23" s="1318"/>
      <c r="EC23" s="1318"/>
      <c r="ED23" s="1318"/>
      <c r="EE23" s="1318"/>
      <c r="EF23" s="1318"/>
      <c r="EG23" s="1318"/>
      <c r="EH23" s="1318"/>
      <c r="EI23" s="1318"/>
      <c r="EJ23" s="1318"/>
      <c r="EK23" s="1318"/>
      <c r="EL23" s="1318"/>
      <c r="EM23" s="1318"/>
      <c r="EN23" s="1318"/>
      <c r="EO23" s="1318"/>
      <c r="EP23" s="1318"/>
      <c r="EQ23" s="1318"/>
      <c r="ER23" s="1318"/>
      <c r="ES23" s="1318"/>
      <c r="ET23" s="1318"/>
      <c r="EU23" s="1318"/>
      <c r="EV23" s="1318"/>
      <c r="EW23" s="1318"/>
      <c r="EX23" s="1318"/>
      <c r="EY23" s="1318"/>
      <c r="EZ23" s="1318"/>
      <c r="FA23" s="1318"/>
      <c r="FB23" s="1318"/>
      <c r="FC23" s="1318"/>
      <c r="FD23" s="1318"/>
      <c r="FE23" s="1318"/>
      <c r="FF23" s="1318"/>
      <c r="FG23" s="1318"/>
      <c r="FH23" s="1318"/>
      <c r="FI23" s="1318"/>
      <c r="FJ23" s="1318"/>
      <c r="FK23" s="1318"/>
      <c r="FL23" s="1318"/>
      <c r="FM23" s="1318"/>
      <c r="FN23" s="1318"/>
      <c r="FO23" s="1318"/>
      <c r="FP23" s="1318"/>
      <c r="FQ23" s="1318"/>
      <c r="FR23" s="1318"/>
      <c r="FS23" s="1318"/>
      <c r="FT23" s="1318"/>
      <c r="FU23" s="1318"/>
      <c r="FV23" s="1318"/>
      <c r="FW23" s="1318"/>
      <c r="FX23" s="1318"/>
      <c r="FY23" s="1318"/>
      <c r="FZ23" s="1318"/>
      <c r="GA23" s="1318"/>
      <c r="GB23" s="1318"/>
      <c r="GC23" s="1318"/>
      <c r="GD23" s="1318"/>
      <c r="GE23" s="1318"/>
      <c r="GF23" s="1318"/>
      <c r="GG23" s="1318"/>
      <c r="GH23" s="1318"/>
      <c r="GI23" s="1318"/>
      <c r="GJ23" s="1318"/>
      <c r="GK23" s="1318"/>
      <c r="GL23" s="1318"/>
      <c r="GM23" s="1318"/>
      <c r="GN23" s="1318"/>
      <c r="GO23" s="1318"/>
      <c r="GP23" s="1318"/>
      <c r="GQ23" s="1318"/>
      <c r="GR23" s="1318"/>
      <c r="GS23" s="1318"/>
      <c r="GT23" s="1318"/>
      <c r="GU23" s="1318"/>
      <c r="GV23" s="1318"/>
      <c r="GW23" s="1318"/>
      <c r="GX23" s="1318"/>
      <c r="GY23" s="1318"/>
      <c r="GZ23" s="1318"/>
      <c r="HA23" s="1318"/>
      <c r="HB23" s="1318"/>
      <c r="HC23" s="1318"/>
      <c r="HD23" s="1318"/>
      <c r="HE23" s="1318"/>
      <c r="HF23" s="1318"/>
      <c r="HG23" s="1318"/>
      <c r="HH23" s="1318"/>
      <c r="HI23" s="1318"/>
      <c r="HJ23" s="1318"/>
      <c r="HK23" s="1318"/>
      <c r="HL23" s="1318"/>
      <c r="HM23" s="1318"/>
      <c r="HN23" s="1318"/>
      <c r="HO23" s="1318"/>
      <c r="HP23" s="1318"/>
      <c r="HQ23" s="1318"/>
      <c r="HR23" s="1318"/>
      <c r="HS23" s="1318"/>
      <c r="HT23" s="1318"/>
      <c r="HU23" s="1318"/>
      <c r="HV23" s="1318"/>
      <c r="HW23" s="1318"/>
      <c r="HX23" s="1318"/>
      <c r="HY23" s="1318"/>
      <c r="HZ23" s="1318"/>
      <c r="IA23" s="1318"/>
      <c r="IB23" s="1318"/>
      <c r="IC23" s="1318"/>
      <c r="ID23" s="1318"/>
      <c r="IE23" s="1318"/>
      <c r="IF23" s="1318"/>
      <c r="IG23" s="1318"/>
      <c r="IH23" s="1318"/>
      <c r="II23" s="1318"/>
      <c r="IJ23" s="1318"/>
      <c r="IK23" s="1318"/>
      <c r="IL23" s="1318"/>
      <c r="IM23" s="1318"/>
      <c r="IN23" s="1318"/>
      <c r="IO23" s="1318"/>
      <c r="IP23" s="1318"/>
      <c r="IQ23" s="1318"/>
      <c r="IR23" s="1318"/>
      <c r="IS23" s="1318"/>
      <c r="IT23" s="1318"/>
      <c r="IU23" s="1318"/>
      <c r="IV23" s="1318"/>
    </row>
    <row r="24" spans="1:256" s="135" customFormat="1" ht="15" customHeight="1" x14ac:dyDescent="0.2">
      <c r="A24" s="1317"/>
      <c r="B24" s="1317"/>
      <c r="C24" s="1325"/>
      <c r="D24" s="1325" t="s">
        <v>1204</v>
      </c>
      <c r="E24" s="1325"/>
      <c r="F24" s="1325"/>
      <c r="G24" s="1326"/>
      <c r="H24" s="1326"/>
      <c r="I24" s="1326"/>
      <c r="J24" s="1326"/>
      <c r="K24" s="1326"/>
      <c r="L24" s="1326"/>
      <c r="M24" s="1326"/>
      <c r="N24" s="1326"/>
      <c r="O24" s="1326"/>
      <c r="P24" s="1326"/>
      <c r="Q24" s="1326"/>
      <c r="R24" s="1326"/>
      <c r="S24" s="1326"/>
      <c r="T24" s="1326"/>
      <c r="U24" s="1326"/>
      <c r="V24" s="1326"/>
      <c r="W24" s="1326"/>
      <c r="X24" s="1326"/>
      <c r="Y24" s="1326"/>
      <c r="Z24" s="1326"/>
      <c r="AA24" s="1326"/>
      <c r="AB24" s="1326"/>
      <c r="AC24" s="1326"/>
      <c r="AD24" s="1326"/>
      <c r="AE24" s="1326"/>
      <c r="AF24" s="1326"/>
      <c r="AG24" s="1326"/>
      <c r="AH24" s="1318"/>
      <c r="AI24" s="1318"/>
      <c r="AJ24" s="1318"/>
      <c r="AK24" s="1318"/>
      <c r="AL24" s="1318"/>
      <c r="AM24" s="1318"/>
      <c r="AN24" s="1318"/>
      <c r="AO24" s="1318"/>
      <c r="AP24" s="1318"/>
      <c r="AQ24" s="1318"/>
      <c r="AR24" s="1318"/>
      <c r="AS24" s="1318"/>
      <c r="AT24" s="1318"/>
      <c r="AU24" s="1318"/>
      <c r="AV24" s="1318"/>
      <c r="AW24" s="1318"/>
      <c r="AX24" s="1318"/>
      <c r="AY24" s="1318"/>
      <c r="AZ24" s="1318"/>
      <c r="BA24" s="1318"/>
      <c r="BB24" s="1318"/>
      <c r="BC24" s="1318"/>
      <c r="BD24" s="1318"/>
      <c r="BE24" s="1318"/>
      <c r="BF24" s="1318"/>
      <c r="BG24" s="1318"/>
      <c r="BH24" s="1318"/>
      <c r="BI24" s="1318"/>
      <c r="BJ24" s="1318"/>
      <c r="BK24" s="1318"/>
      <c r="BL24" s="1318"/>
      <c r="BM24" s="1318"/>
      <c r="BN24" s="1318"/>
      <c r="BO24" s="1318"/>
      <c r="BP24" s="1318"/>
      <c r="BQ24" s="1318"/>
      <c r="BR24" s="1318"/>
      <c r="BS24" s="1318"/>
      <c r="BT24" s="1318"/>
      <c r="BU24" s="1318"/>
      <c r="BV24" s="1318"/>
      <c r="BW24" s="1318"/>
      <c r="BX24" s="1318"/>
      <c r="BY24" s="1318"/>
      <c r="BZ24" s="1318"/>
      <c r="CA24" s="1318"/>
      <c r="CB24" s="1318"/>
      <c r="CC24" s="1318"/>
      <c r="CD24" s="1318"/>
      <c r="CE24" s="1318"/>
      <c r="CF24" s="1318"/>
      <c r="CG24" s="1318"/>
      <c r="CH24" s="1318"/>
      <c r="CI24" s="1318"/>
      <c r="CJ24" s="1318"/>
      <c r="CK24" s="1318"/>
      <c r="CL24" s="1318"/>
      <c r="CM24" s="1318"/>
      <c r="CN24" s="1318"/>
      <c r="CO24" s="1318"/>
      <c r="CP24" s="1318"/>
      <c r="CQ24" s="1318"/>
      <c r="CR24" s="1318"/>
      <c r="CS24" s="1318"/>
      <c r="CT24" s="1318"/>
      <c r="CU24" s="1318"/>
      <c r="CV24" s="1318"/>
      <c r="CW24" s="1318"/>
      <c r="CX24" s="1318"/>
      <c r="CY24" s="1318"/>
      <c r="CZ24" s="1318"/>
      <c r="DA24" s="1318"/>
      <c r="DB24" s="1318"/>
      <c r="DC24" s="1318"/>
      <c r="DD24" s="1318"/>
      <c r="DE24" s="1318"/>
      <c r="DF24" s="1318"/>
      <c r="DG24" s="1318"/>
      <c r="DH24" s="1318"/>
      <c r="DI24" s="1318"/>
      <c r="DJ24" s="1318"/>
      <c r="DK24" s="1318"/>
      <c r="DL24" s="1318"/>
      <c r="DM24" s="1318"/>
      <c r="DN24" s="1318"/>
      <c r="DO24" s="1318"/>
      <c r="DP24" s="1318"/>
      <c r="DQ24" s="1318"/>
      <c r="DR24" s="1318"/>
      <c r="DS24" s="1318"/>
      <c r="DT24" s="1318"/>
      <c r="DU24" s="1318"/>
      <c r="DV24" s="1318"/>
      <c r="DW24" s="1318"/>
      <c r="DX24" s="1318"/>
      <c r="DY24" s="1318"/>
      <c r="DZ24" s="1318"/>
      <c r="EA24" s="1318"/>
      <c r="EB24" s="1318"/>
      <c r="EC24" s="1318"/>
      <c r="ED24" s="1318"/>
      <c r="EE24" s="1318"/>
      <c r="EF24" s="1318"/>
      <c r="EG24" s="1318"/>
      <c r="EH24" s="1318"/>
      <c r="EI24" s="1318"/>
      <c r="EJ24" s="1318"/>
      <c r="EK24" s="1318"/>
      <c r="EL24" s="1318"/>
      <c r="EM24" s="1318"/>
      <c r="EN24" s="1318"/>
      <c r="EO24" s="1318"/>
      <c r="EP24" s="1318"/>
      <c r="EQ24" s="1318"/>
      <c r="ER24" s="1318"/>
      <c r="ES24" s="1318"/>
      <c r="ET24" s="1318"/>
      <c r="EU24" s="1318"/>
      <c r="EV24" s="1318"/>
      <c r="EW24" s="1318"/>
      <c r="EX24" s="1318"/>
      <c r="EY24" s="1318"/>
      <c r="EZ24" s="1318"/>
      <c r="FA24" s="1318"/>
      <c r="FB24" s="1318"/>
      <c r="FC24" s="1318"/>
      <c r="FD24" s="1318"/>
      <c r="FE24" s="1318"/>
      <c r="FF24" s="1318"/>
      <c r="FG24" s="1318"/>
      <c r="FH24" s="1318"/>
      <c r="FI24" s="1318"/>
      <c r="FJ24" s="1318"/>
      <c r="FK24" s="1318"/>
      <c r="FL24" s="1318"/>
      <c r="FM24" s="1318"/>
      <c r="FN24" s="1318"/>
      <c r="FO24" s="1318"/>
      <c r="FP24" s="1318"/>
      <c r="FQ24" s="1318"/>
      <c r="FR24" s="1318"/>
      <c r="FS24" s="1318"/>
      <c r="FT24" s="1318"/>
      <c r="FU24" s="1318"/>
      <c r="FV24" s="1318"/>
      <c r="FW24" s="1318"/>
      <c r="FX24" s="1318"/>
      <c r="FY24" s="1318"/>
      <c r="FZ24" s="1318"/>
      <c r="GA24" s="1318"/>
      <c r="GB24" s="1318"/>
      <c r="GC24" s="1318"/>
      <c r="GD24" s="1318"/>
      <c r="GE24" s="1318"/>
      <c r="GF24" s="1318"/>
      <c r="GG24" s="1318"/>
      <c r="GH24" s="1318"/>
      <c r="GI24" s="1318"/>
      <c r="GJ24" s="1318"/>
      <c r="GK24" s="1318"/>
      <c r="GL24" s="1318"/>
      <c r="GM24" s="1318"/>
      <c r="GN24" s="1318"/>
      <c r="GO24" s="1318"/>
      <c r="GP24" s="1318"/>
      <c r="GQ24" s="1318"/>
      <c r="GR24" s="1318"/>
      <c r="GS24" s="1318"/>
      <c r="GT24" s="1318"/>
      <c r="GU24" s="1318"/>
      <c r="GV24" s="1318"/>
      <c r="GW24" s="1318"/>
      <c r="GX24" s="1318"/>
      <c r="GY24" s="1318"/>
      <c r="GZ24" s="1318"/>
      <c r="HA24" s="1318"/>
      <c r="HB24" s="1318"/>
      <c r="HC24" s="1318"/>
      <c r="HD24" s="1318"/>
      <c r="HE24" s="1318"/>
      <c r="HF24" s="1318"/>
      <c r="HG24" s="1318"/>
      <c r="HH24" s="1318"/>
      <c r="HI24" s="1318"/>
      <c r="HJ24" s="1318"/>
      <c r="HK24" s="1318"/>
      <c r="HL24" s="1318"/>
      <c r="HM24" s="1318"/>
      <c r="HN24" s="1318"/>
      <c r="HO24" s="1318"/>
      <c r="HP24" s="1318"/>
      <c r="HQ24" s="1318"/>
      <c r="HR24" s="1318"/>
      <c r="HS24" s="1318"/>
      <c r="HT24" s="1318"/>
      <c r="HU24" s="1318"/>
      <c r="HV24" s="1318"/>
      <c r="HW24" s="1318"/>
      <c r="HX24" s="1318"/>
      <c r="HY24" s="1318"/>
      <c r="HZ24" s="1318"/>
      <c r="IA24" s="1318"/>
      <c r="IB24" s="1318"/>
      <c r="IC24" s="1318"/>
      <c r="ID24" s="1318"/>
      <c r="IE24" s="1318"/>
      <c r="IF24" s="1318"/>
      <c r="IG24" s="1318"/>
      <c r="IH24" s="1318"/>
      <c r="II24" s="1318"/>
      <c r="IJ24" s="1318"/>
      <c r="IK24" s="1318"/>
      <c r="IL24" s="1318"/>
      <c r="IM24" s="1318"/>
      <c r="IN24" s="1318"/>
      <c r="IO24" s="1318"/>
      <c r="IP24" s="1318"/>
      <c r="IQ24" s="1318"/>
      <c r="IR24" s="1318"/>
      <c r="IS24" s="1318"/>
      <c r="IT24" s="1318"/>
      <c r="IU24" s="1318"/>
      <c r="IV24" s="1318"/>
    </row>
    <row r="25" spans="1:256" s="135" customFormat="1" ht="15" customHeight="1" x14ac:dyDescent="0.2">
      <c r="A25" s="1317"/>
      <c r="B25" s="1317"/>
      <c r="C25" s="1317"/>
      <c r="D25" s="1317"/>
      <c r="E25" s="1317"/>
      <c r="F25" s="1317"/>
      <c r="G25" s="1317"/>
      <c r="H25" s="1317"/>
      <c r="I25" s="1317"/>
      <c r="J25" s="1317"/>
      <c r="K25" s="1317"/>
      <c r="L25" s="1317"/>
      <c r="M25" s="1317"/>
      <c r="N25" s="1317"/>
      <c r="O25" s="1317"/>
      <c r="P25" s="1317"/>
      <c r="Q25" s="1317"/>
      <c r="R25" s="1317"/>
      <c r="S25" s="1317"/>
      <c r="T25" s="1317"/>
      <c r="U25" s="1317"/>
      <c r="V25" s="1317"/>
      <c r="W25" s="1317"/>
      <c r="X25" s="1317"/>
      <c r="Y25" s="1317"/>
      <c r="Z25" s="1317"/>
      <c r="AA25" s="1317"/>
      <c r="AB25" s="1317"/>
      <c r="AC25" s="1317"/>
      <c r="AD25" s="1317"/>
      <c r="AE25" s="1317"/>
      <c r="AF25" s="1317"/>
      <c r="AG25" s="1317"/>
      <c r="AH25" s="1318"/>
      <c r="AI25" s="1318"/>
      <c r="AJ25" s="1318"/>
      <c r="AK25" s="1318"/>
      <c r="AL25" s="1318"/>
      <c r="AM25" s="1318"/>
      <c r="AN25" s="1318"/>
      <c r="AO25" s="1318"/>
      <c r="AP25" s="1318"/>
      <c r="AQ25" s="1318"/>
      <c r="AR25" s="1318"/>
      <c r="AS25" s="1318"/>
      <c r="AT25" s="1318"/>
      <c r="AU25" s="1318"/>
      <c r="AV25" s="1318"/>
      <c r="AW25" s="1318"/>
      <c r="AX25" s="1318"/>
      <c r="AY25" s="1318"/>
      <c r="AZ25" s="1318"/>
      <c r="BA25" s="1318"/>
      <c r="BB25" s="1318"/>
      <c r="BC25" s="1318"/>
      <c r="BD25" s="1318"/>
      <c r="BE25" s="1318"/>
      <c r="BF25" s="1318"/>
      <c r="BG25" s="1318"/>
      <c r="BH25" s="1318"/>
      <c r="BI25" s="1318"/>
      <c r="BJ25" s="1318"/>
      <c r="BK25" s="1318"/>
      <c r="BL25" s="1318"/>
      <c r="BM25" s="1318"/>
      <c r="BN25" s="1318"/>
      <c r="BO25" s="1318"/>
      <c r="BP25" s="1318"/>
      <c r="BQ25" s="1318"/>
      <c r="BR25" s="1318"/>
      <c r="BS25" s="1318"/>
      <c r="BT25" s="1318"/>
      <c r="BU25" s="1318"/>
      <c r="BV25" s="1318"/>
      <c r="BW25" s="1318"/>
      <c r="BX25" s="1318"/>
      <c r="BY25" s="1318"/>
      <c r="BZ25" s="1318"/>
      <c r="CA25" s="1318"/>
      <c r="CB25" s="1318"/>
      <c r="CC25" s="1318"/>
      <c r="CD25" s="1318"/>
      <c r="CE25" s="1318"/>
      <c r="CF25" s="1318"/>
      <c r="CG25" s="1318"/>
      <c r="CH25" s="1318"/>
      <c r="CI25" s="1318"/>
      <c r="CJ25" s="1318"/>
      <c r="CK25" s="1318"/>
      <c r="CL25" s="1318"/>
      <c r="CM25" s="1318"/>
      <c r="CN25" s="1318"/>
      <c r="CO25" s="1318"/>
      <c r="CP25" s="1318"/>
      <c r="CQ25" s="1318"/>
      <c r="CR25" s="1318"/>
      <c r="CS25" s="1318"/>
      <c r="CT25" s="1318"/>
      <c r="CU25" s="1318"/>
      <c r="CV25" s="1318"/>
      <c r="CW25" s="1318"/>
      <c r="CX25" s="1318"/>
      <c r="CY25" s="1318"/>
      <c r="CZ25" s="1318"/>
      <c r="DA25" s="1318"/>
      <c r="DB25" s="1318"/>
      <c r="DC25" s="1318"/>
      <c r="DD25" s="1318"/>
      <c r="DE25" s="1318"/>
      <c r="DF25" s="1318"/>
      <c r="DG25" s="1318"/>
      <c r="DH25" s="1318"/>
      <c r="DI25" s="1318"/>
      <c r="DJ25" s="1318"/>
      <c r="DK25" s="1318"/>
      <c r="DL25" s="1318"/>
      <c r="DM25" s="1318"/>
      <c r="DN25" s="1318"/>
      <c r="DO25" s="1318"/>
      <c r="DP25" s="1318"/>
      <c r="DQ25" s="1318"/>
      <c r="DR25" s="1318"/>
      <c r="DS25" s="1318"/>
      <c r="DT25" s="1318"/>
      <c r="DU25" s="1318"/>
      <c r="DV25" s="1318"/>
      <c r="DW25" s="1318"/>
      <c r="DX25" s="1318"/>
      <c r="DY25" s="1318"/>
      <c r="DZ25" s="1318"/>
      <c r="EA25" s="1318"/>
      <c r="EB25" s="1318"/>
      <c r="EC25" s="1318"/>
      <c r="ED25" s="1318"/>
      <c r="EE25" s="1318"/>
      <c r="EF25" s="1318"/>
      <c r="EG25" s="1318"/>
      <c r="EH25" s="1318"/>
      <c r="EI25" s="1318"/>
      <c r="EJ25" s="1318"/>
      <c r="EK25" s="1318"/>
      <c r="EL25" s="1318"/>
      <c r="EM25" s="1318"/>
      <c r="EN25" s="1318"/>
      <c r="EO25" s="1318"/>
      <c r="EP25" s="1318"/>
      <c r="EQ25" s="1318"/>
      <c r="ER25" s="1318"/>
      <c r="ES25" s="1318"/>
      <c r="ET25" s="1318"/>
      <c r="EU25" s="1318"/>
      <c r="EV25" s="1318"/>
      <c r="EW25" s="1318"/>
      <c r="EX25" s="1318"/>
      <c r="EY25" s="1318"/>
      <c r="EZ25" s="1318"/>
      <c r="FA25" s="1318"/>
      <c r="FB25" s="1318"/>
      <c r="FC25" s="1318"/>
      <c r="FD25" s="1318"/>
      <c r="FE25" s="1318"/>
      <c r="FF25" s="1318"/>
      <c r="FG25" s="1318"/>
      <c r="FH25" s="1318"/>
      <c r="FI25" s="1318"/>
      <c r="FJ25" s="1318"/>
      <c r="FK25" s="1318"/>
      <c r="FL25" s="1318"/>
      <c r="FM25" s="1318"/>
      <c r="FN25" s="1318"/>
      <c r="FO25" s="1318"/>
      <c r="FP25" s="1318"/>
      <c r="FQ25" s="1318"/>
      <c r="FR25" s="1318"/>
      <c r="FS25" s="1318"/>
      <c r="FT25" s="1318"/>
      <c r="FU25" s="1318"/>
      <c r="FV25" s="1318"/>
      <c r="FW25" s="1318"/>
      <c r="FX25" s="1318"/>
      <c r="FY25" s="1318"/>
      <c r="FZ25" s="1318"/>
      <c r="GA25" s="1318"/>
      <c r="GB25" s="1318"/>
      <c r="GC25" s="1318"/>
      <c r="GD25" s="1318"/>
      <c r="GE25" s="1318"/>
      <c r="GF25" s="1318"/>
      <c r="GG25" s="1318"/>
      <c r="GH25" s="1318"/>
      <c r="GI25" s="1318"/>
      <c r="GJ25" s="1318"/>
      <c r="GK25" s="1318"/>
      <c r="GL25" s="1318"/>
      <c r="GM25" s="1318"/>
      <c r="GN25" s="1318"/>
      <c r="GO25" s="1318"/>
      <c r="GP25" s="1318"/>
      <c r="GQ25" s="1318"/>
      <c r="GR25" s="1318"/>
      <c r="GS25" s="1318"/>
      <c r="GT25" s="1318"/>
      <c r="GU25" s="1318"/>
      <c r="GV25" s="1318"/>
      <c r="GW25" s="1318"/>
      <c r="GX25" s="1318"/>
      <c r="GY25" s="1318"/>
      <c r="GZ25" s="1318"/>
      <c r="HA25" s="1318"/>
      <c r="HB25" s="1318"/>
      <c r="HC25" s="1318"/>
      <c r="HD25" s="1318"/>
      <c r="HE25" s="1318"/>
      <c r="HF25" s="1318"/>
      <c r="HG25" s="1318"/>
      <c r="HH25" s="1318"/>
      <c r="HI25" s="1318"/>
      <c r="HJ25" s="1318"/>
      <c r="HK25" s="1318"/>
      <c r="HL25" s="1318"/>
      <c r="HM25" s="1318"/>
      <c r="HN25" s="1318"/>
      <c r="HO25" s="1318"/>
      <c r="HP25" s="1318"/>
      <c r="HQ25" s="1318"/>
      <c r="HR25" s="1318"/>
      <c r="HS25" s="1318"/>
      <c r="HT25" s="1318"/>
      <c r="HU25" s="1318"/>
      <c r="HV25" s="1318"/>
      <c r="HW25" s="1318"/>
      <c r="HX25" s="1318"/>
      <c r="HY25" s="1318"/>
      <c r="HZ25" s="1318"/>
      <c r="IA25" s="1318"/>
      <c r="IB25" s="1318"/>
      <c r="IC25" s="1318"/>
      <c r="ID25" s="1318"/>
      <c r="IE25" s="1318"/>
      <c r="IF25" s="1318"/>
      <c r="IG25" s="1318"/>
      <c r="IH25" s="1318"/>
      <c r="II25" s="1318"/>
      <c r="IJ25" s="1318"/>
      <c r="IK25" s="1318"/>
      <c r="IL25" s="1318"/>
      <c r="IM25" s="1318"/>
      <c r="IN25" s="1318"/>
      <c r="IO25" s="1318"/>
      <c r="IP25" s="1318"/>
      <c r="IQ25" s="1318"/>
      <c r="IR25" s="1318"/>
      <c r="IS25" s="1318"/>
      <c r="IT25" s="1318"/>
      <c r="IU25" s="1318"/>
      <c r="IV25" s="1318"/>
    </row>
    <row r="26" spans="1:256" s="135" customFormat="1" ht="15" customHeight="1" x14ac:dyDescent="0.2">
      <c r="A26" s="1317"/>
      <c r="B26" s="1317"/>
      <c r="C26" s="1325"/>
      <c r="D26" s="1325"/>
      <c r="E26" s="1325"/>
      <c r="F26" s="1325"/>
      <c r="G26" s="1326"/>
      <c r="H26" s="1326" t="s">
        <v>1205</v>
      </c>
      <c r="I26" s="1326"/>
      <c r="J26" s="1326"/>
      <c r="K26" s="1326"/>
      <c r="L26" s="1327" t="s">
        <v>117</v>
      </c>
      <c r="M26" s="1326"/>
      <c r="N26" s="1326"/>
      <c r="O26" s="1326" t="s">
        <v>1206</v>
      </c>
      <c r="P26" s="1326"/>
      <c r="Q26" s="1326"/>
      <c r="R26" s="1326"/>
      <c r="S26" s="1327" t="s">
        <v>117</v>
      </c>
      <c r="T26" s="1326"/>
      <c r="U26" s="1326"/>
      <c r="V26" s="1326"/>
      <c r="W26" s="1326"/>
      <c r="X26" s="1326"/>
      <c r="Y26" s="1326"/>
      <c r="Z26" s="1326"/>
      <c r="AA26" s="1326"/>
      <c r="AB26" s="1326"/>
      <c r="AC26" s="1326"/>
      <c r="AD26" s="1326"/>
      <c r="AE26" s="1326"/>
      <c r="AF26" s="1326"/>
      <c r="AG26" s="1326"/>
      <c r="AH26" s="1318"/>
      <c r="AI26" s="1318"/>
      <c r="AJ26" s="1318"/>
      <c r="AK26" s="1318"/>
      <c r="AL26" s="1318"/>
      <c r="AM26" s="1318"/>
      <c r="AN26" s="1318"/>
      <c r="AO26" s="1318"/>
      <c r="AP26" s="1318"/>
      <c r="AQ26" s="1318"/>
      <c r="AR26" s="1318"/>
      <c r="AS26" s="1318"/>
      <c r="AT26" s="1318"/>
      <c r="AU26" s="1318"/>
      <c r="AV26" s="1318"/>
      <c r="AW26" s="1318"/>
      <c r="AX26" s="1318"/>
      <c r="AY26" s="1318"/>
      <c r="AZ26" s="1318"/>
      <c r="BA26" s="1318"/>
      <c r="BB26" s="1318"/>
      <c r="BC26" s="1318"/>
      <c r="BD26" s="1318"/>
      <c r="BE26" s="1318"/>
      <c r="BF26" s="1318"/>
      <c r="BG26" s="1318"/>
      <c r="BH26" s="1318"/>
      <c r="BI26" s="1318"/>
      <c r="BJ26" s="1318"/>
      <c r="BK26" s="1318"/>
      <c r="BL26" s="1318"/>
      <c r="BM26" s="1318"/>
      <c r="BN26" s="1318"/>
      <c r="BO26" s="1318"/>
      <c r="BP26" s="1318"/>
      <c r="BQ26" s="1318"/>
      <c r="BR26" s="1318"/>
      <c r="BS26" s="1318"/>
      <c r="BT26" s="1318"/>
      <c r="BU26" s="1318"/>
      <c r="BV26" s="1318"/>
      <c r="BW26" s="1318"/>
      <c r="BX26" s="1318"/>
      <c r="BY26" s="1318"/>
      <c r="BZ26" s="1318"/>
      <c r="CA26" s="1318"/>
      <c r="CB26" s="1318"/>
      <c r="CC26" s="1318"/>
      <c r="CD26" s="1318"/>
      <c r="CE26" s="1318"/>
      <c r="CF26" s="1318"/>
      <c r="CG26" s="1318"/>
      <c r="CH26" s="1318"/>
      <c r="CI26" s="1318"/>
      <c r="CJ26" s="1318"/>
      <c r="CK26" s="1318"/>
      <c r="CL26" s="1318"/>
      <c r="CM26" s="1318"/>
      <c r="CN26" s="1318"/>
      <c r="CO26" s="1318"/>
      <c r="CP26" s="1318"/>
      <c r="CQ26" s="1318"/>
      <c r="CR26" s="1318"/>
      <c r="CS26" s="1318"/>
      <c r="CT26" s="1318"/>
      <c r="CU26" s="1318"/>
      <c r="CV26" s="1318"/>
      <c r="CW26" s="1318"/>
      <c r="CX26" s="1318"/>
      <c r="CY26" s="1318"/>
      <c r="CZ26" s="1318"/>
      <c r="DA26" s="1318"/>
      <c r="DB26" s="1318"/>
      <c r="DC26" s="1318"/>
      <c r="DD26" s="1318"/>
      <c r="DE26" s="1318"/>
      <c r="DF26" s="1318"/>
      <c r="DG26" s="1318"/>
      <c r="DH26" s="1318"/>
      <c r="DI26" s="1318"/>
      <c r="DJ26" s="1318"/>
      <c r="DK26" s="1318"/>
      <c r="DL26" s="1318"/>
      <c r="DM26" s="1318"/>
      <c r="DN26" s="1318"/>
      <c r="DO26" s="1318"/>
      <c r="DP26" s="1318"/>
      <c r="DQ26" s="1318"/>
      <c r="DR26" s="1318"/>
      <c r="DS26" s="1318"/>
      <c r="DT26" s="1318"/>
      <c r="DU26" s="1318"/>
      <c r="DV26" s="1318"/>
      <c r="DW26" s="1318"/>
      <c r="DX26" s="1318"/>
      <c r="DY26" s="1318"/>
      <c r="DZ26" s="1318"/>
      <c r="EA26" s="1318"/>
      <c r="EB26" s="1318"/>
      <c r="EC26" s="1318"/>
      <c r="ED26" s="1318"/>
      <c r="EE26" s="1318"/>
      <c r="EF26" s="1318"/>
      <c r="EG26" s="1318"/>
      <c r="EH26" s="1318"/>
      <c r="EI26" s="1318"/>
      <c r="EJ26" s="1318"/>
      <c r="EK26" s="1318"/>
      <c r="EL26" s="1318"/>
      <c r="EM26" s="1318"/>
      <c r="EN26" s="1318"/>
      <c r="EO26" s="1318"/>
      <c r="EP26" s="1318"/>
      <c r="EQ26" s="1318"/>
      <c r="ER26" s="1318"/>
      <c r="ES26" s="1318"/>
      <c r="ET26" s="1318"/>
      <c r="EU26" s="1318"/>
      <c r="EV26" s="1318"/>
      <c r="EW26" s="1318"/>
      <c r="EX26" s="1318"/>
      <c r="EY26" s="1318"/>
      <c r="EZ26" s="1318"/>
      <c r="FA26" s="1318"/>
      <c r="FB26" s="1318"/>
      <c r="FC26" s="1318"/>
      <c r="FD26" s="1318"/>
      <c r="FE26" s="1318"/>
      <c r="FF26" s="1318"/>
      <c r="FG26" s="1318"/>
      <c r="FH26" s="1318"/>
      <c r="FI26" s="1318"/>
      <c r="FJ26" s="1318"/>
      <c r="FK26" s="1318"/>
      <c r="FL26" s="1318"/>
      <c r="FM26" s="1318"/>
      <c r="FN26" s="1318"/>
      <c r="FO26" s="1318"/>
      <c r="FP26" s="1318"/>
      <c r="FQ26" s="1318"/>
      <c r="FR26" s="1318"/>
      <c r="FS26" s="1318"/>
      <c r="FT26" s="1318"/>
      <c r="FU26" s="1318"/>
      <c r="FV26" s="1318"/>
      <c r="FW26" s="1318"/>
      <c r="FX26" s="1318"/>
      <c r="FY26" s="1318"/>
      <c r="FZ26" s="1318"/>
      <c r="GA26" s="1318"/>
      <c r="GB26" s="1318"/>
      <c r="GC26" s="1318"/>
      <c r="GD26" s="1318"/>
      <c r="GE26" s="1318"/>
      <c r="GF26" s="1318"/>
      <c r="GG26" s="1318"/>
      <c r="GH26" s="1318"/>
      <c r="GI26" s="1318"/>
      <c r="GJ26" s="1318"/>
      <c r="GK26" s="1318"/>
      <c r="GL26" s="1318"/>
      <c r="GM26" s="1318"/>
      <c r="GN26" s="1318"/>
      <c r="GO26" s="1318"/>
      <c r="GP26" s="1318"/>
      <c r="GQ26" s="1318"/>
      <c r="GR26" s="1318"/>
      <c r="GS26" s="1318"/>
      <c r="GT26" s="1318"/>
      <c r="GU26" s="1318"/>
      <c r="GV26" s="1318"/>
      <c r="GW26" s="1318"/>
      <c r="GX26" s="1318"/>
      <c r="GY26" s="1318"/>
      <c r="GZ26" s="1318"/>
      <c r="HA26" s="1318"/>
      <c r="HB26" s="1318"/>
      <c r="HC26" s="1318"/>
      <c r="HD26" s="1318"/>
      <c r="HE26" s="1318"/>
      <c r="HF26" s="1318"/>
      <c r="HG26" s="1318"/>
      <c r="HH26" s="1318"/>
      <c r="HI26" s="1318"/>
      <c r="HJ26" s="1318"/>
      <c r="HK26" s="1318"/>
      <c r="HL26" s="1318"/>
      <c r="HM26" s="1318"/>
      <c r="HN26" s="1318"/>
      <c r="HO26" s="1318"/>
      <c r="HP26" s="1318"/>
      <c r="HQ26" s="1318"/>
      <c r="HR26" s="1318"/>
      <c r="HS26" s="1318"/>
      <c r="HT26" s="1318"/>
      <c r="HU26" s="1318"/>
      <c r="HV26" s="1318"/>
      <c r="HW26" s="1318"/>
      <c r="HX26" s="1318"/>
      <c r="HY26" s="1318"/>
      <c r="HZ26" s="1318"/>
      <c r="IA26" s="1318"/>
      <c r="IB26" s="1318"/>
      <c r="IC26" s="1318"/>
      <c r="ID26" s="1318"/>
      <c r="IE26" s="1318"/>
      <c r="IF26" s="1318"/>
      <c r="IG26" s="1318"/>
      <c r="IH26" s="1318"/>
      <c r="II26" s="1318"/>
      <c r="IJ26" s="1318"/>
      <c r="IK26" s="1318"/>
      <c r="IL26" s="1318"/>
      <c r="IM26" s="1318"/>
      <c r="IN26" s="1318"/>
      <c r="IO26" s="1318"/>
      <c r="IP26" s="1318"/>
      <c r="IQ26" s="1318"/>
      <c r="IR26" s="1318"/>
      <c r="IS26" s="1318"/>
      <c r="IT26" s="1318"/>
      <c r="IU26" s="1318"/>
      <c r="IV26" s="1318"/>
    </row>
    <row r="27" spans="1:256" s="135" customFormat="1" ht="15" customHeight="1" x14ac:dyDescent="0.2">
      <c r="A27" s="1317"/>
      <c r="B27" s="1317"/>
      <c r="C27" s="1325"/>
      <c r="D27" s="1325"/>
      <c r="E27" s="1325"/>
      <c r="F27" s="1325"/>
      <c r="G27" s="1326"/>
      <c r="H27" s="1326"/>
      <c r="I27" s="1326"/>
      <c r="J27" s="1326"/>
      <c r="K27" s="1326"/>
      <c r="L27" s="1326"/>
      <c r="M27" s="1326"/>
      <c r="N27" s="1326"/>
      <c r="O27" s="1326"/>
      <c r="P27" s="1326"/>
      <c r="Q27" s="1326"/>
      <c r="R27" s="1326"/>
      <c r="S27" s="1326"/>
      <c r="T27" s="1326"/>
      <c r="U27" s="1326"/>
      <c r="V27" s="1326"/>
      <c r="W27" s="1326"/>
      <c r="X27" s="1326"/>
      <c r="Y27" s="1326"/>
      <c r="Z27" s="1326"/>
      <c r="AA27" s="1326"/>
      <c r="AB27" s="1326"/>
      <c r="AC27" s="1326"/>
      <c r="AD27" s="1326"/>
      <c r="AE27" s="1326"/>
      <c r="AF27" s="1326"/>
      <c r="AG27" s="1326"/>
      <c r="AH27" s="1318"/>
      <c r="AI27" s="1318"/>
      <c r="AJ27" s="1318"/>
      <c r="AK27" s="1318"/>
      <c r="AL27" s="1318"/>
      <c r="AM27" s="1318"/>
      <c r="AN27" s="1318"/>
      <c r="AO27" s="1318"/>
      <c r="AP27" s="1318"/>
      <c r="AQ27" s="1318"/>
      <c r="AR27" s="1318"/>
      <c r="AS27" s="1318"/>
      <c r="AT27" s="1318"/>
      <c r="AU27" s="1318"/>
      <c r="AV27" s="1318"/>
      <c r="AW27" s="1318"/>
      <c r="AX27" s="1318"/>
      <c r="AY27" s="1318"/>
      <c r="AZ27" s="1318"/>
      <c r="BA27" s="1318"/>
      <c r="BB27" s="1318"/>
      <c r="BC27" s="1318"/>
      <c r="BD27" s="1318"/>
      <c r="BE27" s="1318"/>
      <c r="BF27" s="1318"/>
      <c r="BG27" s="1318"/>
      <c r="BH27" s="1318"/>
      <c r="BI27" s="1318"/>
      <c r="BJ27" s="1318"/>
      <c r="BK27" s="1318"/>
      <c r="BL27" s="1318"/>
      <c r="BM27" s="1318"/>
      <c r="BN27" s="1318"/>
      <c r="BO27" s="1318"/>
      <c r="BP27" s="1318"/>
      <c r="BQ27" s="1318"/>
      <c r="BR27" s="1318"/>
      <c r="BS27" s="1318"/>
      <c r="BT27" s="1318"/>
      <c r="BU27" s="1318"/>
      <c r="BV27" s="1318"/>
      <c r="BW27" s="1318"/>
      <c r="BX27" s="1318"/>
      <c r="BY27" s="1318"/>
      <c r="BZ27" s="1318"/>
      <c r="CA27" s="1318"/>
      <c r="CB27" s="1318"/>
      <c r="CC27" s="1318"/>
      <c r="CD27" s="1318"/>
      <c r="CE27" s="1318"/>
      <c r="CF27" s="1318"/>
      <c r="CG27" s="1318"/>
      <c r="CH27" s="1318"/>
      <c r="CI27" s="1318"/>
      <c r="CJ27" s="1318"/>
      <c r="CK27" s="1318"/>
      <c r="CL27" s="1318"/>
      <c r="CM27" s="1318"/>
      <c r="CN27" s="1318"/>
      <c r="CO27" s="1318"/>
      <c r="CP27" s="1318"/>
      <c r="CQ27" s="1318"/>
      <c r="CR27" s="1318"/>
      <c r="CS27" s="1318"/>
      <c r="CT27" s="1318"/>
      <c r="CU27" s="1318"/>
      <c r="CV27" s="1318"/>
      <c r="CW27" s="1318"/>
      <c r="CX27" s="1318"/>
      <c r="CY27" s="1318"/>
      <c r="CZ27" s="1318"/>
      <c r="DA27" s="1318"/>
      <c r="DB27" s="1318"/>
      <c r="DC27" s="1318"/>
      <c r="DD27" s="1318"/>
      <c r="DE27" s="1318"/>
      <c r="DF27" s="1318"/>
      <c r="DG27" s="1318"/>
      <c r="DH27" s="1318"/>
      <c r="DI27" s="1318"/>
      <c r="DJ27" s="1318"/>
      <c r="DK27" s="1318"/>
      <c r="DL27" s="1318"/>
      <c r="DM27" s="1318"/>
      <c r="DN27" s="1318"/>
      <c r="DO27" s="1318"/>
      <c r="DP27" s="1318"/>
      <c r="DQ27" s="1318"/>
      <c r="DR27" s="1318"/>
      <c r="DS27" s="1318"/>
      <c r="DT27" s="1318"/>
      <c r="DU27" s="1318"/>
      <c r="DV27" s="1318"/>
      <c r="DW27" s="1318"/>
      <c r="DX27" s="1318"/>
      <c r="DY27" s="1318"/>
      <c r="DZ27" s="1318"/>
      <c r="EA27" s="1318"/>
      <c r="EB27" s="1318"/>
      <c r="EC27" s="1318"/>
      <c r="ED27" s="1318"/>
      <c r="EE27" s="1318"/>
      <c r="EF27" s="1318"/>
      <c r="EG27" s="1318"/>
      <c r="EH27" s="1318"/>
      <c r="EI27" s="1318"/>
      <c r="EJ27" s="1318"/>
      <c r="EK27" s="1318"/>
      <c r="EL27" s="1318"/>
      <c r="EM27" s="1318"/>
      <c r="EN27" s="1318"/>
      <c r="EO27" s="1318"/>
      <c r="EP27" s="1318"/>
      <c r="EQ27" s="1318"/>
      <c r="ER27" s="1318"/>
      <c r="ES27" s="1318"/>
      <c r="ET27" s="1318"/>
      <c r="EU27" s="1318"/>
      <c r="EV27" s="1318"/>
      <c r="EW27" s="1318"/>
      <c r="EX27" s="1318"/>
      <c r="EY27" s="1318"/>
      <c r="EZ27" s="1318"/>
      <c r="FA27" s="1318"/>
      <c r="FB27" s="1318"/>
      <c r="FC27" s="1318"/>
      <c r="FD27" s="1318"/>
      <c r="FE27" s="1318"/>
      <c r="FF27" s="1318"/>
      <c r="FG27" s="1318"/>
      <c r="FH27" s="1318"/>
      <c r="FI27" s="1318"/>
      <c r="FJ27" s="1318"/>
      <c r="FK27" s="1318"/>
      <c r="FL27" s="1318"/>
      <c r="FM27" s="1318"/>
      <c r="FN27" s="1318"/>
      <c r="FO27" s="1318"/>
      <c r="FP27" s="1318"/>
      <c r="FQ27" s="1318"/>
      <c r="FR27" s="1318"/>
      <c r="FS27" s="1318"/>
      <c r="FT27" s="1318"/>
      <c r="FU27" s="1318"/>
      <c r="FV27" s="1318"/>
      <c r="FW27" s="1318"/>
      <c r="FX27" s="1318"/>
      <c r="FY27" s="1318"/>
      <c r="FZ27" s="1318"/>
      <c r="GA27" s="1318"/>
      <c r="GB27" s="1318"/>
      <c r="GC27" s="1318"/>
      <c r="GD27" s="1318"/>
      <c r="GE27" s="1318"/>
      <c r="GF27" s="1318"/>
      <c r="GG27" s="1318"/>
      <c r="GH27" s="1318"/>
      <c r="GI27" s="1318"/>
      <c r="GJ27" s="1318"/>
      <c r="GK27" s="1318"/>
      <c r="GL27" s="1318"/>
      <c r="GM27" s="1318"/>
      <c r="GN27" s="1318"/>
      <c r="GO27" s="1318"/>
      <c r="GP27" s="1318"/>
      <c r="GQ27" s="1318"/>
      <c r="GR27" s="1318"/>
      <c r="GS27" s="1318"/>
      <c r="GT27" s="1318"/>
      <c r="GU27" s="1318"/>
      <c r="GV27" s="1318"/>
      <c r="GW27" s="1318"/>
      <c r="GX27" s="1318"/>
      <c r="GY27" s="1318"/>
      <c r="GZ27" s="1318"/>
      <c r="HA27" s="1318"/>
      <c r="HB27" s="1318"/>
      <c r="HC27" s="1318"/>
      <c r="HD27" s="1318"/>
      <c r="HE27" s="1318"/>
      <c r="HF27" s="1318"/>
      <c r="HG27" s="1318"/>
      <c r="HH27" s="1318"/>
      <c r="HI27" s="1318"/>
      <c r="HJ27" s="1318"/>
      <c r="HK27" s="1318"/>
      <c r="HL27" s="1318"/>
      <c r="HM27" s="1318"/>
      <c r="HN27" s="1318"/>
      <c r="HO27" s="1318"/>
      <c r="HP27" s="1318"/>
      <c r="HQ27" s="1318"/>
      <c r="HR27" s="1318"/>
      <c r="HS27" s="1318"/>
      <c r="HT27" s="1318"/>
      <c r="HU27" s="1318"/>
      <c r="HV27" s="1318"/>
      <c r="HW27" s="1318"/>
      <c r="HX27" s="1318"/>
      <c r="HY27" s="1318"/>
      <c r="HZ27" s="1318"/>
      <c r="IA27" s="1318"/>
      <c r="IB27" s="1318"/>
      <c r="IC27" s="1318"/>
      <c r="ID27" s="1318"/>
      <c r="IE27" s="1318"/>
      <c r="IF27" s="1318"/>
      <c r="IG27" s="1318"/>
      <c r="IH27" s="1318"/>
      <c r="II27" s="1318"/>
      <c r="IJ27" s="1318"/>
      <c r="IK27" s="1318"/>
      <c r="IL27" s="1318"/>
      <c r="IM27" s="1318"/>
      <c r="IN27" s="1318"/>
      <c r="IO27" s="1318"/>
      <c r="IP27" s="1318"/>
      <c r="IQ27" s="1318"/>
      <c r="IR27" s="1318"/>
      <c r="IS27" s="1318"/>
      <c r="IT27" s="1318"/>
      <c r="IU27" s="1318"/>
      <c r="IV27" s="1318"/>
    </row>
    <row r="28" spans="1:256" s="135" customFormat="1" ht="15" customHeight="1" x14ac:dyDescent="0.2">
      <c r="A28" s="1317"/>
      <c r="B28" s="1317"/>
      <c r="C28" s="1317" t="s">
        <v>1207</v>
      </c>
      <c r="D28" s="1317"/>
      <c r="E28" s="1317"/>
      <c r="F28" s="1317"/>
      <c r="G28" s="1317"/>
      <c r="H28" s="1317"/>
      <c r="I28" s="1317"/>
      <c r="J28" s="1317"/>
      <c r="K28" s="1317"/>
      <c r="L28" s="1317"/>
      <c r="M28" s="1317"/>
      <c r="N28" s="1317"/>
      <c r="O28" s="1317"/>
      <c r="P28" s="1317"/>
      <c r="Q28" s="1317"/>
      <c r="R28" s="1317"/>
      <c r="S28" s="1317"/>
      <c r="T28" s="1317"/>
      <c r="U28" s="1317"/>
      <c r="V28" s="1317"/>
      <c r="W28" s="1317"/>
      <c r="X28" s="1317"/>
      <c r="Y28" s="1317"/>
      <c r="Z28" s="1317"/>
      <c r="AA28" s="1317"/>
      <c r="AB28" s="1317"/>
      <c r="AC28" s="1317"/>
      <c r="AD28" s="1317"/>
      <c r="AE28" s="1317"/>
      <c r="AF28" s="1317"/>
      <c r="AG28" s="1317"/>
      <c r="AH28" s="1318"/>
      <c r="AI28" s="1318"/>
      <c r="AJ28" s="1318"/>
      <c r="AK28" s="1318"/>
      <c r="AL28" s="1318"/>
      <c r="AM28" s="1318"/>
      <c r="AN28" s="1318"/>
      <c r="AO28" s="1318"/>
      <c r="AP28" s="1318"/>
      <c r="AQ28" s="1318"/>
      <c r="AR28" s="1318"/>
      <c r="AS28" s="1318"/>
      <c r="AT28" s="1318"/>
      <c r="AU28" s="1318"/>
      <c r="AV28" s="1318"/>
      <c r="AW28" s="1318"/>
      <c r="AX28" s="1318"/>
      <c r="AY28" s="1318"/>
      <c r="AZ28" s="1318"/>
      <c r="BA28" s="1318"/>
      <c r="BB28" s="1318"/>
      <c r="BC28" s="1318"/>
      <c r="BD28" s="1318"/>
      <c r="BE28" s="1318"/>
      <c r="BF28" s="1318"/>
      <c r="BG28" s="1318"/>
      <c r="BH28" s="1318"/>
      <c r="BI28" s="1318"/>
      <c r="BJ28" s="1318"/>
      <c r="BK28" s="1318"/>
      <c r="BL28" s="1318"/>
      <c r="BM28" s="1318"/>
      <c r="BN28" s="1318"/>
      <c r="BO28" s="1318"/>
      <c r="BP28" s="1318"/>
      <c r="BQ28" s="1318"/>
      <c r="BR28" s="1318"/>
      <c r="BS28" s="1318"/>
      <c r="BT28" s="1318"/>
      <c r="BU28" s="1318"/>
      <c r="BV28" s="1318"/>
      <c r="BW28" s="1318"/>
      <c r="BX28" s="1318"/>
      <c r="BY28" s="1318"/>
      <c r="BZ28" s="1318"/>
      <c r="CA28" s="1318"/>
      <c r="CB28" s="1318"/>
      <c r="CC28" s="1318"/>
      <c r="CD28" s="1318"/>
      <c r="CE28" s="1318"/>
      <c r="CF28" s="1318"/>
      <c r="CG28" s="1318"/>
      <c r="CH28" s="1318"/>
      <c r="CI28" s="1318"/>
      <c r="CJ28" s="1318"/>
      <c r="CK28" s="1318"/>
      <c r="CL28" s="1318"/>
      <c r="CM28" s="1318"/>
      <c r="CN28" s="1318"/>
      <c r="CO28" s="1318"/>
      <c r="CP28" s="1318"/>
      <c r="CQ28" s="1318"/>
      <c r="CR28" s="1318"/>
      <c r="CS28" s="1318"/>
      <c r="CT28" s="1318"/>
      <c r="CU28" s="1318"/>
      <c r="CV28" s="1318"/>
      <c r="CW28" s="1318"/>
      <c r="CX28" s="1318"/>
      <c r="CY28" s="1318"/>
      <c r="CZ28" s="1318"/>
      <c r="DA28" s="1318"/>
      <c r="DB28" s="1318"/>
      <c r="DC28" s="1318"/>
      <c r="DD28" s="1318"/>
      <c r="DE28" s="1318"/>
      <c r="DF28" s="1318"/>
      <c r="DG28" s="1318"/>
      <c r="DH28" s="1318"/>
      <c r="DI28" s="1318"/>
      <c r="DJ28" s="1318"/>
      <c r="DK28" s="1318"/>
      <c r="DL28" s="1318"/>
      <c r="DM28" s="1318"/>
      <c r="DN28" s="1318"/>
      <c r="DO28" s="1318"/>
      <c r="DP28" s="1318"/>
      <c r="DQ28" s="1318"/>
      <c r="DR28" s="1318"/>
      <c r="DS28" s="1318"/>
      <c r="DT28" s="1318"/>
      <c r="DU28" s="1318"/>
      <c r="DV28" s="1318"/>
      <c r="DW28" s="1318"/>
      <c r="DX28" s="1318"/>
      <c r="DY28" s="1318"/>
      <c r="DZ28" s="1318"/>
      <c r="EA28" s="1318"/>
      <c r="EB28" s="1318"/>
      <c r="EC28" s="1318"/>
      <c r="ED28" s="1318"/>
      <c r="EE28" s="1318"/>
      <c r="EF28" s="1318"/>
      <c r="EG28" s="1318"/>
      <c r="EH28" s="1318"/>
      <c r="EI28" s="1318"/>
      <c r="EJ28" s="1318"/>
      <c r="EK28" s="1318"/>
      <c r="EL28" s="1318"/>
      <c r="EM28" s="1318"/>
      <c r="EN28" s="1318"/>
      <c r="EO28" s="1318"/>
      <c r="EP28" s="1318"/>
      <c r="EQ28" s="1318"/>
      <c r="ER28" s="1318"/>
      <c r="ES28" s="1318"/>
      <c r="ET28" s="1318"/>
      <c r="EU28" s="1318"/>
      <c r="EV28" s="1318"/>
      <c r="EW28" s="1318"/>
      <c r="EX28" s="1318"/>
      <c r="EY28" s="1318"/>
      <c r="EZ28" s="1318"/>
      <c r="FA28" s="1318"/>
      <c r="FB28" s="1318"/>
      <c r="FC28" s="1318"/>
      <c r="FD28" s="1318"/>
      <c r="FE28" s="1318"/>
      <c r="FF28" s="1318"/>
      <c r="FG28" s="1318"/>
      <c r="FH28" s="1318"/>
      <c r="FI28" s="1318"/>
      <c r="FJ28" s="1318"/>
      <c r="FK28" s="1318"/>
      <c r="FL28" s="1318"/>
      <c r="FM28" s="1318"/>
      <c r="FN28" s="1318"/>
      <c r="FO28" s="1318"/>
      <c r="FP28" s="1318"/>
      <c r="FQ28" s="1318"/>
      <c r="FR28" s="1318"/>
      <c r="FS28" s="1318"/>
      <c r="FT28" s="1318"/>
      <c r="FU28" s="1318"/>
      <c r="FV28" s="1318"/>
      <c r="FW28" s="1318"/>
      <c r="FX28" s="1318"/>
      <c r="FY28" s="1318"/>
      <c r="FZ28" s="1318"/>
      <c r="GA28" s="1318"/>
      <c r="GB28" s="1318"/>
      <c r="GC28" s="1318"/>
      <c r="GD28" s="1318"/>
      <c r="GE28" s="1318"/>
      <c r="GF28" s="1318"/>
      <c r="GG28" s="1318"/>
      <c r="GH28" s="1318"/>
      <c r="GI28" s="1318"/>
      <c r="GJ28" s="1318"/>
      <c r="GK28" s="1318"/>
      <c r="GL28" s="1318"/>
      <c r="GM28" s="1318"/>
      <c r="GN28" s="1318"/>
      <c r="GO28" s="1318"/>
      <c r="GP28" s="1318"/>
      <c r="GQ28" s="1318"/>
      <c r="GR28" s="1318"/>
      <c r="GS28" s="1318"/>
      <c r="GT28" s="1318"/>
      <c r="GU28" s="1318"/>
      <c r="GV28" s="1318"/>
      <c r="GW28" s="1318"/>
      <c r="GX28" s="1318"/>
      <c r="GY28" s="1318"/>
      <c r="GZ28" s="1318"/>
      <c r="HA28" s="1318"/>
      <c r="HB28" s="1318"/>
      <c r="HC28" s="1318"/>
      <c r="HD28" s="1318"/>
      <c r="HE28" s="1318"/>
      <c r="HF28" s="1318"/>
      <c r="HG28" s="1318"/>
      <c r="HH28" s="1318"/>
      <c r="HI28" s="1318"/>
      <c r="HJ28" s="1318"/>
      <c r="HK28" s="1318"/>
      <c r="HL28" s="1318"/>
      <c r="HM28" s="1318"/>
      <c r="HN28" s="1318"/>
      <c r="HO28" s="1318"/>
      <c r="HP28" s="1318"/>
      <c r="HQ28" s="1318"/>
      <c r="HR28" s="1318"/>
      <c r="HS28" s="1318"/>
      <c r="HT28" s="1318"/>
      <c r="HU28" s="1318"/>
      <c r="HV28" s="1318"/>
      <c r="HW28" s="1318"/>
      <c r="HX28" s="1318"/>
      <c r="HY28" s="1318"/>
      <c r="HZ28" s="1318"/>
      <c r="IA28" s="1318"/>
      <c r="IB28" s="1318"/>
      <c r="IC28" s="1318"/>
      <c r="ID28" s="1318"/>
      <c r="IE28" s="1318"/>
      <c r="IF28" s="1318"/>
      <c r="IG28" s="1318"/>
      <c r="IH28" s="1318"/>
      <c r="II28" s="1318"/>
      <c r="IJ28" s="1318"/>
      <c r="IK28" s="1318"/>
      <c r="IL28" s="1318"/>
      <c r="IM28" s="1318"/>
      <c r="IN28" s="1318"/>
      <c r="IO28" s="1318"/>
      <c r="IP28" s="1318"/>
      <c r="IQ28" s="1318"/>
      <c r="IR28" s="1318"/>
      <c r="IS28" s="1318"/>
      <c r="IT28" s="1318"/>
      <c r="IU28" s="1318"/>
      <c r="IV28" s="1318"/>
    </row>
    <row r="29" spans="1:256" s="135" customFormat="1" ht="15" customHeight="1" x14ac:dyDescent="0.2">
      <c r="A29" s="1317"/>
      <c r="B29" s="1317"/>
      <c r="C29" s="1324"/>
      <c r="D29" s="1324"/>
      <c r="E29" s="1324"/>
      <c r="F29" s="1324"/>
      <c r="G29" s="1324"/>
      <c r="H29" s="1324"/>
      <c r="I29" s="1324"/>
      <c r="J29" s="1324"/>
      <c r="K29" s="1324"/>
      <c r="L29" s="1324"/>
      <c r="M29" s="1324"/>
      <c r="N29" s="1324"/>
      <c r="O29" s="1324"/>
      <c r="P29" s="1324"/>
      <c r="Q29" s="1324"/>
      <c r="R29" s="1324"/>
      <c r="S29" s="1324"/>
      <c r="T29" s="1324"/>
      <c r="U29" s="1324"/>
      <c r="V29" s="1324"/>
      <c r="W29" s="1324"/>
      <c r="X29" s="1324"/>
      <c r="Y29" s="1324"/>
      <c r="Z29" s="1324"/>
      <c r="AA29" s="1324"/>
      <c r="AB29" s="1324"/>
      <c r="AC29" s="1324"/>
      <c r="AD29" s="1324"/>
      <c r="AE29" s="1324"/>
      <c r="AF29" s="1324"/>
      <c r="AG29" s="1324"/>
      <c r="AH29" s="1318"/>
      <c r="AI29" s="1318"/>
      <c r="AJ29" s="1318"/>
      <c r="AK29" s="1318"/>
      <c r="AL29" s="1318"/>
      <c r="AM29" s="1318"/>
      <c r="AN29" s="1318"/>
      <c r="AO29" s="1318"/>
      <c r="AP29" s="1318"/>
      <c r="AQ29" s="1318"/>
      <c r="AR29" s="1318"/>
      <c r="AS29" s="1318"/>
      <c r="AT29" s="1318"/>
      <c r="AU29" s="1318"/>
      <c r="AV29" s="1318"/>
      <c r="AW29" s="1318"/>
      <c r="AX29" s="1318"/>
      <c r="AY29" s="1318"/>
      <c r="AZ29" s="1318"/>
      <c r="BA29" s="1318"/>
      <c r="BB29" s="1318"/>
      <c r="BC29" s="1318"/>
      <c r="BD29" s="1318"/>
      <c r="BE29" s="1318"/>
      <c r="BF29" s="1318"/>
      <c r="BG29" s="1318"/>
      <c r="BH29" s="1318"/>
      <c r="BI29" s="1318"/>
      <c r="BJ29" s="1318"/>
      <c r="BK29" s="1318"/>
      <c r="BL29" s="1318"/>
      <c r="BM29" s="1318"/>
      <c r="BN29" s="1318"/>
      <c r="BO29" s="1318"/>
      <c r="BP29" s="1318"/>
      <c r="BQ29" s="1318"/>
      <c r="BR29" s="1318"/>
      <c r="BS29" s="1318"/>
      <c r="BT29" s="1318"/>
      <c r="BU29" s="1318"/>
      <c r="BV29" s="1318"/>
      <c r="BW29" s="1318"/>
      <c r="BX29" s="1318"/>
      <c r="BY29" s="1318"/>
      <c r="BZ29" s="1318"/>
      <c r="CA29" s="1318"/>
      <c r="CB29" s="1318"/>
      <c r="CC29" s="1318"/>
      <c r="CD29" s="1318"/>
      <c r="CE29" s="1318"/>
      <c r="CF29" s="1318"/>
      <c r="CG29" s="1318"/>
      <c r="CH29" s="1318"/>
      <c r="CI29" s="1318"/>
      <c r="CJ29" s="1318"/>
      <c r="CK29" s="1318"/>
      <c r="CL29" s="1318"/>
      <c r="CM29" s="1318"/>
      <c r="CN29" s="1318"/>
      <c r="CO29" s="1318"/>
      <c r="CP29" s="1318"/>
      <c r="CQ29" s="1318"/>
      <c r="CR29" s="1318"/>
      <c r="CS29" s="1318"/>
      <c r="CT29" s="1318"/>
      <c r="CU29" s="1318"/>
      <c r="CV29" s="1318"/>
      <c r="CW29" s="1318"/>
      <c r="CX29" s="1318"/>
      <c r="CY29" s="1318"/>
      <c r="CZ29" s="1318"/>
      <c r="DA29" s="1318"/>
      <c r="DB29" s="1318"/>
      <c r="DC29" s="1318"/>
      <c r="DD29" s="1318"/>
      <c r="DE29" s="1318"/>
      <c r="DF29" s="1318"/>
      <c r="DG29" s="1318"/>
      <c r="DH29" s="1318"/>
      <c r="DI29" s="1318"/>
      <c r="DJ29" s="1318"/>
      <c r="DK29" s="1318"/>
      <c r="DL29" s="1318"/>
      <c r="DM29" s="1318"/>
      <c r="DN29" s="1318"/>
      <c r="DO29" s="1318"/>
      <c r="DP29" s="1318"/>
      <c r="DQ29" s="1318"/>
      <c r="DR29" s="1318"/>
      <c r="DS29" s="1318"/>
      <c r="DT29" s="1318"/>
      <c r="DU29" s="1318"/>
      <c r="DV29" s="1318"/>
      <c r="DW29" s="1318"/>
      <c r="DX29" s="1318"/>
      <c r="DY29" s="1318"/>
      <c r="DZ29" s="1318"/>
      <c r="EA29" s="1318"/>
      <c r="EB29" s="1318"/>
      <c r="EC29" s="1318"/>
      <c r="ED29" s="1318"/>
      <c r="EE29" s="1318"/>
      <c r="EF29" s="1318"/>
      <c r="EG29" s="1318"/>
      <c r="EH29" s="1318"/>
      <c r="EI29" s="1318"/>
      <c r="EJ29" s="1318"/>
      <c r="EK29" s="1318"/>
      <c r="EL29" s="1318"/>
      <c r="EM29" s="1318"/>
      <c r="EN29" s="1318"/>
      <c r="EO29" s="1318"/>
      <c r="EP29" s="1318"/>
      <c r="EQ29" s="1318"/>
      <c r="ER29" s="1318"/>
      <c r="ES29" s="1318"/>
      <c r="ET29" s="1318"/>
      <c r="EU29" s="1318"/>
      <c r="EV29" s="1318"/>
      <c r="EW29" s="1318"/>
      <c r="EX29" s="1318"/>
      <c r="EY29" s="1318"/>
      <c r="EZ29" s="1318"/>
      <c r="FA29" s="1318"/>
      <c r="FB29" s="1318"/>
      <c r="FC29" s="1318"/>
      <c r="FD29" s="1318"/>
      <c r="FE29" s="1318"/>
      <c r="FF29" s="1318"/>
      <c r="FG29" s="1318"/>
      <c r="FH29" s="1318"/>
      <c r="FI29" s="1318"/>
      <c r="FJ29" s="1318"/>
      <c r="FK29" s="1318"/>
      <c r="FL29" s="1318"/>
      <c r="FM29" s="1318"/>
      <c r="FN29" s="1318"/>
      <c r="FO29" s="1318"/>
      <c r="FP29" s="1318"/>
      <c r="FQ29" s="1318"/>
      <c r="FR29" s="1318"/>
      <c r="FS29" s="1318"/>
      <c r="FT29" s="1318"/>
      <c r="FU29" s="1318"/>
      <c r="FV29" s="1318"/>
      <c r="FW29" s="1318"/>
      <c r="FX29" s="1318"/>
      <c r="FY29" s="1318"/>
      <c r="FZ29" s="1318"/>
      <c r="GA29" s="1318"/>
      <c r="GB29" s="1318"/>
      <c r="GC29" s="1318"/>
      <c r="GD29" s="1318"/>
      <c r="GE29" s="1318"/>
      <c r="GF29" s="1318"/>
      <c r="GG29" s="1318"/>
      <c r="GH29" s="1318"/>
      <c r="GI29" s="1318"/>
      <c r="GJ29" s="1318"/>
      <c r="GK29" s="1318"/>
      <c r="GL29" s="1318"/>
      <c r="GM29" s="1318"/>
      <c r="GN29" s="1318"/>
      <c r="GO29" s="1318"/>
      <c r="GP29" s="1318"/>
      <c r="GQ29" s="1318"/>
      <c r="GR29" s="1318"/>
      <c r="GS29" s="1318"/>
      <c r="GT29" s="1318"/>
      <c r="GU29" s="1318"/>
      <c r="GV29" s="1318"/>
      <c r="GW29" s="1318"/>
      <c r="GX29" s="1318"/>
      <c r="GY29" s="1318"/>
      <c r="GZ29" s="1318"/>
      <c r="HA29" s="1318"/>
      <c r="HB29" s="1318"/>
      <c r="HC29" s="1318"/>
      <c r="HD29" s="1318"/>
      <c r="HE29" s="1318"/>
      <c r="HF29" s="1318"/>
      <c r="HG29" s="1318"/>
      <c r="HH29" s="1318"/>
      <c r="HI29" s="1318"/>
      <c r="HJ29" s="1318"/>
      <c r="HK29" s="1318"/>
      <c r="HL29" s="1318"/>
      <c r="HM29" s="1318"/>
      <c r="HN29" s="1318"/>
      <c r="HO29" s="1318"/>
      <c r="HP29" s="1318"/>
      <c r="HQ29" s="1318"/>
      <c r="HR29" s="1318"/>
      <c r="HS29" s="1318"/>
      <c r="HT29" s="1318"/>
      <c r="HU29" s="1318"/>
      <c r="HV29" s="1318"/>
      <c r="HW29" s="1318"/>
      <c r="HX29" s="1318"/>
      <c r="HY29" s="1318"/>
      <c r="HZ29" s="1318"/>
      <c r="IA29" s="1318"/>
      <c r="IB29" s="1318"/>
      <c r="IC29" s="1318"/>
      <c r="ID29" s="1318"/>
      <c r="IE29" s="1318"/>
      <c r="IF29" s="1318"/>
      <c r="IG29" s="1318"/>
      <c r="IH29" s="1318"/>
      <c r="II29" s="1318"/>
      <c r="IJ29" s="1318"/>
      <c r="IK29" s="1318"/>
      <c r="IL29" s="1318"/>
      <c r="IM29" s="1318"/>
      <c r="IN29" s="1318"/>
      <c r="IO29" s="1318"/>
      <c r="IP29" s="1318"/>
      <c r="IQ29" s="1318"/>
      <c r="IR29" s="1318"/>
      <c r="IS29" s="1318"/>
      <c r="IT29" s="1318"/>
      <c r="IU29" s="1318"/>
      <c r="IV29" s="1318"/>
    </row>
    <row r="30" spans="1:256" s="135" customFormat="1" ht="15" customHeight="1" x14ac:dyDescent="0.2">
      <c r="A30" s="1317"/>
      <c r="B30" s="1317"/>
      <c r="C30" s="1317"/>
      <c r="D30" s="1317"/>
      <c r="E30" s="1317"/>
      <c r="F30" s="1317"/>
      <c r="G30" s="1317"/>
      <c r="H30" s="1317" t="s">
        <v>1205</v>
      </c>
      <c r="I30" s="1317"/>
      <c r="J30" s="1317"/>
      <c r="K30" s="1317"/>
      <c r="L30" s="1327" t="s">
        <v>117</v>
      </c>
      <c r="M30" s="1317"/>
      <c r="N30" s="1317"/>
      <c r="O30" s="1317" t="s">
        <v>1206</v>
      </c>
      <c r="P30" s="1317"/>
      <c r="Q30" s="1317"/>
      <c r="R30" s="1317"/>
      <c r="S30" s="1327" t="s">
        <v>117</v>
      </c>
      <c r="T30" s="1317"/>
      <c r="U30" s="1317"/>
      <c r="V30" s="1317"/>
      <c r="W30" s="1317"/>
      <c r="X30" s="1317"/>
      <c r="Y30" s="1317"/>
      <c r="Z30" s="1317"/>
      <c r="AA30" s="1317"/>
      <c r="AB30" s="1317"/>
      <c r="AC30" s="1317"/>
      <c r="AD30" s="1317"/>
      <c r="AE30" s="1317"/>
      <c r="AF30" s="1317"/>
      <c r="AG30" s="1317"/>
      <c r="AH30" s="1318"/>
      <c r="AI30" s="1318"/>
      <c r="AJ30" s="1318"/>
      <c r="AK30" s="1318"/>
      <c r="AL30" s="1318"/>
      <c r="AM30" s="1318"/>
      <c r="AN30" s="1318"/>
      <c r="AO30" s="1318"/>
      <c r="AP30" s="1318"/>
      <c r="AQ30" s="1318"/>
      <c r="AR30" s="1318"/>
      <c r="AS30" s="1318"/>
      <c r="AT30" s="1318"/>
      <c r="AU30" s="1318"/>
      <c r="AV30" s="1318"/>
      <c r="AW30" s="1318"/>
      <c r="AX30" s="1318"/>
      <c r="AY30" s="1318"/>
      <c r="AZ30" s="1318"/>
      <c r="BA30" s="1318"/>
      <c r="BB30" s="1318"/>
      <c r="BC30" s="1318"/>
      <c r="BD30" s="1318"/>
      <c r="BE30" s="1318"/>
      <c r="BF30" s="1318"/>
      <c r="BG30" s="1318"/>
      <c r="BH30" s="1318"/>
      <c r="BI30" s="1318"/>
      <c r="BJ30" s="1318"/>
      <c r="BK30" s="1318"/>
      <c r="BL30" s="1318"/>
      <c r="BM30" s="1318"/>
      <c r="BN30" s="1318"/>
      <c r="BO30" s="1318"/>
      <c r="BP30" s="1318"/>
      <c r="BQ30" s="1318"/>
      <c r="BR30" s="1318"/>
      <c r="BS30" s="1318"/>
      <c r="BT30" s="1318"/>
      <c r="BU30" s="1318"/>
      <c r="BV30" s="1318"/>
      <c r="BW30" s="1318"/>
      <c r="BX30" s="1318"/>
      <c r="BY30" s="1318"/>
      <c r="BZ30" s="1318"/>
      <c r="CA30" s="1318"/>
      <c r="CB30" s="1318"/>
      <c r="CC30" s="1318"/>
      <c r="CD30" s="1318"/>
      <c r="CE30" s="1318"/>
      <c r="CF30" s="1318"/>
      <c r="CG30" s="1318"/>
      <c r="CH30" s="1318"/>
      <c r="CI30" s="1318"/>
      <c r="CJ30" s="1318"/>
      <c r="CK30" s="1318"/>
      <c r="CL30" s="1318"/>
      <c r="CM30" s="1318"/>
      <c r="CN30" s="1318"/>
      <c r="CO30" s="1318"/>
      <c r="CP30" s="1318"/>
      <c r="CQ30" s="1318"/>
      <c r="CR30" s="1318"/>
      <c r="CS30" s="1318"/>
      <c r="CT30" s="1318"/>
      <c r="CU30" s="1318"/>
      <c r="CV30" s="1318"/>
      <c r="CW30" s="1318"/>
      <c r="CX30" s="1318"/>
      <c r="CY30" s="1318"/>
      <c r="CZ30" s="1318"/>
      <c r="DA30" s="1318"/>
      <c r="DB30" s="1318"/>
      <c r="DC30" s="1318"/>
      <c r="DD30" s="1318"/>
      <c r="DE30" s="1318"/>
      <c r="DF30" s="1318"/>
      <c r="DG30" s="1318"/>
      <c r="DH30" s="1318"/>
      <c r="DI30" s="1318"/>
      <c r="DJ30" s="1318"/>
      <c r="DK30" s="1318"/>
      <c r="DL30" s="1318"/>
      <c r="DM30" s="1318"/>
      <c r="DN30" s="1318"/>
      <c r="DO30" s="1318"/>
      <c r="DP30" s="1318"/>
      <c r="DQ30" s="1318"/>
      <c r="DR30" s="1318"/>
      <c r="DS30" s="1318"/>
      <c r="DT30" s="1318"/>
      <c r="DU30" s="1318"/>
      <c r="DV30" s="1318"/>
      <c r="DW30" s="1318"/>
      <c r="DX30" s="1318"/>
      <c r="DY30" s="1318"/>
      <c r="DZ30" s="1318"/>
      <c r="EA30" s="1318"/>
      <c r="EB30" s="1318"/>
      <c r="EC30" s="1318"/>
      <c r="ED30" s="1318"/>
      <c r="EE30" s="1318"/>
      <c r="EF30" s="1318"/>
      <c r="EG30" s="1318"/>
      <c r="EH30" s="1318"/>
      <c r="EI30" s="1318"/>
      <c r="EJ30" s="1318"/>
      <c r="EK30" s="1318"/>
      <c r="EL30" s="1318"/>
      <c r="EM30" s="1318"/>
      <c r="EN30" s="1318"/>
      <c r="EO30" s="1318"/>
      <c r="EP30" s="1318"/>
      <c r="EQ30" s="1318"/>
      <c r="ER30" s="1318"/>
      <c r="ES30" s="1318"/>
      <c r="ET30" s="1318"/>
      <c r="EU30" s="1318"/>
      <c r="EV30" s="1318"/>
      <c r="EW30" s="1318"/>
      <c r="EX30" s="1318"/>
      <c r="EY30" s="1318"/>
      <c r="EZ30" s="1318"/>
      <c r="FA30" s="1318"/>
      <c r="FB30" s="1318"/>
      <c r="FC30" s="1318"/>
      <c r="FD30" s="1318"/>
      <c r="FE30" s="1318"/>
      <c r="FF30" s="1318"/>
      <c r="FG30" s="1318"/>
      <c r="FH30" s="1318"/>
      <c r="FI30" s="1318"/>
      <c r="FJ30" s="1318"/>
      <c r="FK30" s="1318"/>
      <c r="FL30" s="1318"/>
      <c r="FM30" s="1318"/>
      <c r="FN30" s="1318"/>
      <c r="FO30" s="1318"/>
      <c r="FP30" s="1318"/>
      <c r="FQ30" s="1318"/>
      <c r="FR30" s="1318"/>
      <c r="FS30" s="1318"/>
      <c r="FT30" s="1318"/>
      <c r="FU30" s="1318"/>
      <c r="FV30" s="1318"/>
      <c r="FW30" s="1318"/>
      <c r="FX30" s="1318"/>
      <c r="FY30" s="1318"/>
      <c r="FZ30" s="1318"/>
      <c r="GA30" s="1318"/>
      <c r="GB30" s="1318"/>
      <c r="GC30" s="1318"/>
      <c r="GD30" s="1318"/>
      <c r="GE30" s="1318"/>
      <c r="GF30" s="1318"/>
      <c r="GG30" s="1318"/>
      <c r="GH30" s="1318"/>
      <c r="GI30" s="1318"/>
      <c r="GJ30" s="1318"/>
      <c r="GK30" s="1318"/>
      <c r="GL30" s="1318"/>
      <c r="GM30" s="1318"/>
      <c r="GN30" s="1318"/>
      <c r="GO30" s="1318"/>
      <c r="GP30" s="1318"/>
      <c r="GQ30" s="1318"/>
      <c r="GR30" s="1318"/>
      <c r="GS30" s="1318"/>
      <c r="GT30" s="1318"/>
      <c r="GU30" s="1318"/>
      <c r="GV30" s="1318"/>
      <c r="GW30" s="1318"/>
      <c r="GX30" s="1318"/>
      <c r="GY30" s="1318"/>
      <c r="GZ30" s="1318"/>
      <c r="HA30" s="1318"/>
      <c r="HB30" s="1318"/>
      <c r="HC30" s="1318"/>
      <c r="HD30" s="1318"/>
      <c r="HE30" s="1318"/>
      <c r="HF30" s="1318"/>
      <c r="HG30" s="1318"/>
      <c r="HH30" s="1318"/>
      <c r="HI30" s="1318"/>
      <c r="HJ30" s="1318"/>
      <c r="HK30" s="1318"/>
      <c r="HL30" s="1318"/>
      <c r="HM30" s="1318"/>
      <c r="HN30" s="1318"/>
      <c r="HO30" s="1318"/>
      <c r="HP30" s="1318"/>
      <c r="HQ30" s="1318"/>
      <c r="HR30" s="1318"/>
      <c r="HS30" s="1318"/>
      <c r="HT30" s="1318"/>
      <c r="HU30" s="1318"/>
      <c r="HV30" s="1318"/>
      <c r="HW30" s="1318"/>
      <c r="HX30" s="1318"/>
      <c r="HY30" s="1318"/>
      <c r="HZ30" s="1318"/>
      <c r="IA30" s="1318"/>
      <c r="IB30" s="1318"/>
      <c r="IC30" s="1318"/>
      <c r="ID30" s="1318"/>
      <c r="IE30" s="1318"/>
      <c r="IF30" s="1318"/>
      <c r="IG30" s="1318"/>
      <c r="IH30" s="1318"/>
      <c r="II30" s="1318"/>
      <c r="IJ30" s="1318"/>
      <c r="IK30" s="1318"/>
      <c r="IL30" s="1318"/>
      <c r="IM30" s="1318"/>
      <c r="IN30" s="1318"/>
      <c r="IO30" s="1318"/>
      <c r="IP30" s="1318"/>
      <c r="IQ30" s="1318"/>
      <c r="IR30" s="1318"/>
      <c r="IS30" s="1318"/>
      <c r="IT30" s="1318"/>
      <c r="IU30" s="1318"/>
      <c r="IV30" s="1318"/>
    </row>
    <row r="31" spans="1:256" s="135" customFormat="1" ht="15" customHeight="1" x14ac:dyDescent="0.2">
      <c r="A31" s="1317"/>
      <c r="B31" s="1317"/>
      <c r="C31" s="1325"/>
      <c r="D31" s="1325"/>
      <c r="E31" s="1325"/>
      <c r="F31" s="1325"/>
      <c r="G31" s="1326"/>
      <c r="H31" s="1326"/>
      <c r="I31" s="1326"/>
      <c r="J31" s="1326"/>
      <c r="K31" s="1326"/>
      <c r="L31" s="1326"/>
      <c r="M31" s="1326"/>
      <c r="N31" s="1326"/>
      <c r="O31" s="1326"/>
      <c r="P31" s="1326"/>
      <c r="Q31" s="1326"/>
      <c r="R31" s="1326"/>
      <c r="S31" s="1326"/>
      <c r="T31" s="1326"/>
      <c r="U31" s="1326"/>
      <c r="V31" s="1326"/>
      <c r="W31" s="1326"/>
      <c r="X31" s="1326"/>
      <c r="Y31" s="1326"/>
      <c r="Z31" s="1326"/>
      <c r="AA31" s="1326"/>
      <c r="AB31" s="1326"/>
      <c r="AC31" s="1326"/>
      <c r="AD31" s="1326"/>
      <c r="AE31" s="1326"/>
      <c r="AF31" s="1326"/>
      <c r="AG31" s="1326"/>
      <c r="AH31" s="1318"/>
      <c r="AI31" s="1318"/>
      <c r="AJ31" s="1318"/>
      <c r="AK31" s="1318"/>
      <c r="AL31" s="1318"/>
      <c r="AM31" s="1318"/>
      <c r="AN31" s="1318"/>
      <c r="AO31" s="1318"/>
      <c r="AP31" s="1318"/>
      <c r="AQ31" s="1318"/>
      <c r="AR31" s="1318"/>
      <c r="AS31" s="1318"/>
      <c r="AT31" s="1318"/>
      <c r="AU31" s="1318"/>
      <c r="AV31" s="1318"/>
      <c r="AW31" s="1318"/>
      <c r="AX31" s="1318"/>
      <c r="AY31" s="1318"/>
      <c r="AZ31" s="1318"/>
      <c r="BA31" s="1318"/>
      <c r="BB31" s="1318"/>
      <c r="BC31" s="1318"/>
      <c r="BD31" s="1318"/>
      <c r="BE31" s="1318"/>
      <c r="BF31" s="1318"/>
      <c r="BG31" s="1318"/>
      <c r="BH31" s="1318"/>
      <c r="BI31" s="1318"/>
      <c r="BJ31" s="1318"/>
      <c r="BK31" s="1318"/>
      <c r="BL31" s="1318"/>
      <c r="BM31" s="1318"/>
      <c r="BN31" s="1318"/>
      <c r="BO31" s="1318"/>
      <c r="BP31" s="1318"/>
      <c r="BQ31" s="1318"/>
      <c r="BR31" s="1318"/>
      <c r="BS31" s="1318"/>
      <c r="BT31" s="1318"/>
      <c r="BU31" s="1318"/>
      <c r="BV31" s="1318"/>
      <c r="BW31" s="1318"/>
      <c r="BX31" s="1318"/>
      <c r="BY31" s="1318"/>
      <c r="BZ31" s="1318"/>
      <c r="CA31" s="1318"/>
      <c r="CB31" s="1318"/>
      <c r="CC31" s="1318"/>
      <c r="CD31" s="1318"/>
      <c r="CE31" s="1318"/>
      <c r="CF31" s="1318"/>
      <c r="CG31" s="1318"/>
      <c r="CH31" s="1318"/>
      <c r="CI31" s="1318"/>
      <c r="CJ31" s="1318"/>
      <c r="CK31" s="1318"/>
      <c r="CL31" s="1318"/>
      <c r="CM31" s="1318"/>
      <c r="CN31" s="1318"/>
      <c r="CO31" s="1318"/>
      <c r="CP31" s="1318"/>
      <c r="CQ31" s="1318"/>
      <c r="CR31" s="1318"/>
      <c r="CS31" s="1318"/>
      <c r="CT31" s="1318"/>
      <c r="CU31" s="1318"/>
      <c r="CV31" s="1318"/>
      <c r="CW31" s="1318"/>
      <c r="CX31" s="1318"/>
      <c r="CY31" s="1318"/>
      <c r="CZ31" s="1318"/>
      <c r="DA31" s="1318"/>
      <c r="DB31" s="1318"/>
      <c r="DC31" s="1318"/>
      <c r="DD31" s="1318"/>
      <c r="DE31" s="1318"/>
      <c r="DF31" s="1318"/>
      <c r="DG31" s="1318"/>
      <c r="DH31" s="1318"/>
      <c r="DI31" s="1318"/>
      <c r="DJ31" s="1318"/>
      <c r="DK31" s="1318"/>
      <c r="DL31" s="1318"/>
      <c r="DM31" s="1318"/>
      <c r="DN31" s="1318"/>
      <c r="DO31" s="1318"/>
      <c r="DP31" s="1318"/>
      <c r="DQ31" s="1318"/>
      <c r="DR31" s="1318"/>
      <c r="DS31" s="1318"/>
      <c r="DT31" s="1318"/>
      <c r="DU31" s="1318"/>
      <c r="DV31" s="1318"/>
      <c r="DW31" s="1318"/>
      <c r="DX31" s="1318"/>
      <c r="DY31" s="1318"/>
      <c r="DZ31" s="1318"/>
      <c r="EA31" s="1318"/>
      <c r="EB31" s="1318"/>
      <c r="EC31" s="1318"/>
      <c r="ED31" s="1318"/>
      <c r="EE31" s="1318"/>
      <c r="EF31" s="1318"/>
      <c r="EG31" s="1318"/>
      <c r="EH31" s="1318"/>
      <c r="EI31" s="1318"/>
      <c r="EJ31" s="1318"/>
      <c r="EK31" s="1318"/>
      <c r="EL31" s="1318"/>
      <c r="EM31" s="1318"/>
      <c r="EN31" s="1318"/>
      <c r="EO31" s="1318"/>
      <c r="EP31" s="1318"/>
      <c r="EQ31" s="1318"/>
      <c r="ER31" s="1318"/>
      <c r="ES31" s="1318"/>
      <c r="ET31" s="1318"/>
      <c r="EU31" s="1318"/>
      <c r="EV31" s="1318"/>
      <c r="EW31" s="1318"/>
      <c r="EX31" s="1318"/>
      <c r="EY31" s="1318"/>
      <c r="EZ31" s="1318"/>
      <c r="FA31" s="1318"/>
      <c r="FB31" s="1318"/>
      <c r="FC31" s="1318"/>
      <c r="FD31" s="1318"/>
      <c r="FE31" s="1318"/>
      <c r="FF31" s="1318"/>
      <c r="FG31" s="1318"/>
      <c r="FH31" s="1318"/>
      <c r="FI31" s="1318"/>
      <c r="FJ31" s="1318"/>
      <c r="FK31" s="1318"/>
      <c r="FL31" s="1318"/>
      <c r="FM31" s="1318"/>
      <c r="FN31" s="1318"/>
      <c r="FO31" s="1318"/>
      <c r="FP31" s="1318"/>
      <c r="FQ31" s="1318"/>
      <c r="FR31" s="1318"/>
      <c r="FS31" s="1318"/>
      <c r="FT31" s="1318"/>
      <c r="FU31" s="1318"/>
      <c r="FV31" s="1318"/>
      <c r="FW31" s="1318"/>
      <c r="FX31" s="1318"/>
      <c r="FY31" s="1318"/>
      <c r="FZ31" s="1318"/>
      <c r="GA31" s="1318"/>
      <c r="GB31" s="1318"/>
      <c r="GC31" s="1318"/>
      <c r="GD31" s="1318"/>
      <c r="GE31" s="1318"/>
      <c r="GF31" s="1318"/>
      <c r="GG31" s="1318"/>
      <c r="GH31" s="1318"/>
      <c r="GI31" s="1318"/>
      <c r="GJ31" s="1318"/>
      <c r="GK31" s="1318"/>
      <c r="GL31" s="1318"/>
      <c r="GM31" s="1318"/>
      <c r="GN31" s="1318"/>
      <c r="GO31" s="1318"/>
      <c r="GP31" s="1318"/>
      <c r="GQ31" s="1318"/>
      <c r="GR31" s="1318"/>
      <c r="GS31" s="1318"/>
      <c r="GT31" s="1318"/>
      <c r="GU31" s="1318"/>
      <c r="GV31" s="1318"/>
      <c r="GW31" s="1318"/>
      <c r="GX31" s="1318"/>
      <c r="GY31" s="1318"/>
      <c r="GZ31" s="1318"/>
      <c r="HA31" s="1318"/>
      <c r="HB31" s="1318"/>
      <c r="HC31" s="1318"/>
      <c r="HD31" s="1318"/>
      <c r="HE31" s="1318"/>
      <c r="HF31" s="1318"/>
      <c r="HG31" s="1318"/>
      <c r="HH31" s="1318"/>
      <c r="HI31" s="1318"/>
      <c r="HJ31" s="1318"/>
      <c r="HK31" s="1318"/>
      <c r="HL31" s="1318"/>
      <c r="HM31" s="1318"/>
      <c r="HN31" s="1318"/>
      <c r="HO31" s="1318"/>
      <c r="HP31" s="1318"/>
      <c r="HQ31" s="1318"/>
      <c r="HR31" s="1318"/>
      <c r="HS31" s="1318"/>
      <c r="HT31" s="1318"/>
      <c r="HU31" s="1318"/>
      <c r="HV31" s="1318"/>
      <c r="HW31" s="1318"/>
      <c r="HX31" s="1318"/>
      <c r="HY31" s="1318"/>
      <c r="HZ31" s="1318"/>
      <c r="IA31" s="1318"/>
      <c r="IB31" s="1318"/>
      <c r="IC31" s="1318"/>
      <c r="ID31" s="1318"/>
      <c r="IE31" s="1318"/>
      <c r="IF31" s="1318"/>
      <c r="IG31" s="1318"/>
      <c r="IH31" s="1318"/>
      <c r="II31" s="1318"/>
      <c r="IJ31" s="1318"/>
      <c r="IK31" s="1318"/>
      <c r="IL31" s="1318"/>
      <c r="IM31" s="1318"/>
      <c r="IN31" s="1318"/>
      <c r="IO31" s="1318"/>
      <c r="IP31" s="1318"/>
      <c r="IQ31" s="1318"/>
      <c r="IR31" s="1318"/>
      <c r="IS31" s="1318"/>
      <c r="IT31" s="1318"/>
      <c r="IU31" s="1318"/>
      <c r="IV31" s="1318"/>
    </row>
    <row r="32" spans="1:256" s="135" customFormat="1" ht="15" customHeight="1" x14ac:dyDescent="0.2">
      <c r="A32" s="1317"/>
      <c r="B32" s="1317"/>
      <c r="C32" s="1317" t="s">
        <v>1208</v>
      </c>
      <c r="D32" s="1317"/>
      <c r="E32" s="1317"/>
      <c r="F32" s="1317"/>
      <c r="G32" s="1317"/>
      <c r="H32" s="1317"/>
      <c r="I32" s="1317"/>
      <c r="J32" s="1317"/>
      <c r="K32" s="1317"/>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c r="AG32" s="1317"/>
      <c r="AH32" s="1318"/>
      <c r="AI32" s="1318"/>
      <c r="AJ32" s="1318"/>
      <c r="AK32" s="1318"/>
      <c r="AL32" s="1318"/>
      <c r="AM32" s="1318"/>
      <c r="AN32" s="1318"/>
      <c r="AO32" s="1318"/>
      <c r="AP32" s="1318"/>
      <c r="AQ32" s="1318"/>
      <c r="AR32" s="1318"/>
      <c r="AS32" s="1318"/>
      <c r="AT32" s="1318"/>
      <c r="AU32" s="1318"/>
      <c r="AV32" s="1318"/>
      <c r="AW32" s="1318"/>
      <c r="AX32" s="1318"/>
      <c r="AY32" s="1318"/>
      <c r="AZ32" s="1318"/>
      <c r="BA32" s="1318"/>
      <c r="BB32" s="1318"/>
      <c r="BC32" s="1318"/>
      <c r="BD32" s="1318"/>
      <c r="BE32" s="1318"/>
      <c r="BF32" s="1318"/>
      <c r="BG32" s="1318"/>
      <c r="BH32" s="1318"/>
      <c r="BI32" s="1318"/>
      <c r="BJ32" s="1318"/>
      <c r="BK32" s="1318"/>
      <c r="BL32" s="1318"/>
      <c r="BM32" s="1318"/>
      <c r="BN32" s="1318"/>
      <c r="BO32" s="1318"/>
      <c r="BP32" s="1318"/>
      <c r="BQ32" s="1318"/>
      <c r="BR32" s="1318"/>
      <c r="BS32" s="1318"/>
      <c r="BT32" s="1318"/>
      <c r="BU32" s="1318"/>
      <c r="BV32" s="1318"/>
      <c r="BW32" s="1318"/>
      <c r="BX32" s="1318"/>
      <c r="BY32" s="1318"/>
      <c r="BZ32" s="1318"/>
      <c r="CA32" s="1318"/>
      <c r="CB32" s="1318"/>
      <c r="CC32" s="1318"/>
      <c r="CD32" s="1318"/>
      <c r="CE32" s="1318"/>
      <c r="CF32" s="1318"/>
      <c r="CG32" s="1318"/>
      <c r="CH32" s="1318"/>
      <c r="CI32" s="1318"/>
      <c r="CJ32" s="1318"/>
      <c r="CK32" s="1318"/>
      <c r="CL32" s="1318"/>
      <c r="CM32" s="1318"/>
      <c r="CN32" s="1318"/>
      <c r="CO32" s="1318"/>
      <c r="CP32" s="1318"/>
      <c r="CQ32" s="1318"/>
      <c r="CR32" s="1318"/>
      <c r="CS32" s="1318"/>
      <c r="CT32" s="1318"/>
      <c r="CU32" s="1318"/>
      <c r="CV32" s="1318"/>
      <c r="CW32" s="1318"/>
      <c r="CX32" s="1318"/>
      <c r="CY32" s="1318"/>
      <c r="CZ32" s="1318"/>
      <c r="DA32" s="1318"/>
      <c r="DB32" s="1318"/>
      <c r="DC32" s="1318"/>
      <c r="DD32" s="1318"/>
      <c r="DE32" s="1318"/>
      <c r="DF32" s="1318"/>
      <c r="DG32" s="1318"/>
      <c r="DH32" s="1318"/>
      <c r="DI32" s="1318"/>
      <c r="DJ32" s="1318"/>
      <c r="DK32" s="1318"/>
      <c r="DL32" s="1318"/>
      <c r="DM32" s="1318"/>
      <c r="DN32" s="1318"/>
      <c r="DO32" s="1318"/>
      <c r="DP32" s="1318"/>
      <c r="DQ32" s="1318"/>
      <c r="DR32" s="1318"/>
      <c r="DS32" s="1318"/>
      <c r="DT32" s="1318"/>
      <c r="DU32" s="1318"/>
      <c r="DV32" s="1318"/>
      <c r="DW32" s="1318"/>
      <c r="DX32" s="1318"/>
      <c r="DY32" s="1318"/>
      <c r="DZ32" s="1318"/>
      <c r="EA32" s="1318"/>
      <c r="EB32" s="1318"/>
      <c r="EC32" s="1318"/>
      <c r="ED32" s="1318"/>
      <c r="EE32" s="1318"/>
      <c r="EF32" s="1318"/>
      <c r="EG32" s="1318"/>
      <c r="EH32" s="1318"/>
      <c r="EI32" s="1318"/>
      <c r="EJ32" s="1318"/>
      <c r="EK32" s="1318"/>
      <c r="EL32" s="1318"/>
      <c r="EM32" s="1318"/>
      <c r="EN32" s="1318"/>
      <c r="EO32" s="1318"/>
      <c r="EP32" s="1318"/>
      <c r="EQ32" s="1318"/>
      <c r="ER32" s="1318"/>
      <c r="ES32" s="1318"/>
      <c r="ET32" s="1318"/>
      <c r="EU32" s="1318"/>
      <c r="EV32" s="1318"/>
      <c r="EW32" s="1318"/>
      <c r="EX32" s="1318"/>
      <c r="EY32" s="1318"/>
      <c r="EZ32" s="1318"/>
      <c r="FA32" s="1318"/>
      <c r="FB32" s="1318"/>
      <c r="FC32" s="1318"/>
      <c r="FD32" s="1318"/>
      <c r="FE32" s="1318"/>
      <c r="FF32" s="1318"/>
      <c r="FG32" s="1318"/>
      <c r="FH32" s="1318"/>
      <c r="FI32" s="1318"/>
      <c r="FJ32" s="1318"/>
      <c r="FK32" s="1318"/>
      <c r="FL32" s="1318"/>
      <c r="FM32" s="1318"/>
      <c r="FN32" s="1318"/>
      <c r="FO32" s="1318"/>
      <c r="FP32" s="1318"/>
      <c r="FQ32" s="1318"/>
      <c r="FR32" s="1318"/>
      <c r="FS32" s="1318"/>
      <c r="FT32" s="1318"/>
      <c r="FU32" s="1318"/>
      <c r="FV32" s="1318"/>
      <c r="FW32" s="1318"/>
      <c r="FX32" s="1318"/>
      <c r="FY32" s="1318"/>
      <c r="FZ32" s="1318"/>
      <c r="GA32" s="1318"/>
      <c r="GB32" s="1318"/>
      <c r="GC32" s="1318"/>
      <c r="GD32" s="1318"/>
      <c r="GE32" s="1318"/>
      <c r="GF32" s="1318"/>
      <c r="GG32" s="1318"/>
      <c r="GH32" s="1318"/>
      <c r="GI32" s="1318"/>
      <c r="GJ32" s="1318"/>
      <c r="GK32" s="1318"/>
      <c r="GL32" s="1318"/>
      <c r="GM32" s="1318"/>
      <c r="GN32" s="1318"/>
      <c r="GO32" s="1318"/>
      <c r="GP32" s="1318"/>
      <c r="GQ32" s="1318"/>
      <c r="GR32" s="1318"/>
      <c r="GS32" s="1318"/>
      <c r="GT32" s="1318"/>
      <c r="GU32" s="1318"/>
      <c r="GV32" s="1318"/>
      <c r="GW32" s="1318"/>
      <c r="GX32" s="1318"/>
      <c r="GY32" s="1318"/>
      <c r="GZ32" s="1318"/>
      <c r="HA32" s="1318"/>
      <c r="HB32" s="1318"/>
      <c r="HC32" s="1318"/>
      <c r="HD32" s="1318"/>
      <c r="HE32" s="1318"/>
      <c r="HF32" s="1318"/>
      <c r="HG32" s="1318"/>
      <c r="HH32" s="1318"/>
      <c r="HI32" s="1318"/>
      <c r="HJ32" s="1318"/>
      <c r="HK32" s="1318"/>
      <c r="HL32" s="1318"/>
      <c r="HM32" s="1318"/>
      <c r="HN32" s="1318"/>
      <c r="HO32" s="1318"/>
      <c r="HP32" s="1318"/>
      <c r="HQ32" s="1318"/>
      <c r="HR32" s="1318"/>
      <c r="HS32" s="1318"/>
      <c r="HT32" s="1318"/>
      <c r="HU32" s="1318"/>
      <c r="HV32" s="1318"/>
      <c r="HW32" s="1318"/>
      <c r="HX32" s="1318"/>
      <c r="HY32" s="1318"/>
      <c r="HZ32" s="1318"/>
      <c r="IA32" s="1318"/>
      <c r="IB32" s="1318"/>
      <c r="IC32" s="1318"/>
      <c r="ID32" s="1318"/>
      <c r="IE32" s="1318"/>
      <c r="IF32" s="1318"/>
      <c r="IG32" s="1318"/>
      <c r="IH32" s="1318"/>
      <c r="II32" s="1318"/>
      <c r="IJ32" s="1318"/>
      <c r="IK32" s="1318"/>
      <c r="IL32" s="1318"/>
      <c r="IM32" s="1318"/>
      <c r="IN32" s="1318"/>
      <c r="IO32" s="1318"/>
      <c r="IP32" s="1318"/>
      <c r="IQ32" s="1318"/>
      <c r="IR32" s="1318"/>
      <c r="IS32" s="1318"/>
      <c r="IT32" s="1318"/>
      <c r="IU32" s="1318"/>
      <c r="IV32" s="1318"/>
    </row>
    <row r="33" spans="1:256" s="135" customFormat="1" ht="15" customHeight="1" x14ac:dyDescent="0.2">
      <c r="A33" s="1317"/>
      <c r="B33" s="1317"/>
      <c r="C33" s="1317"/>
      <c r="D33" s="1317" t="s">
        <v>1209</v>
      </c>
      <c r="E33" s="1317"/>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c r="AG33" s="1317"/>
      <c r="AH33" s="1318"/>
      <c r="AI33" s="1318"/>
      <c r="AJ33" s="1318"/>
      <c r="AK33" s="1318"/>
      <c r="AL33" s="1318"/>
      <c r="AM33" s="1318"/>
      <c r="AN33" s="1318"/>
      <c r="AO33" s="1318"/>
      <c r="AP33" s="1318"/>
      <c r="AQ33" s="1318"/>
      <c r="AR33" s="1318"/>
      <c r="AS33" s="1318"/>
      <c r="AT33" s="1318"/>
      <c r="AU33" s="1318"/>
      <c r="AV33" s="1318"/>
      <c r="AW33" s="1318"/>
      <c r="AX33" s="1318"/>
      <c r="AY33" s="1318"/>
      <c r="AZ33" s="1318"/>
      <c r="BA33" s="1318"/>
      <c r="BB33" s="1318"/>
      <c r="BC33" s="1318"/>
      <c r="BD33" s="1318"/>
      <c r="BE33" s="1318"/>
      <c r="BF33" s="1318"/>
      <c r="BG33" s="1318"/>
      <c r="BH33" s="1318"/>
      <c r="BI33" s="1318"/>
      <c r="BJ33" s="1318"/>
      <c r="BK33" s="1318"/>
      <c r="BL33" s="1318"/>
      <c r="BM33" s="1318"/>
      <c r="BN33" s="1318"/>
      <c r="BO33" s="1318"/>
      <c r="BP33" s="1318"/>
      <c r="BQ33" s="1318"/>
      <c r="BR33" s="1318"/>
      <c r="BS33" s="1318"/>
      <c r="BT33" s="1318"/>
      <c r="BU33" s="1318"/>
      <c r="BV33" s="1318"/>
      <c r="BW33" s="1318"/>
      <c r="BX33" s="1318"/>
      <c r="BY33" s="1318"/>
      <c r="BZ33" s="1318"/>
      <c r="CA33" s="1318"/>
      <c r="CB33" s="1318"/>
      <c r="CC33" s="1318"/>
      <c r="CD33" s="1318"/>
      <c r="CE33" s="1318"/>
      <c r="CF33" s="1318"/>
      <c r="CG33" s="1318"/>
      <c r="CH33" s="1318"/>
      <c r="CI33" s="1318"/>
      <c r="CJ33" s="1318"/>
      <c r="CK33" s="1318"/>
      <c r="CL33" s="1318"/>
      <c r="CM33" s="1318"/>
      <c r="CN33" s="1318"/>
      <c r="CO33" s="1318"/>
      <c r="CP33" s="1318"/>
      <c r="CQ33" s="1318"/>
      <c r="CR33" s="1318"/>
      <c r="CS33" s="1318"/>
      <c r="CT33" s="1318"/>
      <c r="CU33" s="1318"/>
      <c r="CV33" s="1318"/>
      <c r="CW33" s="1318"/>
      <c r="CX33" s="1318"/>
      <c r="CY33" s="1318"/>
      <c r="CZ33" s="1318"/>
      <c r="DA33" s="1318"/>
      <c r="DB33" s="1318"/>
      <c r="DC33" s="1318"/>
      <c r="DD33" s="1318"/>
      <c r="DE33" s="1318"/>
      <c r="DF33" s="1318"/>
      <c r="DG33" s="1318"/>
      <c r="DH33" s="1318"/>
      <c r="DI33" s="1318"/>
      <c r="DJ33" s="1318"/>
      <c r="DK33" s="1318"/>
      <c r="DL33" s="1318"/>
      <c r="DM33" s="1318"/>
      <c r="DN33" s="1318"/>
      <c r="DO33" s="1318"/>
      <c r="DP33" s="1318"/>
      <c r="DQ33" s="1318"/>
      <c r="DR33" s="1318"/>
      <c r="DS33" s="1318"/>
      <c r="DT33" s="1318"/>
      <c r="DU33" s="1318"/>
      <c r="DV33" s="1318"/>
      <c r="DW33" s="1318"/>
      <c r="DX33" s="1318"/>
      <c r="DY33" s="1318"/>
      <c r="DZ33" s="1318"/>
      <c r="EA33" s="1318"/>
      <c r="EB33" s="1318"/>
      <c r="EC33" s="1318"/>
      <c r="ED33" s="1318"/>
      <c r="EE33" s="1318"/>
      <c r="EF33" s="1318"/>
      <c r="EG33" s="1318"/>
      <c r="EH33" s="1318"/>
      <c r="EI33" s="1318"/>
      <c r="EJ33" s="1318"/>
      <c r="EK33" s="1318"/>
      <c r="EL33" s="1318"/>
      <c r="EM33" s="1318"/>
      <c r="EN33" s="1318"/>
      <c r="EO33" s="1318"/>
      <c r="EP33" s="1318"/>
      <c r="EQ33" s="1318"/>
      <c r="ER33" s="1318"/>
      <c r="ES33" s="1318"/>
      <c r="ET33" s="1318"/>
      <c r="EU33" s="1318"/>
      <c r="EV33" s="1318"/>
      <c r="EW33" s="1318"/>
      <c r="EX33" s="1318"/>
      <c r="EY33" s="1318"/>
      <c r="EZ33" s="1318"/>
      <c r="FA33" s="1318"/>
      <c r="FB33" s="1318"/>
      <c r="FC33" s="1318"/>
      <c r="FD33" s="1318"/>
      <c r="FE33" s="1318"/>
      <c r="FF33" s="1318"/>
      <c r="FG33" s="1318"/>
      <c r="FH33" s="1318"/>
      <c r="FI33" s="1318"/>
      <c r="FJ33" s="1318"/>
      <c r="FK33" s="1318"/>
      <c r="FL33" s="1318"/>
      <c r="FM33" s="1318"/>
      <c r="FN33" s="1318"/>
      <c r="FO33" s="1318"/>
      <c r="FP33" s="1318"/>
      <c r="FQ33" s="1318"/>
      <c r="FR33" s="1318"/>
      <c r="FS33" s="1318"/>
      <c r="FT33" s="1318"/>
      <c r="FU33" s="1318"/>
      <c r="FV33" s="1318"/>
      <c r="FW33" s="1318"/>
      <c r="FX33" s="1318"/>
      <c r="FY33" s="1318"/>
      <c r="FZ33" s="1318"/>
      <c r="GA33" s="1318"/>
      <c r="GB33" s="1318"/>
      <c r="GC33" s="1318"/>
      <c r="GD33" s="1318"/>
      <c r="GE33" s="1318"/>
      <c r="GF33" s="1318"/>
      <c r="GG33" s="1318"/>
      <c r="GH33" s="1318"/>
      <c r="GI33" s="1318"/>
      <c r="GJ33" s="1318"/>
      <c r="GK33" s="1318"/>
      <c r="GL33" s="1318"/>
      <c r="GM33" s="1318"/>
      <c r="GN33" s="1318"/>
      <c r="GO33" s="1318"/>
      <c r="GP33" s="1318"/>
      <c r="GQ33" s="1318"/>
      <c r="GR33" s="1318"/>
      <c r="GS33" s="1318"/>
      <c r="GT33" s="1318"/>
      <c r="GU33" s="1318"/>
      <c r="GV33" s="1318"/>
      <c r="GW33" s="1318"/>
      <c r="GX33" s="1318"/>
      <c r="GY33" s="1318"/>
      <c r="GZ33" s="1318"/>
      <c r="HA33" s="1318"/>
      <c r="HB33" s="1318"/>
      <c r="HC33" s="1318"/>
      <c r="HD33" s="1318"/>
      <c r="HE33" s="1318"/>
      <c r="HF33" s="1318"/>
      <c r="HG33" s="1318"/>
      <c r="HH33" s="1318"/>
      <c r="HI33" s="1318"/>
      <c r="HJ33" s="1318"/>
      <c r="HK33" s="1318"/>
      <c r="HL33" s="1318"/>
      <c r="HM33" s="1318"/>
      <c r="HN33" s="1318"/>
      <c r="HO33" s="1318"/>
      <c r="HP33" s="1318"/>
      <c r="HQ33" s="1318"/>
      <c r="HR33" s="1318"/>
      <c r="HS33" s="1318"/>
      <c r="HT33" s="1318"/>
      <c r="HU33" s="1318"/>
      <c r="HV33" s="1318"/>
      <c r="HW33" s="1318"/>
      <c r="HX33" s="1318"/>
      <c r="HY33" s="1318"/>
      <c r="HZ33" s="1318"/>
      <c r="IA33" s="1318"/>
      <c r="IB33" s="1318"/>
      <c r="IC33" s="1318"/>
      <c r="ID33" s="1318"/>
      <c r="IE33" s="1318"/>
      <c r="IF33" s="1318"/>
      <c r="IG33" s="1318"/>
      <c r="IH33" s="1318"/>
      <c r="II33" s="1318"/>
      <c r="IJ33" s="1318"/>
      <c r="IK33" s="1318"/>
      <c r="IL33" s="1318"/>
      <c r="IM33" s="1318"/>
      <c r="IN33" s="1318"/>
      <c r="IO33" s="1318"/>
      <c r="IP33" s="1318"/>
      <c r="IQ33" s="1318"/>
      <c r="IR33" s="1318"/>
      <c r="IS33" s="1318"/>
      <c r="IT33" s="1318"/>
      <c r="IU33" s="1318"/>
      <c r="IV33" s="1318"/>
    </row>
    <row r="34" spans="1:256" s="135" customFormat="1" ht="15" customHeight="1" x14ac:dyDescent="0.2">
      <c r="A34" s="1317"/>
      <c r="B34" s="1317"/>
      <c r="C34" s="1317"/>
      <c r="D34" s="1317" t="s">
        <v>1210</v>
      </c>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8"/>
      <c r="AI34" s="1318"/>
      <c r="AJ34" s="1318"/>
      <c r="AK34" s="1318"/>
      <c r="AL34" s="1318"/>
      <c r="AM34" s="1318"/>
      <c r="AN34" s="1318"/>
      <c r="AO34" s="1318"/>
      <c r="AP34" s="1318"/>
      <c r="AQ34" s="1318"/>
      <c r="AR34" s="1318"/>
      <c r="AS34" s="1318"/>
      <c r="AT34" s="1318"/>
      <c r="AU34" s="1318"/>
      <c r="AV34" s="1318"/>
      <c r="AW34" s="1318"/>
      <c r="AX34" s="1318"/>
      <c r="AY34" s="1318"/>
      <c r="AZ34" s="1318"/>
      <c r="BA34" s="1318"/>
      <c r="BB34" s="1318"/>
      <c r="BC34" s="1318"/>
      <c r="BD34" s="1318"/>
      <c r="BE34" s="1318"/>
      <c r="BF34" s="1318"/>
      <c r="BG34" s="1318"/>
      <c r="BH34" s="1318"/>
      <c r="BI34" s="1318"/>
      <c r="BJ34" s="1318"/>
      <c r="BK34" s="1318"/>
      <c r="BL34" s="1318"/>
      <c r="BM34" s="1318"/>
      <c r="BN34" s="1318"/>
      <c r="BO34" s="1318"/>
      <c r="BP34" s="1318"/>
      <c r="BQ34" s="1318"/>
      <c r="BR34" s="1318"/>
      <c r="BS34" s="1318"/>
      <c r="BT34" s="1318"/>
      <c r="BU34" s="1318"/>
      <c r="BV34" s="1318"/>
      <c r="BW34" s="1318"/>
      <c r="BX34" s="1318"/>
      <c r="BY34" s="1318"/>
      <c r="BZ34" s="1318"/>
      <c r="CA34" s="1318"/>
      <c r="CB34" s="1318"/>
      <c r="CC34" s="1318"/>
      <c r="CD34" s="1318"/>
      <c r="CE34" s="1318"/>
      <c r="CF34" s="1318"/>
      <c r="CG34" s="1318"/>
      <c r="CH34" s="1318"/>
      <c r="CI34" s="1318"/>
      <c r="CJ34" s="1318"/>
      <c r="CK34" s="1318"/>
      <c r="CL34" s="1318"/>
      <c r="CM34" s="1318"/>
      <c r="CN34" s="1318"/>
      <c r="CO34" s="1318"/>
      <c r="CP34" s="1318"/>
      <c r="CQ34" s="1318"/>
      <c r="CR34" s="1318"/>
      <c r="CS34" s="1318"/>
      <c r="CT34" s="1318"/>
      <c r="CU34" s="1318"/>
      <c r="CV34" s="1318"/>
      <c r="CW34" s="1318"/>
      <c r="CX34" s="1318"/>
      <c r="CY34" s="1318"/>
      <c r="CZ34" s="1318"/>
      <c r="DA34" s="1318"/>
      <c r="DB34" s="1318"/>
      <c r="DC34" s="1318"/>
      <c r="DD34" s="1318"/>
      <c r="DE34" s="1318"/>
      <c r="DF34" s="1318"/>
      <c r="DG34" s="1318"/>
      <c r="DH34" s="1318"/>
      <c r="DI34" s="1318"/>
      <c r="DJ34" s="1318"/>
      <c r="DK34" s="1318"/>
      <c r="DL34" s="1318"/>
      <c r="DM34" s="1318"/>
      <c r="DN34" s="1318"/>
      <c r="DO34" s="1318"/>
      <c r="DP34" s="1318"/>
      <c r="DQ34" s="1318"/>
      <c r="DR34" s="1318"/>
      <c r="DS34" s="1318"/>
      <c r="DT34" s="1318"/>
      <c r="DU34" s="1318"/>
      <c r="DV34" s="1318"/>
      <c r="DW34" s="1318"/>
      <c r="DX34" s="1318"/>
      <c r="DY34" s="1318"/>
      <c r="DZ34" s="1318"/>
      <c r="EA34" s="1318"/>
      <c r="EB34" s="1318"/>
      <c r="EC34" s="1318"/>
      <c r="ED34" s="1318"/>
      <c r="EE34" s="1318"/>
      <c r="EF34" s="1318"/>
      <c r="EG34" s="1318"/>
      <c r="EH34" s="1318"/>
      <c r="EI34" s="1318"/>
      <c r="EJ34" s="1318"/>
      <c r="EK34" s="1318"/>
      <c r="EL34" s="1318"/>
      <c r="EM34" s="1318"/>
      <c r="EN34" s="1318"/>
      <c r="EO34" s="1318"/>
      <c r="EP34" s="1318"/>
      <c r="EQ34" s="1318"/>
      <c r="ER34" s="1318"/>
      <c r="ES34" s="1318"/>
      <c r="ET34" s="1318"/>
      <c r="EU34" s="1318"/>
      <c r="EV34" s="1318"/>
      <c r="EW34" s="1318"/>
      <c r="EX34" s="1318"/>
      <c r="EY34" s="1318"/>
      <c r="EZ34" s="1318"/>
      <c r="FA34" s="1318"/>
      <c r="FB34" s="1318"/>
      <c r="FC34" s="1318"/>
      <c r="FD34" s="1318"/>
      <c r="FE34" s="1318"/>
      <c r="FF34" s="1318"/>
      <c r="FG34" s="1318"/>
      <c r="FH34" s="1318"/>
      <c r="FI34" s="1318"/>
      <c r="FJ34" s="1318"/>
      <c r="FK34" s="1318"/>
      <c r="FL34" s="1318"/>
      <c r="FM34" s="1318"/>
      <c r="FN34" s="1318"/>
      <c r="FO34" s="1318"/>
      <c r="FP34" s="1318"/>
      <c r="FQ34" s="1318"/>
      <c r="FR34" s="1318"/>
      <c r="FS34" s="1318"/>
      <c r="FT34" s="1318"/>
      <c r="FU34" s="1318"/>
      <c r="FV34" s="1318"/>
      <c r="FW34" s="1318"/>
      <c r="FX34" s="1318"/>
      <c r="FY34" s="1318"/>
      <c r="FZ34" s="1318"/>
      <c r="GA34" s="1318"/>
      <c r="GB34" s="1318"/>
      <c r="GC34" s="1318"/>
      <c r="GD34" s="1318"/>
      <c r="GE34" s="1318"/>
      <c r="GF34" s="1318"/>
      <c r="GG34" s="1318"/>
      <c r="GH34" s="1318"/>
      <c r="GI34" s="1318"/>
      <c r="GJ34" s="1318"/>
      <c r="GK34" s="1318"/>
      <c r="GL34" s="1318"/>
      <c r="GM34" s="1318"/>
      <c r="GN34" s="1318"/>
      <c r="GO34" s="1318"/>
      <c r="GP34" s="1318"/>
      <c r="GQ34" s="1318"/>
      <c r="GR34" s="1318"/>
      <c r="GS34" s="1318"/>
      <c r="GT34" s="1318"/>
      <c r="GU34" s="1318"/>
      <c r="GV34" s="1318"/>
      <c r="GW34" s="1318"/>
      <c r="GX34" s="1318"/>
      <c r="GY34" s="1318"/>
      <c r="GZ34" s="1318"/>
      <c r="HA34" s="1318"/>
      <c r="HB34" s="1318"/>
      <c r="HC34" s="1318"/>
      <c r="HD34" s="1318"/>
      <c r="HE34" s="1318"/>
      <c r="HF34" s="1318"/>
      <c r="HG34" s="1318"/>
      <c r="HH34" s="1318"/>
      <c r="HI34" s="1318"/>
      <c r="HJ34" s="1318"/>
      <c r="HK34" s="1318"/>
      <c r="HL34" s="1318"/>
      <c r="HM34" s="1318"/>
      <c r="HN34" s="1318"/>
      <c r="HO34" s="1318"/>
      <c r="HP34" s="1318"/>
      <c r="HQ34" s="1318"/>
      <c r="HR34" s="1318"/>
      <c r="HS34" s="1318"/>
      <c r="HT34" s="1318"/>
      <c r="HU34" s="1318"/>
      <c r="HV34" s="1318"/>
      <c r="HW34" s="1318"/>
      <c r="HX34" s="1318"/>
      <c r="HY34" s="1318"/>
      <c r="HZ34" s="1318"/>
      <c r="IA34" s="1318"/>
      <c r="IB34" s="1318"/>
      <c r="IC34" s="1318"/>
      <c r="ID34" s="1318"/>
      <c r="IE34" s="1318"/>
      <c r="IF34" s="1318"/>
      <c r="IG34" s="1318"/>
      <c r="IH34" s="1318"/>
      <c r="II34" s="1318"/>
      <c r="IJ34" s="1318"/>
      <c r="IK34" s="1318"/>
      <c r="IL34" s="1318"/>
      <c r="IM34" s="1318"/>
      <c r="IN34" s="1318"/>
      <c r="IO34" s="1318"/>
      <c r="IP34" s="1318"/>
      <c r="IQ34" s="1318"/>
      <c r="IR34" s="1318"/>
      <c r="IS34" s="1318"/>
      <c r="IT34" s="1318"/>
      <c r="IU34" s="1318"/>
      <c r="IV34" s="1318"/>
    </row>
    <row r="35" spans="1:256" s="135" customFormat="1" ht="15" customHeight="1" x14ac:dyDescent="0.2">
      <c r="A35" s="1317"/>
      <c r="B35" s="1317"/>
      <c r="C35" s="1317"/>
      <c r="D35" s="1317" t="s">
        <v>1211</v>
      </c>
      <c r="E35" s="1317"/>
      <c r="F35" s="1317"/>
      <c r="G35" s="1317"/>
      <c r="H35" s="1317"/>
      <c r="I35" s="1317"/>
      <c r="J35" s="1317"/>
      <c r="K35" s="1317"/>
      <c r="L35" s="1317"/>
      <c r="M35" s="1317"/>
      <c r="N35" s="1317"/>
      <c r="O35" s="1317"/>
      <c r="P35" s="1317"/>
      <c r="Q35" s="1317"/>
      <c r="R35" s="1317"/>
      <c r="S35" s="1317"/>
      <c r="T35" s="1317"/>
      <c r="U35" s="1317"/>
      <c r="V35" s="1317"/>
      <c r="W35" s="1317"/>
      <c r="X35" s="1317"/>
      <c r="Y35" s="1317"/>
      <c r="Z35" s="1317"/>
      <c r="AA35" s="1317"/>
      <c r="AB35" s="1317"/>
      <c r="AC35" s="1317"/>
      <c r="AD35" s="1317"/>
      <c r="AE35" s="1317"/>
      <c r="AF35" s="1317"/>
      <c r="AG35" s="1317"/>
      <c r="AH35" s="1318"/>
      <c r="AI35" s="1318"/>
      <c r="AJ35" s="1318"/>
      <c r="AK35" s="1318"/>
      <c r="AL35" s="1318"/>
      <c r="AM35" s="1318"/>
      <c r="AN35" s="1318"/>
      <c r="AO35" s="1318"/>
      <c r="AP35" s="1318"/>
      <c r="AQ35" s="1318"/>
      <c r="AR35" s="1318"/>
      <c r="AS35" s="1318"/>
      <c r="AT35" s="1318"/>
      <c r="AU35" s="1318"/>
      <c r="AV35" s="1318"/>
      <c r="AW35" s="1318"/>
      <c r="AX35" s="1318"/>
      <c r="AY35" s="1318"/>
      <c r="AZ35" s="1318"/>
      <c r="BA35" s="1318"/>
      <c r="BB35" s="1318"/>
      <c r="BC35" s="1318"/>
      <c r="BD35" s="1318"/>
      <c r="BE35" s="1318"/>
      <c r="BF35" s="1318"/>
      <c r="BG35" s="1318"/>
      <c r="BH35" s="1318"/>
      <c r="BI35" s="1318"/>
      <c r="BJ35" s="1318"/>
      <c r="BK35" s="1318"/>
      <c r="BL35" s="1318"/>
      <c r="BM35" s="1318"/>
      <c r="BN35" s="1318"/>
      <c r="BO35" s="1318"/>
      <c r="BP35" s="1318"/>
      <c r="BQ35" s="1318"/>
      <c r="BR35" s="1318"/>
      <c r="BS35" s="1318"/>
      <c r="BT35" s="1318"/>
      <c r="BU35" s="1318"/>
      <c r="BV35" s="1318"/>
      <c r="BW35" s="1318"/>
      <c r="BX35" s="1318"/>
      <c r="BY35" s="1318"/>
      <c r="BZ35" s="1318"/>
      <c r="CA35" s="1318"/>
      <c r="CB35" s="1318"/>
      <c r="CC35" s="1318"/>
      <c r="CD35" s="1318"/>
      <c r="CE35" s="1318"/>
      <c r="CF35" s="1318"/>
      <c r="CG35" s="1318"/>
      <c r="CH35" s="1318"/>
      <c r="CI35" s="1318"/>
      <c r="CJ35" s="1318"/>
      <c r="CK35" s="1318"/>
      <c r="CL35" s="1318"/>
      <c r="CM35" s="1318"/>
      <c r="CN35" s="1318"/>
      <c r="CO35" s="1318"/>
      <c r="CP35" s="1318"/>
      <c r="CQ35" s="1318"/>
      <c r="CR35" s="1318"/>
      <c r="CS35" s="1318"/>
      <c r="CT35" s="1318"/>
      <c r="CU35" s="1318"/>
      <c r="CV35" s="1318"/>
      <c r="CW35" s="1318"/>
      <c r="CX35" s="1318"/>
      <c r="CY35" s="1318"/>
      <c r="CZ35" s="1318"/>
      <c r="DA35" s="1318"/>
      <c r="DB35" s="1318"/>
      <c r="DC35" s="1318"/>
      <c r="DD35" s="1318"/>
      <c r="DE35" s="1318"/>
      <c r="DF35" s="1318"/>
      <c r="DG35" s="1318"/>
      <c r="DH35" s="1318"/>
      <c r="DI35" s="1318"/>
      <c r="DJ35" s="1318"/>
      <c r="DK35" s="1318"/>
      <c r="DL35" s="1318"/>
      <c r="DM35" s="1318"/>
      <c r="DN35" s="1318"/>
      <c r="DO35" s="1318"/>
      <c r="DP35" s="1318"/>
      <c r="DQ35" s="1318"/>
      <c r="DR35" s="1318"/>
      <c r="DS35" s="1318"/>
      <c r="DT35" s="1318"/>
      <c r="DU35" s="1318"/>
      <c r="DV35" s="1318"/>
      <c r="DW35" s="1318"/>
      <c r="DX35" s="1318"/>
      <c r="DY35" s="1318"/>
      <c r="DZ35" s="1318"/>
      <c r="EA35" s="1318"/>
      <c r="EB35" s="1318"/>
      <c r="EC35" s="1318"/>
      <c r="ED35" s="1318"/>
      <c r="EE35" s="1318"/>
      <c r="EF35" s="1318"/>
      <c r="EG35" s="1318"/>
      <c r="EH35" s="1318"/>
      <c r="EI35" s="1318"/>
      <c r="EJ35" s="1318"/>
      <c r="EK35" s="1318"/>
      <c r="EL35" s="1318"/>
      <c r="EM35" s="1318"/>
      <c r="EN35" s="1318"/>
      <c r="EO35" s="1318"/>
      <c r="EP35" s="1318"/>
      <c r="EQ35" s="1318"/>
      <c r="ER35" s="1318"/>
      <c r="ES35" s="1318"/>
      <c r="ET35" s="1318"/>
      <c r="EU35" s="1318"/>
      <c r="EV35" s="1318"/>
      <c r="EW35" s="1318"/>
      <c r="EX35" s="1318"/>
      <c r="EY35" s="1318"/>
      <c r="EZ35" s="1318"/>
      <c r="FA35" s="1318"/>
      <c r="FB35" s="1318"/>
      <c r="FC35" s="1318"/>
      <c r="FD35" s="1318"/>
      <c r="FE35" s="1318"/>
      <c r="FF35" s="1318"/>
      <c r="FG35" s="1318"/>
      <c r="FH35" s="1318"/>
      <c r="FI35" s="1318"/>
      <c r="FJ35" s="1318"/>
      <c r="FK35" s="1318"/>
      <c r="FL35" s="1318"/>
      <c r="FM35" s="1318"/>
      <c r="FN35" s="1318"/>
      <c r="FO35" s="1318"/>
      <c r="FP35" s="1318"/>
      <c r="FQ35" s="1318"/>
      <c r="FR35" s="1318"/>
      <c r="FS35" s="1318"/>
      <c r="FT35" s="1318"/>
      <c r="FU35" s="1318"/>
      <c r="FV35" s="1318"/>
      <c r="FW35" s="1318"/>
      <c r="FX35" s="1318"/>
      <c r="FY35" s="1318"/>
      <c r="FZ35" s="1318"/>
      <c r="GA35" s="1318"/>
      <c r="GB35" s="1318"/>
      <c r="GC35" s="1318"/>
      <c r="GD35" s="1318"/>
      <c r="GE35" s="1318"/>
      <c r="GF35" s="1318"/>
      <c r="GG35" s="1318"/>
      <c r="GH35" s="1318"/>
      <c r="GI35" s="1318"/>
      <c r="GJ35" s="1318"/>
      <c r="GK35" s="1318"/>
      <c r="GL35" s="1318"/>
      <c r="GM35" s="1318"/>
      <c r="GN35" s="1318"/>
      <c r="GO35" s="1318"/>
      <c r="GP35" s="1318"/>
      <c r="GQ35" s="1318"/>
      <c r="GR35" s="1318"/>
      <c r="GS35" s="1318"/>
      <c r="GT35" s="1318"/>
      <c r="GU35" s="1318"/>
      <c r="GV35" s="1318"/>
      <c r="GW35" s="1318"/>
      <c r="GX35" s="1318"/>
      <c r="GY35" s="1318"/>
      <c r="GZ35" s="1318"/>
      <c r="HA35" s="1318"/>
      <c r="HB35" s="1318"/>
      <c r="HC35" s="1318"/>
      <c r="HD35" s="1318"/>
      <c r="HE35" s="1318"/>
      <c r="HF35" s="1318"/>
      <c r="HG35" s="1318"/>
      <c r="HH35" s="1318"/>
      <c r="HI35" s="1318"/>
      <c r="HJ35" s="1318"/>
      <c r="HK35" s="1318"/>
      <c r="HL35" s="1318"/>
      <c r="HM35" s="1318"/>
      <c r="HN35" s="1318"/>
      <c r="HO35" s="1318"/>
      <c r="HP35" s="1318"/>
      <c r="HQ35" s="1318"/>
      <c r="HR35" s="1318"/>
      <c r="HS35" s="1318"/>
      <c r="HT35" s="1318"/>
      <c r="HU35" s="1318"/>
      <c r="HV35" s="1318"/>
      <c r="HW35" s="1318"/>
      <c r="HX35" s="1318"/>
      <c r="HY35" s="1318"/>
      <c r="HZ35" s="1318"/>
      <c r="IA35" s="1318"/>
      <c r="IB35" s="1318"/>
      <c r="IC35" s="1318"/>
      <c r="ID35" s="1318"/>
      <c r="IE35" s="1318"/>
      <c r="IF35" s="1318"/>
      <c r="IG35" s="1318"/>
      <c r="IH35" s="1318"/>
      <c r="II35" s="1318"/>
      <c r="IJ35" s="1318"/>
      <c r="IK35" s="1318"/>
      <c r="IL35" s="1318"/>
      <c r="IM35" s="1318"/>
      <c r="IN35" s="1318"/>
      <c r="IO35" s="1318"/>
      <c r="IP35" s="1318"/>
      <c r="IQ35" s="1318"/>
      <c r="IR35" s="1318"/>
      <c r="IS35" s="1318"/>
      <c r="IT35" s="1318"/>
      <c r="IU35" s="1318"/>
      <c r="IV35" s="1318"/>
    </row>
    <row r="36" spans="1:256" s="135" customFormat="1" ht="15" customHeight="1" x14ac:dyDescent="0.2">
      <c r="A36" s="1317"/>
      <c r="B36" s="1317"/>
      <c r="C36" s="1317"/>
      <c r="D36" s="1317"/>
      <c r="E36" s="1317"/>
      <c r="F36" s="1317"/>
      <c r="G36" s="1317"/>
      <c r="H36" s="1317"/>
      <c r="I36" s="1317"/>
      <c r="J36" s="1317"/>
      <c r="K36" s="1317"/>
      <c r="L36" s="1317"/>
      <c r="M36" s="1317"/>
      <c r="N36" s="1317"/>
      <c r="O36" s="1317"/>
      <c r="P36" s="1317"/>
      <c r="Q36" s="1317"/>
      <c r="R36" s="1317"/>
      <c r="S36" s="1317"/>
      <c r="T36" s="1317"/>
      <c r="U36" s="1317"/>
      <c r="V36" s="1317"/>
      <c r="W36" s="1317"/>
      <c r="X36" s="1317"/>
      <c r="Y36" s="1317"/>
      <c r="Z36" s="1317"/>
      <c r="AA36" s="1317"/>
      <c r="AB36" s="1317"/>
      <c r="AC36" s="1317"/>
      <c r="AD36" s="1317"/>
      <c r="AE36" s="1317"/>
      <c r="AF36" s="1317"/>
      <c r="AG36" s="1317"/>
      <c r="AH36" s="1318"/>
      <c r="AI36" s="1318"/>
      <c r="AJ36" s="1318"/>
      <c r="AK36" s="1318"/>
      <c r="AL36" s="1318"/>
      <c r="AM36" s="1318"/>
      <c r="AN36" s="1318"/>
      <c r="AO36" s="1318"/>
      <c r="AP36" s="1318"/>
      <c r="AQ36" s="1318"/>
      <c r="AR36" s="1318"/>
      <c r="AS36" s="1318"/>
      <c r="AT36" s="1318"/>
      <c r="AU36" s="1318"/>
      <c r="AV36" s="1318"/>
      <c r="AW36" s="1318"/>
      <c r="AX36" s="1318"/>
      <c r="AY36" s="1318"/>
      <c r="AZ36" s="1318"/>
      <c r="BA36" s="1318"/>
      <c r="BB36" s="1318"/>
      <c r="BC36" s="1318"/>
      <c r="BD36" s="1318"/>
      <c r="BE36" s="1318"/>
      <c r="BF36" s="1318"/>
      <c r="BG36" s="1318"/>
      <c r="BH36" s="1318"/>
      <c r="BI36" s="1318"/>
      <c r="BJ36" s="1318"/>
      <c r="BK36" s="1318"/>
      <c r="BL36" s="1318"/>
      <c r="BM36" s="1318"/>
      <c r="BN36" s="1318"/>
      <c r="BO36" s="1318"/>
      <c r="BP36" s="1318"/>
      <c r="BQ36" s="1318"/>
      <c r="BR36" s="1318"/>
      <c r="BS36" s="1318"/>
      <c r="BT36" s="1318"/>
      <c r="BU36" s="1318"/>
      <c r="BV36" s="1318"/>
      <c r="BW36" s="1318"/>
      <c r="BX36" s="1318"/>
      <c r="BY36" s="1318"/>
      <c r="BZ36" s="1318"/>
      <c r="CA36" s="1318"/>
      <c r="CB36" s="1318"/>
      <c r="CC36" s="1318"/>
      <c r="CD36" s="1318"/>
      <c r="CE36" s="1318"/>
      <c r="CF36" s="1318"/>
      <c r="CG36" s="1318"/>
      <c r="CH36" s="1318"/>
      <c r="CI36" s="1318"/>
      <c r="CJ36" s="1318"/>
      <c r="CK36" s="1318"/>
      <c r="CL36" s="1318"/>
      <c r="CM36" s="1318"/>
      <c r="CN36" s="1318"/>
      <c r="CO36" s="1318"/>
      <c r="CP36" s="1318"/>
      <c r="CQ36" s="1318"/>
      <c r="CR36" s="1318"/>
      <c r="CS36" s="1318"/>
      <c r="CT36" s="1318"/>
      <c r="CU36" s="1318"/>
      <c r="CV36" s="1318"/>
      <c r="CW36" s="1318"/>
      <c r="CX36" s="1318"/>
      <c r="CY36" s="1318"/>
      <c r="CZ36" s="1318"/>
      <c r="DA36" s="1318"/>
      <c r="DB36" s="1318"/>
      <c r="DC36" s="1318"/>
      <c r="DD36" s="1318"/>
      <c r="DE36" s="1318"/>
      <c r="DF36" s="1318"/>
      <c r="DG36" s="1318"/>
      <c r="DH36" s="1318"/>
      <c r="DI36" s="1318"/>
      <c r="DJ36" s="1318"/>
      <c r="DK36" s="1318"/>
      <c r="DL36" s="1318"/>
      <c r="DM36" s="1318"/>
      <c r="DN36" s="1318"/>
      <c r="DO36" s="1318"/>
      <c r="DP36" s="1318"/>
      <c r="DQ36" s="1318"/>
      <c r="DR36" s="1318"/>
      <c r="DS36" s="1318"/>
      <c r="DT36" s="1318"/>
      <c r="DU36" s="1318"/>
      <c r="DV36" s="1318"/>
      <c r="DW36" s="1318"/>
      <c r="DX36" s="1318"/>
      <c r="DY36" s="1318"/>
      <c r="DZ36" s="1318"/>
      <c r="EA36" s="1318"/>
      <c r="EB36" s="1318"/>
      <c r="EC36" s="1318"/>
      <c r="ED36" s="1318"/>
      <c r="EE36" s="1318"/>
      <c r="EF36" s="1318"/>
      <c r="EG36" s="1318"/>
      <c r="EH36" s="1318"/>
      <c r="EI36" s="1318"/>
      <c r="EJ36" s="1318"/>
      <c r="EK36" s="1318"/>
      <c r="EL36" s="1318"/>
      <c r="EM36" s="1318"/>
      <c r="EN36" s="1318"/>
      <c r="EO36" s="1318"/>
      <c r="EP36" s="1318"/>
      <c r="EQ36" s="1318"/>
      <c r="ER36" s="1318"/>
      <c r="ES36" s="1318"/>
      <c r="ET36" s="1318"/>
      <c r="EU36" s="1318"/>
      <c r="EV36" s="1318"/>
      <c r="EW36" s="1318"/>
      <c r="EX36" s="1318"/>
      <c r="EY36" s="1318"/>
      <c r="EZ36" s="1318"/>
      <c r="FA36" s="1318"/>
      <c r="FB36" s="1318"/>
      <c r="FC36" s="1318"/>
      <c r="FD36" s="1318"/>
      <c r="FE36" s="1318"/>
      <c r="FF36" s="1318"/>
      <c r="FG36" s="1318"/>
      <c r="FH36" s="1318"/>
      <c r="FI36" s="1318"/>
      <c r="FJ36" s="1318"/>
      <c r="FK36" s="1318"/>
      <c r="FL36" s="1318"/>
      <c r="FM36" s="1318"/>
      <c r="FN36" s="1318"/>
      <c r="FO36" s="1318"/>
      <c r="FP36" s="1318"/>
      <c r="FQ36" s="1318"/>
      <c r="FR36" s="1318"/>
      <c r="FS36" s="1318"/>
      <c r="FT36" s="1318"/>
      <c r="FU36" s="1318"/>
      <c r="FV36" s="1318"/>
      <c r="FW36" s="1318"/>
      <c r="FX36" s="1318"/>
      <c r="FY36" s="1318"/>
      <c r="FZ36" s="1318"/>
      <c r="GA36" s="1318"/>
      <c r="GB36" s="1318"/>
      <c r="GC36" s="1318"/>
      <c r="GD36" s="1318"/>
      <c r="GE36" s="1318"/>
      <c r="GF36" s="1318"/>
      <c r="GG36" s="1318"/>
      <c r="GH36" s="1318"/>
      <c r="GI36" s="1318"/>
      <c r="GJ36" s="1318"/>
      <c r="GK36" s="1318"/>
      <c r="GL36" s="1318"/>
      <c r="GM36" s="1318"/>
      <c r="GN36" s="1318"/>
      <c r="GO36" s="1318"/>
      <c r="GP36" s="1318"/>
      <c r="GQ36" s="1318"/>
      <c r="GR36" s="1318"/>
      <c r="GS36" s="1318"/>
      <c r="GT36" s="1318"/>
      <c r="GU36" s="1318"/>
      <c r="GV36" s="1318"/>
      <c r="GW36" s="1318"/>
      <c r="GX36" s="1318"/>
      <c r="GY36" s="1318"/>
      <c r="GZ36" s="1318"/>
      <c r="HA36" s="1318"/>
      <c r="HB36" s="1318"/>
      <c r="HC36" s="1318"/>
      <c r="HD36" s="1318"/>
      <c r="HE36" s="1318"/>
      <c r="HF36" s="1318"/>
      <c r="HG36" s="1318"/>
      <c r="HH36" s="1318"/>
      <c r="HI36" s="1318"/>
      <c r="HJ36" s="1318"/>
      <c r="HK36" s="1318"/>
      <c r="HL36" s="1318"/>
      <c r="HM36" s="1318"/>
      <c r="HN36" s="1318"/>
      <c r="HO36" s="1318"/>
      <c r="HP36" s="1318"/>
      <c r="HQ36" s="1318"/>
      <c r="HR36" s="1318"/>
      <c r="HS36" s="1318"/>
      <c r="HT36" s="1318"/>
      <c r="HU36" s="1318"/>
      <c r="HV36" s="1318"/>
      <c r="HW36" s="1318"/>
      <c r="HX36" s="1318"/>
      <c r="HY36" s="1318"/>
      <c r="HZ36" s="1318"/>
      <c r="IA36" s="1318"/>
      <c r="IB36" s="1318"/>
      <c r="IC36" s="1318"/>
      <c r="ID36" s="1318"/>
      <c r="IE36" s="1318"/>
      <c r="IF36" s="1318"/>
      <c r="IG36" s="1318"/>
      <c r="IH36" s="1318"/>
      <c r="II36" s="1318"/>
      <c r="IJ36" s="1318"/>
      <c r="IK36" s="1318"/>
      <c r="IL36" s="1318"/>
      <c r="IM36" s="1318"/>
      <c r="IN36" s="1318"/>
      <c r="IO36" s="1318"/>
      <c r="IP36" s="1318"/>
      <c r="IQ36" s="1318"/>
      <c r="IR36" s="1318"/>
      <c r="IS36" s="1318"/>
      <c r="IT36" s="1318"/>
      <c r="IU36" s="1318"/>
      <c r="IV36" s="1318"/>
    </row>
    <row r="37" spans="1:256" s="135" customFormat="1" ht="15" customHeight="1" x14ac:dyDescent="0.2">
      <c r="A37" s="1317"/>
      <c r="B37" s="1317"/>
      <c r="C37" s="1317"/>
      <c r="D37" s="1317"/>
      <c r="E37" s="1317"/>
      <c r="F37" s="1317"/>
      <c r="G37" s="1317"/>
      <c r="H37" s="1317" t="s">
        <v>1212</v>
      </c>
      <c r="I37" s="1317"/>
      <c r="J37" s="1317"/>
      <c r="K37" s="1317"/>
      <c r="L37" s="1317"/>
      <c r="M37" s="1317"/>
      <c r="N37" s="1317"/>
      <c r="O37" s="1317"/>
      <c r="P37" s="1317"/>
      <c r="Q37" s="1317"/>
      <c r="R37" s="1317"/>
      <c r="S37" s="1317"/>
      <c r="T37" s="1327" t="s">
        <v>117</v>
      </c>
      <c r="U37" s="1317"/>
      <c r="V37" s="1317"/>
      <c r="W37" s="1317"/>
      <c r="X37" s="1317"/>
      <c r="Y37" s="1317"/>
      <c r="Z37" s="1317"/>
      <c r="AA37" s="1317"/>
      <c r="AB37" s="1317"/>
      <c r="AC37" s="1317"/>
      <c r="AD37" s="1317"/>
      <c r="AE37" s="1317"/>
      <c r="AF37" s="1317"/>
      <c r="AG37" s="1317"/>
      <c r="AH37" s="1318"/>
      <c r="AI37" s="1318"/>
      <c r="AJ37" s="1318"/>
      <c r="AK37" s="1318"/>
      <c r="AL37" s="1318"/>
      <c r="AM37" s="1318"/>
      <c r="AN37" s="1318"/>
      <c r="AO37" s="1318"/>
      <c r="AP37" s="1318"/>
      <c r="AQ37" s="1318"/>
      <c r="AR37" s="1318"/>
      <c r="AS37" s="1318"/>
      <c r="AT37" s="1318"/>
      <c r="AU37" s="1318"/>
      <c r="AV37" s="1318"/>
      <c r="AW37" s="1318"/>
      <c r="AX37" s="1318"/>
      <c r="AY37" s="1318"/>
      <c r="AZ37" s="1318"/>
      <c r="BA37" s="1318"/>
      <c r="BB37" s="1318"/>
      <c r="BC37" s="1318"/>
      <c r="BD37" s="1318"/>
      <c r="BE37" s="1318"/>
      <c r="BF37" s="1318"/>
      <c r="BG37" s="1318"/>
      <c r="BH37" s="1318"/>
      <c r="BI37" s="1318"/>
      <c r="BJ37" s="1318"/>
      <c r="BK37" s="1318"/>
      <c r="BL37" s="1318"/>
      <c r="BM37" s="1318"/>
      <c r="BN37" s="1318"/>
      <c r="BO37" s="1318"/>
      <c r="BP37" s="1318"/>
      <c r="BQ37" s="1318"/>
      <c r="BR37" s="1318"/>
      <c r="BS37" s="1318"/>
      <c r="BT37" s="1318"/>
      <c r="BU37" s="1318"/>
      <c r="BV37" s="1318"/>
      <c r="BW37" s="1318"/>
      <c r="BX37" s="1318"/>
      <c r="BY37" s="1318"/>
      <c r="BZ37" s="1318"/>
      <c r="CA37" s="1318"/>
      <c r="CB37" s="1318"/>
      <c r="CC37" s="1318"/>
      <c r="CD37" s="1318"/>
      <c r="CE37" s="1318"/>
      <c r="CF37" s="1318"/>
      <c r="CG37" s="1318"/>
      <c r="CH37" s="1318"/>
      <c r="CI37" s="1318"/>
      <c r="CJ37" s="1318"/>
      <c r="CK37" s="1318"/>
      <c r="CL37" s="1318"/>
      <c r="CM37" s="1318"/>
      <c r="CN37" s="1318"/>
      <c r="CO37" s="1318"/>
      <c r="CP37" s="1318"/>
      <c r="CQ37" s="1318"/>
      <c r="CR37" s="1318"/>
      <c r="CS37" s="1318"/>
      <c r="CT37" s="1318"/>
      <c r="CU37" s="1318"/>
      <c r="CV37" s="1318"/>
      <c r="CW37" s="1318"/>
      <c r="CX37" s="1318"/>
      <c r="CY37" s="1318"/>
      <c r="CZ37" s="1318"/>
      <c r="DA37" s="1318"/>
      <c r="DB37" s="1318"/>
      <c r="DC37" s="1318"/>
      <c r="DD37" s="1318"/>
      <c r="DE37" s="1318"/>
      <c r="DF37" s="1318"/>
      <c r="DG37" s="1318"/>
      <c r="DH37" s="1318"/>
      <c r="DI37" s="1318"/>
      <c r="DJ37" s="1318"/>
      <c r="DK37" s="1318"/>
      <c r="DL37" s="1318"/>
      <c r="DM37" s="1318"/>
      <c r="DN37" s="1318"/>
      <c r="DO37" s="1318"/>
      <c r="DP37" s="1318"/>
      <c r="DQ37" s="1318"/>
      <c r="DR37" s="1318"/>
      <c r="DS37" s="1318"/>
      <c r="DT37" s="1318"/>
      <c r="DU37" s="1318"/>
      <c r="DV37" s="1318"/>
      <c r="DW37" s="1318"/>
      <c r="DX37" s="1318"/>
      <c r="DY37" s="1318"/>
      <c r="DZ37" s="1318"/>
      <c r="EA37" s="1318"/>
      <c r="EB37" s="1318"/>
      <c r="EC37" s="1318"/>
      <c r="ED37" s="1318"/>
      <c r="EE37" s="1318"/>
      <c r="EF37" s="1318"/>
      <c r="EG37" s="1318"/>
      <c r="EH37" s="1318"/>
      <c r="EI37" s="1318"/>
      <c r="EJ37" s="1318"/>
      <c r="EK37" s="1318"/>
      <c r="EL37" s="1318"/>
      <c r="EM37" s="1318"/>
      <c r="EN37" s="1318"/>
      <c r="EO37" s="1318"/>
      <c r="EP37" s="1318"/>
      <c r="EQ37" s="1318"/>
      <c r="ER37" s="1318"/>
      <c r="ES37" s="1318"/>
      <c r="ET37" s="1318"/>
      <c r="EU37" s="1318"/>
      <c r="EV37" s="1318"/>
      <c r="EW37" s="1318"/>
      <c r="EX37" s="1318"/>
      <c r="EY37" s="1318"/>
      <c r="EZ37" s="1318"/>
      <c r="FA37" s="1318"/>
      <c r="FB37" s="1318"/>
      <c r="FC37" s="1318"/>
      <c r="FD37" s="1318"/>
      <c r="FE37" s="1318"/>
      <c r="FF37" s="1318"/>
      <c r="FG37" s="1318"/>
      <c r="FH37" s="1318"/>
      <c r="FI37" s="1318"/>
      <c r="FJ37" s="1318"/>
      <c r="FK37" s="1318"/>
      <c r="FL37" s="1318"/>
      <c r="FM37" s="1318"/>
      <c r="FN37" s="1318"/>
      <c r="FO37" s="1318"/>
      <c r="FP37" s="1318"/>
      <c r="FQ37" s="1318"/>
      <c r="FR37" s="1318"/>
      <c r="FS37" s="1318"/>
      <c r="FT37" s="1318"/>
      <c r="FU37" s="1318"/>
      <c r="FV37" s="1318"/>
      <c r="FW37" s="1318"/>
      <c r="FX37" s="1318"/>
      <c r="FY37" s="1318"/>
      <c r="FZ37" s="1318"/>
      <c r="GA37" s="1318"/>
      <c r="GB37" s="1318"/>
      <c r="GC37" s="1318"/>
      <c r="GD37" s="1318"/>
      <c r="GE37" s="1318"/>
      <c r="GF37" s="1318"/>
      <c r="GG37" s="1318"/>
      <c r="GH37" s="1318"/>
      <c r="GI37" s="1318"/>
      <c r="GJ37" s="1318"/>
      <c r="GK37" s="1318"/>
      <c r="GL37" s="1318"/>
      <c r="GM37" s="1318"/>
      <c r="GN37" s="1318"/>
      <c r="GO37" s="1318"/>
      <c r="GP37" s="1318"/>
      <c r="GQ37" s="1318"/>
      <c r="GR37" s="1318"/>
      <c r="GS37" s="1318"/>
      <c r="GT37" s="1318"/>
      <c r="GU37" s="1318"/>
      <c r="GV37" s="1318"/>
      <c r="GW37" s="1318"/>
      <c r="GX37" s="1318"/>
      <c r="GY37" s="1318"/>
      <c r="GZ37" s="1318"/>
      <c r="HA37" s="1318"/>
      <c r="HB37" s="1318"/>
      <c r="HC37" s="1318"/>
      <c r="HD37" s="1318"/>
      <c r="HE37" s="1318"/>
      <c r="HF37" s="1318"/>
      <c r="HG37" s="1318"/>
      <c r="HH37" s="1318"/>
      <c r="HI37" s="1318"/>
      <c r="HJ37" s="1318"/>
      <c r="HK37" s="1318"/>
      <c r="HL37" s="1318"/>
      <c r="HM37" s="1318"/>
      <c r="HN37" s="1318"/>
      <c r="HO37" s="1318"/>
      <c r="HP37" s="1318"/>
      <c r="HQ37" s="1318"/>
      <c r="HR37" s="1318"/>
      <c r="HS37" s="1318"/>
      <c r="HT37" s="1318"/>
      <c r="HU37" s="1318"/>
      <c r="HV37" s="1318"/>
      <c r="HW37" s="1318"/>
      <c r="HX37" s="1318"/>
      <c r="HY37" s="1318"/>
      <c r="HZ37" s="1318"/>
      <c r="IA37" s="1318"/>
      <c r="IB37" s="1318"/>
      <c r="IC37" s="1318"/>
      <c r="ID37" s="1318"/>
      <c r="IE37" s="1318"/>
      <c r="IF37" s="1318"/>
      <c r="IG37" s="1318"/>
      <c r="IH37" s="1318"/>
      <c r="II37" s="1318"/>
      <c r="IJ37" s="1318"/>
      <c r="IK37" s="1318"/>
      <c r="IL37" s="1318"/>
      <c r="IM37" s="1318"/>
      <c r="IN37" s="1318"/>
      <c r="IO37" s="1318"/>
      <c r="IP37" s="1318"/>
      <c r="IQ37" s="1318"/>
      <c r="IR37" s="1318"/>
      <c r="IS37" s="1318"/>
      <c r="IT37" s="1318"/>
      <c r="IU37" s="1318"/>
      <c r="IV37" s="1318"/>
    </row>
    <row r="38" spans="1:256" s="135" customFormat="1" ht="15" customHeight="1" x14ac:dyDescent="0.2">
      <c r="A38" s="1317"/>
      <c r="B38" s="1317"/>
      <c r="C38" s="1317"/>
      <c r="D38" s="1317"/>
      <c r="E38" s="1317"/>
      <c r="F38" s="1317"/>
      <c r="G38" s="1317"/>
      <c r="H38" s="1317"/>
      <c r="I38" s="1317"/>
      <c r="J38" s="1317"/>
      <c r="K38" s="1317"/>
      <c r="L38" s="1317"/>
      <c r="M38" s="1317"/>
      <c r="N38" s="1317"/>
      <c r="O38" s="1317"/>
      <c r="P38" s="1317"/>
      <c r="Q38" s="1317"/>
      <c r="R38" s="1317"/>
      <c r="S38" s="1317"/>
      <c r="T38" s="1317"/>
      <c r="U38" s="1317"/>
      <c r="V38" s="1317"/>
      <c r="W38" s="1317"/>
      <c r="X38" s="1317"/>
      <c r="Y38" s="1317"/>
      <c r="Z38" s="1317"/>
      <c r="AA38" s="1317"/>
      <c r="AB38" s="1317"/>
      <c r="AC38" s="1317"/>
      <c r="AD38" s="1317"/>
      <c r="AE38" s="1317"/>
      <c r="AF38" s="1317"/>
      <c r="AG38" s="1317"/>
      <c r="AH38" s="1318"/>
      <c r="AI38" s="1318"/>
      <c r="AJ38" s="1318"/>
      <c r="AK38" s="1318"/>
      <c r="AL38" s="1318"/>
      <c r="AM38" s="1318"/>
      <c r="AN38" s="1318"/>
      <c r="AO38" s="1318"/>
      <c r="AP38" s="1318"/>
      <c r="AQ38" s="1318"/>
      <c r="AR38" s="1318"/>
      <c r="AS38" s="1318"/>
      <c r="AT38" s="1318"/>
      <c r="AU38" s="1318"/>
      <c r="AV38" s="1318"/>
      <c r="AW38" s="1318"/>
      <c r="AX38" s="1318"/>
      <c r="AY38" s="1318"/>
      <c r="AZ38" s="1318"/>
      <c r="BA38" s="1318"/>
      <c r="BB38" s="1318"/>
      <c r="BC38" s="1318"/>
      <c r="BD38" s="1318"/>
      <c r="BE38" s="1318"/>
      <c r="BF38" s="1318"/>
      <c r="BG38" s="1318"/>
      <c r="BH38" s="1318"/>
      <c r="BI38" s="1318"/>
      <c r="BJ38" s="1318"/>
      <c r="BK38" s="1318"/>
      <c r="BL38" s="1318"/>
      <c r="BM38" s="1318"/>
      <c r="BN38" s="1318"/>
      <c r="BO38" s="1318"/>
      <c r="BP38" s="1318"/>
      <c r="BQ38" s="1318"/>
      <c r="BR38" s="1318"/>
      <c r="BS38" s="1318"/>
      <c r="BT38" s="1318"/>
      <c r="BU38" s="1318"/>
      <c r="BV38" s="1318"/>
      <c r="BW38" s="1318"/>
      <c r="BX38" s="1318"/>
      <c r="BY38" s="1318"/>
      <c r="BZ38" s="1318"/>
      <c r="CA38" s="1318"/>
      <c r="CB38" s="1318"/>
      <c r="CC38" s="1318"/>
      <c r="CD38" s="1318"/>
      <c r="CE38" s="1318"/>
      <c r="CF38" s="1318"/>
      <c r="CG38" s="1318"/>
      <c r="CH38" s="1318"/>
      <c r="CI38" s="1318"/>
      <c r="CJ38" s="1318"/>
      <c r="CK38" s="1318"/>
      <c r="CL38" s="1318"/>
      <c r="CM38" s="1318"/>
      <c r="CN38" s="1318"/>
      <c r="CO38" s="1318"/>
      <c r="CP38" s="1318"/>
      <c r="CQ38" s="1318"/>
      <c r="CR38" s="1318"/>
      <c r="CS38" s="1318"/>
      <c r="CT38" s="1318"/>
      <c r="CU38" s="1318"/>
      <c r="CV38" s="1318"/>
      <c r="CW38" s="1318"/>
      <c r="CX38" s="1318"/>
      <c r="CY38" s="1318"/>
      <c r="CZ38" s="1318"/>
      <c r="DA38" s="1318"/>
      <c r="DB38" s="1318"/>
      <c r="DC38" s="1318"/>
      <c r="DD38" s="1318"/>
      <c r="DE38" s="1318"/>
      <c r="DF38" s="1318"/>
      <c r="DG38" s="1318"/>
      <c r="DH38" s="1318"/>
      <c r="DI38" s="1318"/>
      <c r="DJ38" s="1318"/>
      <c r="DK38" s="1318"/>
      <c r="DL38" s="1318"/>
      <c r="DM38" s="1318"/>
      <c r="DN38" s="1318"/>
      <c r="DO38" s="1318"/>
      <c r="DP38" s="1318"/>
      <c r="DQ38" s="1318"/>
      <c r="DR38" s="1318"/>
      <c r="DS38" s="1318"/>
      <c r="DT38" s="1318"/>
      <c r="DU38" s="1318"/>
      <c r="DV38" s="1318"/>
      <c r="DW38" s="1318"/>
      <c r="DX38" s="1318"/>
      <c r="DY38" s="1318"/>
      <c r="DZ38" s="1318"/>
      <c r="EA38" s="1318"/>
      <c r="EB38" s="1318"/>
      <c r="EC38" s="1318"/>
      <c r="ED38" s="1318"/>
      <c r="EE38" s="1318"/>
      <c r="EF38" s="1318"/>
      <c r="EG38" s="1318"/>
      <c r="EH38" s="1318"/>
      <c r="EI38" s="1318"/>
      <c r="EJ38" s="1318"/>
      <c r="EK38" s="1318"/>
      <c r="EL38" s="1318"/>
      <c r="EM38" s="1318"/>
      <c r="EN38" s="1318"/>
      <c r="EO38" s="1318"/>
      <c r="EP38" s="1318"/>
      <c r="EQ38" s="1318"/>
      <c r="ER38" s="1318"/>
      <c r="ES38" s="1318"/>
      <c r="ET38" s="1318"/>
      <c r="EU38" s="1318"/>
      <c r="EV38" s="1318"/>
      <c r="EW38" s="1318"/>
      <c r="EX38" s="1318"/>
      <c r="EY38" s="1318"/>
      <c r="EZ38" s="1318"/>
      <c r="FA38" s="1318"/>
      <c r="FB38" s="1318"/>
      <c r="FC38" s="1318"/>
      <c r="FD38" s="1318"/>
      <c r="FE38" s="1318"/>
      <c r="FF38" s="1318"/>
      <c r="FG38" s="1318"/>
      <c r="FH38" s="1318"/>
      <c r="FI38" s="1318"/>
      <c r="FJ38" s="1318"/>
      <c r="FK38" s="1318"/>
      <c r="FL38" s="1318"/>
      <c r="FM38" s="1318"/>
      <c r="FN38" s="1318"/>
      <c r="FO38" s="1318"/>
      <c r="FP38" s="1318"/>
      <c r="FQ38" s="1318"/>
      <c r="FR38" s="1318"/>
      <c r="FS38" s="1318"/>
      <c r="FT38" s="1318"/>
      <c r="FU38" s="1318"/>
      <c r="FV38" s="1318"/>
      <c r="FW38" s="1318"/>
      <c r="FX38" s="1318"/>
      <c r="FY38" s="1318"/>
      <c r="FZ38" s="1318"/>
      <c r="GA38" s="1318"/>
      <c r="GB38" s="1318"/>
      <c r="GC38" s="1318"/>
      <c r="GD38" s="1318"/>
      <c r="GE38" s="1318"/>
      <c r="GF38" s="1318"/>
      <c r="GG38" s="1318"/>
      <c r="GH38" s="1318"/>
      <c r="GI38" s="1318"/>
      <c r="GJ38" s="1318"/>
      <c r="GK38" s="1318"/>
      <c r="GL38" s="1318"/>
      <c r="GM38" s="1318"/>
      <c r="GN38" s="1318"/>
      <c r="GO38" s="1318"/>
      <c r="GP38" s="1318"/>
      <c r="GQ38" s="1318"/>
      <c r="GR38" s="1318"/>
      <c r="GS38" s="1318"/>
      <c r="GT38" s="1318"/>
      <c r="GU38" s="1318"/>
      <c r="GV38" s="1318"/>
      <c r="GW38" s="1318"/>
      <c r="GX38" s="1318"/>
      <c r="GY38" s="1318"/>
      <c r="GZ38" s="1318"/>
      <c r="HA38" s="1318"/>
      <c r="HB38" s="1318"/>
      <c r="HC38" s="1318"/>
      <c r="HD38" s="1318"/>
      <c r="HE38" s="1318"/>
      <c r="HF38" s="1318"/>
      <c r="HG38" s="1318"/>
      <c r="HH38" s="1318"/>
      <c r="HI38" s="1318"/>
      <c r="HJ38" s="1318"/>
      <c r="HK38" s="1318"/>
      <c r="HL38" s="1318"/>
      <c r="HM38" s="1318"/>
      <c r="HN38" s="1318"/>
      <c r="HO38" s="1318"/>
      <c r="HP38" s="1318"/>
      <c r="HQ38" s="1318"/>
      <c r="HR38" s="1318"/>
      <c r="HS38" s="1318"/>
      <c r="HT38" s="1318"/>
      <c r="HU38" s="1318"/>
      <c r="HV38" s="1318"/>
      <c r="HW38" s="1318"/>
      <c r="HX38" s="1318"/>
      <c r="HY38" s="1318"/>
      <c r="HZ38" s="1318"/>
      <c r="IA38" s="1318"/>
      <c r="IB38" s="1318"/>
      <c r="IC38" s="1318"/>
      <c r="ID38" s="1318"/>
      <c r="IE38" s="1318"/>
      <c r="IF38" s="1318"/>
      <c r="IG38" s="1318"/>
      <c r="IH38" s="1318"/>
      <c r="II38" s="1318"/>
      <c r="IJ38" s="1318"/>
      <c r="IK38" s="1318"/>
      <c r="IL38" s="1318"/>
      <c r="IM38" s="1318"/>
      <c r="IN38" s="1318"/>
      <c r="IO38" s="1318"/>
      <c r="IP38" s="1318"/>
      <c r="IQ38" s="1318"/>
      <c r="IR38" s="1318"/>
      <c r="IS38" s="1318"/>
      <c r="IT38" s="1318"/>
      <c r="IU38" s="1318"/>
      <c r="IV38" s="1318"/>
    </row>
    <row r="39" spans="1:256" s="135" customFormat="1" ht="15" customHeight="1" x14ac:dyDescent="0.2">
      <c r="A39" s="1317"/>
      <c r="B39" s="1317"/>
      <c r="C39" s="1317" t="s">
        <v>1213</v>
      </c>
      <c r="D39" s="1317"/>
      <c r="E39" s="1317"/>
      <c r="F39" s="1317"/>
      <c r="G39" s="1317"/>
      <c r="H39" s="1317"/>
      <c r="I39" s="1317"/>
      <c r="J39" s="1317"/>
      <c r="K39" s="1317"/>
      <c r="L39" s="1317"/>
      <c r="M39" s="1317"/>
      <c r="N39" s="1317"/>
      <c r="O39" s="1317"/>
      <c r="P39" s="1317"/>
      <c r="Q39" s="1317"/>
      <c r="R39" s="1317"/>
      <c r="S39" s="1317"/>
      <c r="T39" s="1317"/>
      <c r="U39" s="1317"/>
      <c r="V39" s="1317"/>
      <c r="W39" s="1317"/>
      <c r="X39" s="1317"/>
      <c r="Y39" s="1317"/>
      <c r="Z39" s="1317"/>
      <c r="AA39" s="1317"/>
      <c r="AB39" s="1317"/>
      <c r="AC39" s="1317"/>
      <c r="AD39" s="1317"/>
      <c r="AE39" s="1317"/>
      <c r="AF39" s="1317"/>
      <c r="AG39" s="1317"/>
      <c r="AH39" s="1318"/>
      <c r="AI39" s="1318"/>
      <c r="AJ39" s="1318"/>
      <c r="AK39" s="1318"/>
      <c r="AL39" s="1318"/>
      <c r="AM39" s="1318"/>
      <c r="AN39" s="1318"/>
      <c r="AO39" s="1318"/>
      <c r="AP39" s="1318"/>
      <c r="AQ39" s="1318"/>
      <c r="AR39" s="1318"/>
      <c r="AS39" s="1318"/>
      <c r="AT39" s="1318"/>
      <c r="AU39" s="1318"/>
      <c r="AV39" s="1318"/>
      <c r="AW39" s="1318"/>
      <c r="AX39" s="1318"/>
      <c r="AY39" s="1318"/>
      <c r="AZ39" s="1318"/>
      <c r="BA39" s="1318"/>
      <c r="BB39" s="1318"/>
      <c r="BC39" s="1318"/>
      <c r="BD39" s="1318"/>
      <c r="BE39" s="1318"/>
      <c r="BF39" s="1318"/>
      <c r="BG39" s="1318"/>
      <c r="BH39" s="1318"/>
      <c r="BI39" s="1318"/>
      <c r="BJ39" s="1318"/>
      <c r="BK39" s="1318"/>
      <c r="BL39" s="1318"/>
      <c r="BM39" s="1318"/>
      <c r="BN39" s="1318"/>
      <c r="BO39" s="1318"/>
      <c r="BP39" s="1318"/>
      <c r="BQ39" s="1318"/>
      <c r="BR39" s="1318"/>
      <c r="BS39" s="1318"/>
      <c r="BT39" s="1318"/>
      <c r="BU39" s="1318"/>
      <c r="BV39" s="1318"/>
      <c r="BW39" s="1318"/>
      <c r="BX39" s="1318"/>
      <c r="BY39" s="1318"/>
      <c r="BZ39" s="1318"/>
      <c r="CA39" s="1318"/>
      <c r="CB39" s="1318"/>
      <c r="CC39" s="1318"/>
      <c r="CD39" s="1318"/>
      <c r="CE39" s="1318"/>
      <c r="CF39" s="1318"/>
      <c r="CG39" s="1318"/>
      <c r="CH39" s="1318"/>
      <c r="CI39" s="1318"/>
      <c r="CJ39" s="1318"/>
      <c r="CK39" s="1318"/>
      <c r="CL39" s="1318"/>
      <c r="CM39" s="1318"/>
      <c r="CN39" s="1318"/>
      <c r="CO39" s="1318"/>
      <c r="CP39" s="1318"/>
      <c r="CQ39" s="1318"/>
      <c r="CR39" s="1318"/>
      <c r="CS39" s="1318"/>
      <c r="CT39" s="1318"/>
      <c r="CU39" s="1318"/>
      <c r="CV39" s="1318"/>
      <c r="CW39" s="1318"/>
      <c r="CX39" s="1318"/>
      <c r="CY39" s="1318"/>
      <c r="CZ39" s="1318"/>
      <c r="DA39" s="1318"/>
      <c r="DB39" s="1318"/>
      <c r="DC39" s="1318"/>
      <c r="DD39" s="1318"/>
      <c r="DE39" s="1318"/>
      <c r="DF39" s="1318"/>
      <c r="DG39" s="1318"/>
      <c r="DH39" s="1318"/>
      <c r="DI39" s="1318"/>
      <c r="DJ39" s="1318"/>
      <c r="DK39" s="1318"/>
      <c r="DL39" s="1318"/>
      <c r="DM39" s="1318"/>
      <c r="DN39" s="1318"/>
      <c r="DO39" s="1318"/>
      <c r="DP39" s="1318"/>
      <c r="DQ39" s="1318"/>
      <c r="DR39" s="1318"/>
      <c r="DS39" s="1318"/>
      <c r="DT39" s="1318"/>
      <c r="DU39" s="1318"/>
      <c r="DV39" s="1318"/>
      <c r="DW39" s="1318"/>
      <c r="DX39" s="1318"/>
      <c r="DY39" s="1318"/>
      <c r="DZ39" s="1318"/>
      <c r="EA39" s="1318"/>
      <c r="EB39" s="1318"/>
      <c r="EC39" s="1318"/>
      <c r="ED39" s="1318"/>
      <c r="EE39" s="1318"/>
      <c r="EF39" s="1318"/>
      <c r="EG39" s="1318"/>
      <c r="EH39" s="1318"/>
      <c r="EI39" s="1318"/>
      <c r="EJ39" s="1318"/>
      <c r="EK39" s="1318"/>
      <c r="EL39" s="1318"/>
      <c r="EM39" s="1318"/>
      <c r="EN39" s="1318"/>
      <c r="EO39" s="1318"/>
      <c r="EP39" s="1318"/>
      <c r="EQ39" s="1318"/>
      <c r="ER39" s="1318"/>
      <c r="ES39" s="1318"/>
      <c r="ET39" s="1318"/>
      <c r="EU39" s="1318"/>
      <c r="EV39" s="1318"/>
      <c r="EW39" s="1318"/>
      <c r="EX39" s="1318"/>
      <c r="EY39" s="1318"/>
      <c r="EZ39" s="1318"/>
      <c r="FA39" s="1318"/>
      <c r="FB39" s="1318"/>
      <c r="FC39" s="1318"/>
      <c r="FD39" s="1318"/>
      <c r="FE39" s="1318"/>
      <c r="FF39" s="1318"/>
      <c r="FG39" s="1318"/>
      <c r="FH39" s="1318"/>
      <c r="FI39" s="1318"/>
      <c r="FJ39" s="1318"/>
      <c r="FK39" s="1318"/>
      <c r="FL39" s="1318"/>
      <c r="FM39" s="1318"/>
      <c r="FN39" s="1318"/>
      <c r="FO39" s="1318"/>
      <c r="FP39" s="1318"/>
      <c r="FQ39" s="1318"/>
      <c r="FR39" s="1318"/>
      <c r="FS39" s="1318"/>
      <c r="FT39" s="1318"/>
      <c r="FU39" s="1318"/>
      <c r="FV39" s="1318"/>
      <c r="FW39" s="1318"/>
      <c r="FX39" s="1318"/>
      <c r="FY39" s="1318"/>
      <c r="FZ39" s="1318"/>
      <c r="GA39" s="1318"/>
      <c r="GB39" s="1318"/>
      <c r="GC39" s="1318"/>
      <c r="GD39" s="1318"/>
      <c r="GE39" s="1318"/>
      <c r="GF39" s="1318"/>
      <c r="GG39" s="1318"/>
      <c r="GH39" s="1318"/>
      <c r="GI39" s="1318"/>
      <c r="GJ39" s="1318"/>
      <c r="GK39" s="1318"/>
      <c r="GL39" s="1318"/>
      <c r="GM39" s="1318"/>
      <c r="GN39" s="1318"/>
      <c r="GO39" s="1318"/>
      <c r="GP39" s="1318"/>
      <c r="GQ39" s="1318"/>
      <c r="GR39" s="1318"/>
      <c r="GS39" s="1318"/>
      <c r="GT39" s="1318"/>
      <c r="GU39" s="1318"/>
      <c r="GV39" s="1318"/>
      <c r="GW39" s="1318"/>
      <c r="GX39" s="1318"/>
      <c r="GY39" s="1318"/>
      <c r="GZ39" s="1318"/>
      <c r="HA39" s="1318"/>
      <c r="HB39" s="1318"/>
      <c r="HC39" s="1318"/>
      <c r="HD39" s="1318"/>
      <c r="HE39" s="1318"/>
      <c r="HF39" s="1318"/>
      <c r="HG39" s="1318"/>
      <c r="HH39" s="1318"/>
      <c r="HI39" s="1318"/>
      <c r="HJ39" s="1318"/>
      <c r="HK39" s="1318"/>
      <c r="HL39" s="1318"/>
      <c r="HM39" s="1318"/>
      <c r="HN39" s="1318"/>
      <c r="HO39" s="1318"/>
      <c r="HP39" s="1318"/>
      <c r="HQ39" s="1318"/>
      <c r="HR39" s="1318"/>
      <c r="HS39" s="1318"/>
      <c r="HT39" s="1318"/>
      <c r="HU39" s="1318"/>
      <c r="HV39" s="1318"/>
      <c r="HW39" s="1318"/>
      <c r="HX39" s="1318"/>
      <c r="HY39" s="1318"/>
      <c r="HZ39" s="1318"/>
      <c r="IA39" s="1318"/>
      <c r="IB39" s="1318"/>
      <c r="IC39" s="1318"/>
      <c r="ID39" s="1318"/>
      <c r="IE39" s="1318"/>
      <c r="IF39" s="1318"/>
      <c r="IG39" s="1318"/>
      <c r="IH39" s="1318"/>
      <c r="II39" s="1318"/>
      <c r="IJ39" s="1318"/>
      <c r="IK39" s="1318"/>
      <c r="IL39" s="1318"/>
      <c r="IM39" s="1318"/>
      <c r="IN39" s="1318"/>
      <c r="IO39" s="1318"/>
      <c r="IP39" s="1318"/>
      <c r="IQ39" s="1318"/>
      <c r="IR39" s="1318"/>
      <c r="IS39" s="1318"/>
      <c r="IT39" s="1318"/>
      <c r="IU39" s="1318"/>
      <c r="IV39" s="1318"/>
    </row>
    <row r="40" spans="1:256" s="135" customFormat="1" ht="15" customHeight="1" x14ac:dyDescent="0.2">
      <c r="A40" s="1317"/>
      <c r="B40" s="1317"/>
      <c r="C40" s="1325" t="s">
        <v>1214</v>
      </c>
      <c r="D40" s="1325"/>
      <c r="E40" s="1325"/>
      <c r="F40" s="1325"/>
      <c r="G40" s="1326"/>
      <c r="H40" s="1326"/>
      <c r="I40" s="1326"/>
      <c r="J40" s="1326"/>
      <c r="K40" s="1326"/>
      <c r="L40" s="1326"/>
      <c r="M40" s="1326"/>
      <c r="N40" s="1326"/>
      <c r="O40" s="1326"/>
      <c r="P40" s="1326"/>
      <c r="Q40" s="1326"/>
      <c r="R40" s="1326"/>
      <c r="S40" s="1326"/>
      <c r="T40" s="1326"/>
      <c r="U40" s="1326"/>
      <c r="V40" s="1326"/>
      <c r="W40" s="1326"/>
      <c r="X40" s="1326"/>
      <c r="Y40" s="1326"/>
      <c r="Z40" s="1326"/>
      <c r="AA40" s="1326"/>
      <c r="AB40" s="1326"/>
      <c r="AC40" s="1326"/>
      <c r="AD40" s="1326"/>
      <c r="AE40" s="1326"/>
      <c r="AF40" s="1326"/>
      <c r="AG40" s="1326"/>
      <c r="AH40" s="1318"/>
      <c r="AI40" s="1318"/>
      <c r="AJ40" s="1318"/>
      <c r="AK40" s="1318"/>
      <c r="AL40" s="1318"/>
      <c r="AM40" s="1318"/>
      <c r="AN40" s="1318"/>
      <c r="AO40" s="1318"/>
      <c r="AP40" s="1318"/>
      <c r="AQ40" s="1318"/>
      <c r="AR40" s="1318"/>
      <c r="AS40" s="1318"/>
      <c r="AT40" s="1318"/>
      <c r="AU40" s="1318"/>
      <c r="AV40" s="1318"/>
      <c r="AW40" s="1318"/>
      <c r="AX40" s="1318"/>
      <c r="AY40" s="1318"/>
      <c r="AZ40" s="1318"/>
      <c r="BA40" s="1318"/>
      <c r="BB40" s="1318"/>
      <c r="BC40" s="1318"/>
      <c r="BD40" s="1318"/>
      <c r="BE40" s="1318"/>
      <c r="BF40" s="1318"/>
      <c r="BG40" s="1318"/>
      <c r="BH40" s="1318"/>
      <c r="BI40" s="1318"/>
      <c r="BJ40" s="1318"/>
      <c r="BK40" s="1318"/>
      <c r="BL40" s="1318"/>
      <c r="BM40" s="1318"/>
      <c r="BN40" s="1318"/>
      <c r="BO40" s="1318"/>
      <c r="BP40" s="1318"/>
      <c r="BQ40" s="1318"/>
      <c r="BR40" s="1318"/>
      <c r="BS40" s="1318"/>
      <c r="BT40" s="1318"/>
      <c r="BU40" s="1318"/>
      <c r="BV40" s="1318"/>
      <c r="BW40" s="1318"/>
      <c r="BX40" s="1318"/>
      <c r="BY40" s="1318"/>
      <c r="BZ40" s="1318"/>
      <c r="CA40" s="1318"/>
      <c r="CB40" s="1318"/>
      <c r="CC40" s="1318"/>
      <c r="CD40" s="1318"/>
      <c r="CE40" s="1318"/>
      <c r="CF40" s="1318"/>
      <c r="CG40" s="1318"/>
      <c r="CH40" s="1318"/>
      <c r="CI40" s="1318"/>
      <c r="CJ40" s="1318"/>
      <c r="CK40" s="1318"/>
      <c r="CL40" s="1318"/>
      <c r="CM40" s="1318"/>
      <c r="CN40" s="1318"/>
      <c r="CO40" s="1318"/>
      <c r="CP40" s="1318"/>
      <c r="CQ40" s="1318"/>
      <c r="CR40" s="1318"/>
      <c r="CS40" s="1318"/>
      <c r="CT40" s="1318"/>
      <c r="CU40" s="1318"/>
      <c r="CV40" s="1318"/>
      <c r="CW40" s="1318"/>
      <c r="CX40" s="1318"/>
      <c r="CY40" s="1318"/>
      <c r="CZ40" s="1318"/>
      <c r="DA40" s="1318"/>
      <c r="DB40" s="1318"/>
      <c r="DC40" s="1318"/>
      <c r="DD40" s="1318"/>
      <c r="DE40" s="1318"/>
      <c r="DF40" s="1318"/>
      <c r="DG40" s="1318"/>
      <c r="DH40" s="1318"/>
      <c r="DI40" s="1318"/>
      <c r="DJ40" s="1318"/>
      <c r="DK40" s="1318"/>
      <c r="DL40" s="1318"/>
      <c r="DM40" s="1318"/>
      <c r="DN40" s="1318"/>
      <c r="DO40" s="1318"/>
      <c r="DP40" s="1318"/>
      <c r="DQ40" s="1318"/>
      <c r="DR40" s="1318"/>
      <c r="DS40" s="1318"/>
      <c r="DT40" s="1318"/>
      <c r="DU40" s="1318"/>
      <c r="DV40" s="1318"/>
      <c r="DW40" s="1318"/>
      <c r="DX40" s="1318"/>
      <c r="DY40" s="1318"/>
      <c r="DZ40" s="1318"/>
      <c r="EA40" s="1318"/>
      <c r="EB40" s="1318"/>
      <c r="EC40" s="1318"/>
      <c r="ED40" s="1318"/>
      <c r="EE40" s="1318"/>
      <c r="EF40" s="1318"/>
      <c r="EG40" s="1318"/>
      <c r="EH40" s="1318"/>
      <c r="EI40" s="1318"/>
      <c r="EJ40" s="1318"/>
      <c r="EK40" s="1318"/>
      <c r="EL40" s="1318"/>
      <c r="EM40" s="1318"/>
      <c r="EN40" s="1318"/>
      <c r="EO40" s="1318"/>
      <c r="EP40" s="1318"/>
      <c r="EQ40" s="1318"/>
      <c r="ER40" s="1318"/>
      <c r="ES40" s="1318"/>
      <c r="ET40" s="1318"/>
      <c r="EU40" s="1318"/>
      <c r="EV40" s="1318"/>
      <c r="EW40" s="1318"/>
      <c r="EX40" s="1318"/>
      <c r="EY40" s="1318"/>
      <c r="EZ40" s="1318"/>
      <c r="FA40" s="1318"/>
      <c r="FB40" s="1318"/>
      <c r="FC40" s="1318"/>
      <c r="FD40" s="1318"/>
      <c r="FE40" s="1318"/>
      <c r="FF40" s="1318"/>
      <c r="FG40" s="1318"/>
      <c r="FH40" s="1318"/>
      <c r="FI40" s="1318"/>
      <c r="FJ40" s="1318"/>
      <c r="FK40" s="1318"/>
      <c r="FL40" s="1318"/>
      <c r="FM40" s="1318"/>
      <c r="FN40" s="1318"/>
      <c r="FO40" s="1318"/>
      <c r="FP40" s="1318"/>
      <c r="FQ40" s="1318"/>
      <c r="FR40" s="1318"/>
      <c r="FS40" s="1318"/>
      <c r="FT40" s="1318"/>
      <c r="FU40" s="1318"/>
      <c r="FV40" s="1318"/>
      <c r="FW40" s="1318"/>
      <c r="FX40" s="1318"/>
      <c r="FY40" s="1318"/>
      <c r="FZ40" s="1318"/>
      <c r="GA40" s="1318"/>
      <c r="GB40" s="1318"/>
      <c r="GC40" s="1318"/>
      <c r="GD40" s="1318"/>
      <c r="GE40" s="1318"/>
      <c r="GF40" s="1318"/>
      <c r="GG40" s="1318"/>
      <c r="GH40" s="1318"/>
      <c r="GI40" s="1318"/>
      <c r="GJ40" s="1318"/>
      <c r="GK40" s="1318"/>
      <c r="GL40" s="1318"/>
      <c r="GM40" s="1318"/>
      <c r="GN40" s="1318"/>
      <c r="GO40" s="1318"/>
      <c r="GP40" s="1318"/>
      <c r="GQ40" s="1318"/>
      <c r="GR40" s="1318"/>
      <c r="GS40" s="1318"/>
      <c r="GT40" s="1318"/>
      <c r="GU40" s="1318"/>
      <c r="GV40" s="1318"/>
      <c r="GW40" s="1318"/>
      <c r="GX40" s="1318"/>
      <c r="GY40" s="1318"/>
      <c r="GZ40" s="1318"/>
      <c r="HA40" s="1318"/>
      <c r="HB40" s="1318"/>
      <c r="HC40" s="1318"/>
      <c r="HD40" s="1318"/>
      <c r="HE40" s="1318"/>
      <c r="HF40" s="1318"/>
      <c r="HG40" s="1318"/>
      <c r="HH40" s="1318"/>
      <c r="HI40" s="1318"/>
      <c r="HJ40" s="1318"/>
      <c r="HK40" s="1318"/>
      <c r="HL40" s="1318"/>
      <c r="HM40" s="1318"/>
      <c r="HN40" s="1318"/>
      <c r="HO40" s="1318"/>
      <c r="HP40" s="1318"/>
      <c r="HQ40" s="1318"/>
      <c r="HR40" s="1318"/>
      <c r="HS40" s="1318"/>
      <c r="HT40" s="1318"/>
      <c r="HU40" s="1318"/>
      <c r="HV40" s="1318"/>
      <c r="HW40" s="1318"/>
      <c r="HX40" s="1318"/>
      <c r="HY40" s="1318"/>
      <c r="HZ40" s="1318"/>
      <c r="IA40" s="1318"/>
      <c r="IB40" s="1318"/>
      <c r="IC40" s="1318"/>
      <c r="ID40" s="1318"/>
      <c r="IE40" s="1318"/>
      <c r="IF40" s="1318"/>
      <c r="IG40" s="1318"/>
      <c r="IH40" s="1318"/>
      <c r="II40" s="1318"/>
      <c r="IJ40" s="1318"/>
      <c r="IK40" s="1318"/>
      <c r="IL40" s="1318"/>
      <c r="IM40" s="1318"/>
      <c r="IN40" s="1318"/>
      <c r="IO40" s="1318"/>
      <c r="IP40" s="1318"/>
      <c r="IQ40" s="1318"/>
      <c r="IR40" s="1318"/>
      <c r="IS40" s="1318"/>
      <c r="IT40" s="1318"/>
      <c r="IU40" s="1318"/>
      <c r="IV40" s="1318"/>
    </row>
    <row r="41" spans="1:256" s="135" customFormat="1" ht="15" customHeight="1" x14ac:dyDescent="0.2">
      <c r="A41" s="1317"/>
      <c r="B41" s="1317"/>
      <c r="C41" s="1325" t="s">
        <v>1215</v>
      </c>
      <c r="D41" s="1325"/>
      <c r="E41" s="1325"/>
      <c r="F41" s="1325"/>
      <c r="G41" s="1326"/>
      <c r="H41" s="1326"/>
      <c r="I41" s="1326"/>
      <c r="J41" s="1326"/>
      <c r="K41" s="1326"/>
      <c r="L41" s="1326"/>
      <c r="M41" s="1326"/>
      <c r="N41" s="1326"/>
      <c r="O41" s="1326"/>
      <c r="P41" s="1326"/>
      <c r="Q41" s="1326"/>
      <c r="R41" s="1326"/>
      <c r="S41" s="1326"/>
      <c r="T41" s="1326"/>
      <c r="U41" s="1326"/>
      <c r="V41" s="1326"/>
      <c r="W41" s="1326"/>
      <c r="X41" s="1326"/>
      <c r="Y41" s="1326"/>
      <c r="Z41" s="1326"/>
      <c r="AA41" s="1326"/>
      <c r="AB41" s="1326"/>
      <c r="AC41" s="1326"/>
      <c r="AD41" s="1326"/>
      <c r="AE41" s="1326"/>
      <c r="AF41" s="1326"/>
      <c r="AG41" s="1326"/>
      <c r="AH41" s="1318"/>
      <c r="AI41" s="1318"/>
      <c r="AJ41" s="1318"/>
      <c r="AK41" s="1318"/>
      <c r="AL41" s="1318"/>
      <c r="AM41" s="1318"/>
      <c r="AN41" s="1318"/>
      <c r="AO41" s="1318"/>
      <c r="AP41" s="1318"/>
      <c r="AQ41" s="1318"/>
      <c r="AR41" s="1318"/>
      <c r="AS41" s="1318"/>
      <c r="AT41" s="1318"/>
      <c r="AU41" s="1318"/>
      <c r="AV41" s="1318"/>
      <c r="AW41" s="1318"/>
      <c r="AX41" s="1318"/>
      <c r="AY41" s="1318"/>
      <c r="AZ41" s="1318"/>
      <c r="BA41" s="1318"/>
      <c r="BB41" s="1318"/>
      <c r="BC41" s="1318"/>
      <c r="BD41" s="1318"/>
      <c r="BE41" s="1318"/>
      <c r="BF41" s="1318"/>
      <c r="BG41" s="1318"/>
      <c r="BH41" s="1318"/>
      <c r="BI41" s="1318"/>
      <c r="BJ41" s="1318"/>
      <c r="BK41" s="1318"/>
      <c r="BL41" s="1318"/>
      <c r="BM41" s="1318"/>
      <c r="BN41" s="1318"/>
      <c r="BO41" s="1318"/>
      <c r="BP41" s="1318"/>
      <c r="BQ41" s="1318"/>
      <c r="BR41" s="1318"/>
      <c r="BS41" s="1318"/>
      <c r="BT41" s="1318"/>
      <c r="BU41" s="1318"/>
      <c r="BV41" s="1318"/>
      <c r="BW41" s="1318"/>
      <c r="BX41" s="1318"/>
      <c r="BY41" s="1318"/>
      <c r="BZ41" s="1318"/>
      <c r="CA41" s="1318"/>
      <c r="CB41" s="1318"/>
      <c r="CC41" s="1318"/>
      <c r="CD41" s="1318"/>
      <c r="CE41" s="1318"/>
      <c r="CF41" s="1318"/>
      <c r="CG41" s="1318"/>
      <c r="CH41" s="1318"/>
      <c r="CI41" s="1318"/>
      <c r="CJ41" s="1318"/>
      <c r="CK41" s="1318"/>
      <c r="CL41" s="1318"/>
      <c r="CM41" s="1318"/>
      <c r="CN41" s="1318"/>
      <c r="CO41" s="1318"/>
      <c r="CP41" s="1318"/>
      <c r="CQ41" s="1318"/>
      <c r="CR41" s="1318"/>
      <c r="CS41" s="1318"/>
      <c r="CT41" s="1318"/>
      <c r="CU41" s="1318"/>
      <c r="CV41" s="1318"/>
      <c r="CW41" s="1318"/>
      <c r="CX41" s="1318"/>
      <c r="CY41" s="1318"/>
      <c r="CZ41" s="1318"/>
      <c r="DA41" s="1318"/>
      <c r="DB41" s="1318"/>
      <c r="DC41" s="1318"/>
      <c r="DD41" s="1318"/>
      <c r="DE41" s="1318"/>
      <c r="DF41" s="1318"/>
      <c r="DG41" s="1318"/>
      <c r="DH41" s="1318"/>
      <c r="DI41" s="1318"/>
      <c r="DJ41" s="1318"/>
      <c r="DK41" s="1318"/>
      <c r="DL41" s="1318"/>
      <c r="DM41" s="1318"/>
      <c r="DN41" s="1318"/>
      <c r="DO41" s="1318"/>
      <c r="DP41" s="1318"/>
      <c r="DQ41" s="1318"/>
      <c r="DR41" s="1318"/>
      <c r="DS41" s="1318"/>
      <c r="DT41" s="1318"/>
      <c r="DU41" s="1318"/>
      <c r="DV41" s="1318"/>
      <c r="DW41" s="1318"/>
      <c r="DX41" s="1318"/>
      <c r="DY41" s="1318"/>
      <c r="DZ41" s="1318"/>
      <c r="EA41" s="1318"/>
      <c r="EB41" s="1318"/>
      <c r="EC41" s="1318"/>
      <c r="ED41" s="1318"/>
      <c r="EE41" s="1318"/>
      <c r="EF41" s="1318"/>
      <c r="EG41" s="1318"/>
      <c r="EH41" s="1318"/>
      <c r="EI41" s="1318"/>
      <c r="EJ41" s="1318"/>
      <c r="EK41" s="1318"/>
      <c r="EL41" s="1318"/>
      <c r="EM41" s="1318"/>
      <c r="EN41" s="1318"/>
      <c r="EO41" s="1318"/>
      <c r="EP41" s="1318"/>
      <c r="EQ41" s="1318"/>
      <c r="ER41" s="1318"/>
      <c r="ES41" s="1318"/>
      <c r="ET41" s="1318"/>
      <c r="EU41" s="1318"/>
      <c r="EV41" s="1318"/>
      <c r="EW41" s="1318"/>
      <c r="EX41" s="1318"/>
      <c r="EY41" s="1318"/>
      <c r="EZ41" s="1318"/>
      <c r="FA41" s="1318"/>
      <c r="FB41" s="1318"/>
      <c r="FC41" s="1318"/>
      <c r="FD41" s="1318"/>
      <c r="FE41" s="1318"/>
      <c r="FF41" s="1318"/>
      <c r="FG41" s="1318"/>
      <c r="FH41" s="1318"/>
      <c r="FI41" s="1318"/>
      <c r="FJ41" s="1318"/>
      <c r="FK41" s="1318"/>
      <c r="FL41" s="1318"/>
      <c r="FM41" s="1318"/>
      <c r="FN41" s="1318"/>
      <c r="FO41" s="1318"/>
      <c r="FP41" s="1318"/>
      <c r="FQ41" s="1318"/>
      <c r="FR41" s="1318"/>
      <c r="FS41" s="1318"/>
      <c r="FT41" s="1318"/>
      <c r="FU41" s="1318"/>
      <c r="FV41" s="1318"/>
      <c r="FW41" s="1318"/>
      <c r="FX41" s="1318"/>
      <c r="FY41" s="1318"/>
      <c r="FZ41" s="1318"/>
      <c r="GA41" s="1318"/>
      <c r="GB41" s="1318"/>
      <c r="GC41" s="1318"/>
      <c r="GD41" s="1318"/>
      <c r="GE41" s="1318"/>
      <c r="GF41" s="1318"/>
      <c r="GG41" s="1318"/>
      <c r="GH41" s="1318"/>
      <c r="GI41" s="1318"/>
      <c r="GJ41" s="1318"/>
      <c r="GK41" s="1318"/>
      <c r="GL41" s="1318"/>
      <c r="GM41" s="1318"/>
      <c r="GN41" s="1318"/>
      <c r="GO41" s="1318"/>
      <c r="GP41" s="1318"/>
      <c r="GQ41" s="1318"/>
      <c r="GR41" s="1318"/>
      <c r="GS41" s="1318"/>
      <c r="GT41" s="1318"/>
      <c r="GU41" s="1318"/>
      <c r="GV41" s="1318"/>
      <c r="GW41" s="1318"/>
      <c r="GX41" s="1318"/>
      <c r="GY41" s="1318"/>
      <c r="GZ41" s="1318"/>
      <c r="HA41" s="1318"/>
      <c r="HB41" s="1318"/>
      <c r="HC41" s="1318"/>
      <c r="HD41" s="1318"/>
      <c r="HE41" s="1318"/>
      <c r="HF41" s="1318"/>
      <c r="HG41" s="1318"/>
      <c r="HH41" s="1318"/>
      <c r="HI41" s="1318"/>
      <c r="HJ41" s="1318"/>
      <c r="HK41" s="1318"/>
      <c r="HL41" s="1318"/>
      <c r="HM41" s="1318"/>
      <c r="HN41" s="1318"/>
      <c r="HO41" s="1318"/>
      <c r="HP41" s="1318"/>
      <c r="HQ41" s="1318"/>
      <c r="HR41" s="1318"/>
      <c r="HS41" s="1318"/>
      <c r="HT41" s="1318"/>
      <c r="HU41" s="1318"/>
      <c r="HV41" s="1318"/>
      <c r="HW41" s="1318"/>
      <c r="HX41" s="1318"/>
      <c r="HY41" s="1318"/>
      <c r="HZ41" s="1318"/>
      <c r="IA41" s="1318"/>
      <c r="IB41" s="1318"/>
      <c r="IC41" s="1318"/>
      <c r="ID41" s="1318"/>
      <c r="IE41" s="1318"/>
      <c r="IF41" s="1318"/>
      <c r="IG41" s="1318"/>
      <c r="IH41" s="1318"/>
      <c r="II41" s="1318"/>
      <c r="IJ41" s="1318"/>
      <c r="IK41" s="1318"/>
      <c r="IL41" s="1318"/>
      <c r="IM41" s="1318"/>
      <c r="IN41" s="1318"/>
      <c r="IO41" s="1318"/>
      <c r="IP41" s="1318"/>
      <c r="IQ41" s="1318"/>
      <c r="IR41" s="1318"/>
      <c r="IS41" s="1318"/>
      <c r="IT41" s="1318"/>
      <c r="IU41" s="1318"/>
      <c r="IV41" s="1318"/>
    </row>
    <row r="42" spans="1:256" s="135" customFormat="1" ht="15" customHeight="1" x14ac:dyDescent="0.2">
      <c r="A42" s="1317"/>
      <c r="B42" s="1317"/>
      <c r="C42" s="1325" t="s">
        <v>1216</v>
      </c>
      <c r="D42" s="1325"/>
      <c r="E42" s="1325"/>
      <c r="F42" s="1325"/>
      <c r="G42" s="1326"/>
      <c r="H42" s="1326"/>
      <c r="I42" s="1326"/>
      <c r="J42" s="1326"/>
      <c r="K42" s="1326"/>
      <c r="L42" s="1326"/>
      <c r="M42" s="1326"/>
      <c r="N42" s="1326"/>
      <c r="O42" s="1326"/>
      <c r="P42" s="1326"/>
      <c r="Q42" s="1326"/>
      <c r="R42" s="1326"/>
      <c r="S42" s="1326"/>
      <c r="T42" s="1326"/>
      <c r="U42" s="1326"/>
      <c r="V42" s="1326"/>
      <c r="W42" s="1326"/>
      <c r="X42" s="1326"/>
      <c r="Y42" s="1326"/>
      <c r="Z42" s="1326"/>
      <c r="AA42" s="1326"/>
      <c r="AB42" s="1326"/>
      <c r="AC42" s="1326"/>
      <c r="AD42" s="1326"/>
      <c r="AE42" s="1326"/>
      <c r="AF42" s="1326"/>
      <c r="AG42" s="1326"/>
      <c r="AH42" s="1318"/>
      <c r="AI42" s="1318"/>
      <c r="AJ42" s="1318"/>
      <c r="AK42" s="1318"/>
      <c r="AL42" s="1318"/>
      <c r="AM42" s="1318"/>
      <c r="AN42" s="1318"/>
      <c r="AO42" s="1318"/>
      <c r="AP42" s="1318"/>
      <c r="AQ42" s="1318"/>
      <c r="AR42" s="1318"/>
      <c r="AS42" s="1318"/>
      <c r="AT42" s="1318"/>
      <c r="AU42" s="1318"/>
      <c r="AV42" s="1318"/>
      <c r="AW42" s="1318"/>
      <c r="AX42" s="1318"/>
      <c r="AY42" s="1318"/>
      <c r="AZ42" s="1318"/>
      <c r="BA42" s="1318"/>
      <c r="BB42" s="1318"/>
      <c r="BC42" s="1318"/>
      <c r="BD42" s="1318"/>
      <c r="BE42" s="1318"/>
      <c r="BF42" s="1318"/>
      <c r="BG42" s="1318"/>
      <c r="BH42" s="1318"/>
      <c r="BI42" s="1318"/>
      <c r="BJ42" s="1318"/>
      <c r="BK42" s="1318"/>
      <c r="BL42" s="1318"/>
      <c r="BM42" s="1318"/>
      <c r="BN42" s="1318"/>
      <c r="BO42" s="1318"/>
      <c r="BP42" s="1318"/>
      <c r="BQ42" s="1318"/>
      <c r="BR42" s="1318"/>
      <c r="BS42" s="1318"/>
      <c r="BT42" s="1318"/>
      <c r="BU42" s="1318"/>
      <c r="BV42" s="1318"/>
      <c r="BW42" s="1318"/>
      <c r="BX42" s="1318"/>
      <c r="BY42" s="1318"/>
      <c r="BZ42" s="1318"/>
      <c r="CA42" s="1318"/>
      <c r="CB42" s="1318"/>
      <c r="CC42" s="1318"/>
      <c r="CD42" s="1318"/>
      <c r="CE42" s="1318"/>
      <c r="CF42" s="1318"/>
      <c r="CG42" s="1318"/>
      <c r="CH42" s="1318"/>
      <c r="CI42" s="1318"/>
      <c r="CJ42" s="1318"/>
      <c r="CK42" s="1318"/>
      <c r="CL42" s="1318"/>
      <c r="CM42" s="1318"/>
      <c r="CN42" s="1318"/>
      <c r="CO42" s="1318"/>
      <c r="CP42" s="1318"/>
      <c r="CQ42" s="1318"/>
      <c r="CR42" s="1318"/>
      <c r="CS42" s="1318"/>
      <c r="CT42" s="1318"/>
      <c r="CU42" s="1318"/>
      <c r="CV42" s="1318"/>
      <c r="CW42" s="1318"/>
      <c r="CX42" s="1318"/>
      <c r="CY42" s="1318"/>
      <c r="CZ42" s="1318"/>
      <c r="DA42" s="1318"/>
      <c r="DB42" s="1318"/>
      <c r="DC42" s="1318"/>
      <c r="DD42" s="1318"/>
      <c r="DE42" s="1318"/>
      <c r="DF42" s="1318"/>
      <c r="DG42" s="1318"/>
      <c r="DH42" s="1318"/>
      <c r="DI42" s="1318"/>
      <c r="DJ42" s="1318"/>
      <c r="DK42" s="1318"/>
      <c r="DL42" s="1318"/>
      <c r="DM42" s="1318"/>
      <c r="DN42" s="1318"/>
      <c r="DO42" s="1318"/>
      <c r="DP42" s="1318"/>
      <c r="DQ42" s="1318"/>
      <c r="DR42" s="1318"/>
      <c r="DS42" s="1318"/>
      <c r="DT42" s="1318"/>
      <c r="DU42" s="1318"/>
      <c r="DV42" s="1318"/>
      <c r="DW42" s="1318"/>
      <c r="DX42" s="1318"/>
      <c r="DY42" s="1318"/>
      <c r="DZ42" s="1318"/>
      <c r="EA42" s="1318"/>
      <c r="EB42" s="1318"/>
      <c r="EC42" s="1318"/>
      <c r="ED42" s="1318"/>
      <c r="EE42" s="1318"/>
      <c r="EF42" s="1318"/>
      <c r="EG42" s="1318"/>
      <c r="EH42" s="1318"/>
      <c r="EI42" s="1318"/>
      <c r="EJ42" s="1318"/>
      <c r="EK42" s="1318"/>
      <c r="EL42" s="1318"/>
      <c r="EM42" s="1318"/>
      <c r="EN42" s="1318"/>
      <c r="EO42" s="1318"/>
      <c r="EP42" s="1318"/>
      <c r="EQ42" s="1318"/>
      <c r="ER42" s="1318"/>
      <c r="ES42" s="1318"/>
      <c r="ET42" s="1318"/>
      <c r="EU42" s="1318"/>
      <c r="EV42" s="1318"/>
      <c r="EW42" s="1318"/>
      <c r="EX42" s="1318"/>
      <c r="EY42" s="1318"/>
      <c r="EZ42" s="1318"/>
      <c r="FA42" s="1318"/>
      <c r="FB42" s="1318"/>
      <c r="FC42" s="1318"/>
      <c r="FD42" s="1318"/>
      <c r="FE42" s="1318"/>
      <c r="FF42" s="1318"/>
      <c r="FG42" s="1318"/>
      <c r="FH42" s="1318"/>
      <c r="FI42" s="1318"/>
      <c r="FJ42" s="1318"/>
      <c r="FK42" s="1318"/>
      <c r="FL42" s="1318"/>
      <c r="FM42" s="1318"/>
      <c r="FN42" s="1318"/>
      <c r="FO42" s="1318"/>
      <c r="FP42" s="1318"/>
      <c r="FQ42" s="1318"/>
      <c r="FR42" s="1318"/>
      <c r="FS42" s="1318"/>
      <c r="FT42" s="1318"/>
      <c r="FU42" s="1318"/>
      <c r="FV42" s="1318"/>
      <c r="FW42" s="1318"/>
      <c r="FX42" s="1318"/>
      <c r="FY42" s="1318"/>
      <c r="FZ42" s="1318"/>
      <c r="GA42" s="1318"/>
      <c r="GB42" s="1318"/>
      <c r="GC42" s="1318"/>
      <c r="GD42" s="1318"/>
      <c r="GE42" s="1318"/>
      <c r="GF42" s="1318"/>
      <c r="GG42" s="1318"/>
      <c r="GH42" s="1318"/>
      <c r="GI42" s="1318"/>
      <c r="GJ42" s="1318"/>
      <c r="GK42" s="1318"/>
      <c r="GL42" s="1318"/>
      <c r="GM42" s="1318"/>
      <c r="GN42" s="1318"/>
      <c r="GO42" s="1318"/>
      <c r="GP42" s="1318"/>
      <c r="GQ42" s="1318"/>
      <c r="GR42" s="1318"/>
      <c r="GS42" s="1318"/>
      <c r="GT42" s="1318"/>
      <c r="GU42" s="1318"/>
      <c r="GV42" s="1318"/>
      <c r="GW42" s="1318"/>
      <c r="GX42" s="1318"/>
      <c r="GY42" s="1318"/>
      <c r="GZ42" s="1318"/>
      <c r="HA42" s="1318"/>
      <c r="HB42" s="1318"/>
      <c r="HC42" s="1318"/>
      <c r="HD42" s="1318"/>
      <c r="HE42" s="1318"/>
      <c r="HF42" s="1318"/>
      <c r="HG42" s="1318"/>
      <c r="HH42" s="1318"/>
      <c r="HI42" s="1318"/>
      <c r="HJ42" s="1318"/>
      <c r="HK42" s="1318"/>
      <c r="HL42" s="1318"/>
      <c r="HM42" s="1318"/>
      <c r="HN42" s="1318"/>
      <c r="HO42" s="1318"/>
      <c r="HP42" s="1318"/>
      <c r="HQ42" s="1318"/>
      <c r="HR42" s="1318"/>
      <c r="HS42" s="1318"/>
      <c r="HT42" s="1318"/>
      <c r="HU42" s="1318"/>
      <c r="HV42" s="1318"/>
      <c r="HW42" s="1318"/>
      <c r="HX42" s="1318"/>
      <c r="HY42" s="1318"/>
      <c r="HZ42" s="1318"/>
      <c r="IA42" s="1318"/>
      <c r="IB42" s="1318"/>
      <c r="IC42" s="1318"/>
      <c r="ID42" s="1318"/>
      <c r="IE42" s="1318"/>
      <c r="IF42" s="1318"/>
      <c r="IG42" s="1318"/>
      <c r="IH42" s="1318"/>
      <c r="II42" s="1318"/>
      <c r="IJ42" s="1318"/>
      <c r="IK42" s="1318"/>
      <c r="IL42" s="1318"/>
      <c r="IM42" s="1318"/>
      <c r="IN42" s="1318"/>
      <c r="IO42" s="1318"/>
      <c r="IP42" s="1318"/>
      <c r="IQ42" s="1318"/>
      <c r="IR42" s="1318"/>
      <c r="IS42" s="1318"/>
      <c r="IT42" s="1318"/>
      <c r="IU42" s="1318"/>
      <c r="IV42" s="1318"/>
    </row>
    <row r="43" spans="1:256" s="63" customFormat="1" ht="15" customHeight="1" x14ac:dyDescent="0.2">
      <c r="A43" s="1317"/>
      <c r="B43" s="1317"/>
      <c r="C43" s="1317" t="s">
        <v>1217</v>
      </c>
      <c r="D43" s="1317"/>
      <c r="E43" s="1317"/>
      <c r="F43" s="1317"/>
      <c r="G43" s="1317"/>
      <c r="H43" s="1317"/>
      <c r="I43" s="1317"/>
      <c r="J43" s="1317"/>
      <c r="K43" s="1317"/>
      <c r="L43" s="1317"/>
      <c r="M43" s="1317"/>
      <c r="N43" s="1317"/>
      <c r="O43" s="1317"/>
      <c r="P43" s="1317"/>
      <c r="Q43" s="1317"/>
      <c r="R43" s="1317"/>
      <c r="S43" s="1317"/>
      <c r="T43" s="1317"/>
      <c r="U43" s="1317"/>
      <c r="V43" s="1317"/>
      <c r="W43" s="1317"/>
      <c r="X43" s="1317"/>
      <c r="Y43" s="1317"/>
      <c r="Z43" s="1317"/>
      <c r="AA43" s="1317"/>
      <c r="AB43" s="1317"/>
      <c r="AC43" s="1317"/>
      <c r="AD43" s="1317"/>
      <c r="AE43" s="1317"/>
      <c r="AF43" s="1317"/>
      <c r="AG43" s="1317"/>
      <c r="AH43" s="1318"/>
      <c r="AI43" s="1318"/>
      <c r="AJ43" s="1318"/>
      <c r="AK43" s="1318"/>
      <c r="AL43" s="1318"/>
      <c r="AM43" s="1318"/>
      <c r="AN43" s="1318"/>
      <c r="AO43" s="1318"/>
      <c r="AP43" s="1318"/>
      <c r="AQ43" s="1318"/>
      <c r="AR43" s="1318"/>
      <c r="AS43" s="1318"/>
      <c r="AT43" s="1318"/>
      <c r="AU43" s="1318"/>
      <c r="AV43" s="1318"/>
      <c r="AW43" s="1318"/>
      <c r="AX43" s="1318"/>
      <c r="AY43" s="1318"/>
      <c r="AZ43" s="1318"/>
      <c r="BA43" s="1318"/>
      <c r="BB43" s="1318"/>
      <c r="BC43" s="1318"/>
      <c r="BD43" s="1318"/>
      <c r="BE43" s="1318"/>
      <c r="BF43" s="1318"/>
      <c r="BG43" s="1318"/>
      <c r="BH43" s="1318"/>
      <c r="BI43" s="1318"/>
      <c r="BJ43" s="1318"/>
      <c r="BK43" s="1318"/>
      <c r="BL43" s="1318"/>
      <c r="BM43" s="1318"/>
      <c r="BN43" s="1318"/>
      <c r="BO43" s="1318"/>
      <c r="BP43" s="1318"/>
      <c r="BQ43" s="1318"/>
      <c r="BR43" s="1318"/>
      <c r="BS43" s="1318"/>
      <c r="BT43" s="1318"/>
      <c r="BU43" s="1318"/>
      <c r="BV43" s="1318"/>
      <c r="BW43" s="1318"/>
      <c r="BX43" s="1318"/>
      <c r="BY43" s="1318"/>
      <c r="BZ43" s="1318"/>
      <c r="CA43" s="1318"/>
      <c r="CB43" s="1318"/>
      <c r="CC43" s="1318"/>
      <c r="CD43" s="1318"/>
      <c r="CE43" s="1318"/>
      <c r="CF43" s="1318"/>
      <c r="CG43" s="1318"/>
      <c r="CH43" s="1318"/>
      <c r="CI43" s="1318"/>
      <c r="CJ43" s="1318"/>
      <c r="CK43" s="1318"/>
      <c r="CL43" s="1318"/>
      <c r="CM43" s="1318"/>
      <c r="CN43" s="1318"/>
      <c r="CO43" s="1318"/>
      <c r="CP43" s="1318"/>
      <c r="CQ43" s="1318"/>
      <c r="CR43" s="1318"/>
      <c r="CS43" s="1318"/>
      <c r="CT43" s="1318"/>
      <c r="CU43" s="1318"/>
      <c r="CV43" s="1318"/>
      <c r="CW43" s="1318"/>
      <c r="CX43" s="1318"/>
      <c r="CY43" s="1318"/>
      <c r="CZ43" s="1318"/>
      <c r="DA43" s="1318"/>
      <c r="DB43" s="1318"/>
      <c r="DC43" s="1318"/>
      <c r="DD43" s="1318"/>
      <c r="DE43" s="1318"/>
      <c r="DF43" s="1318"/>
      <c r="DG43" s="1318"/>
      <c r="DH43" s="1318"/>
      <c r="DI43" s="1318"/>
      <c r="DJ43" s="1318"/>
      <c r="DK43" s="1318"/>
      <c r="DL43" s="1318"/>
      <c r="DM43" s="1318"/>
      <c r="DN43" s="1318"/>
      <c r="DO43" s="1318"/>
      <c r="DP43" s="1318"/>
      <c r="DQ43" s="1318"/>
      <c r="DR43" s="1318"/>
      <c r="DS43" s="1318"/>
      <c r="DT43" s="1318"/>
      <c r="DU43" s="1318"/>
      <c r="DV43" s="1318"/>
      <c r="DW43" s="1318"/>
      <c r="DX43" s="1318"/>
      <c r="DY43" s="1318"/>
      <c r="DZ43" s="1318"/>
      <c r="EA43" s="1318"/>
      <c r="EB43" s="1318"/>
      <c r="EC43" s="1318"/>
      <c r="ED43" s="1318"/>
      <c r="EE43" s="1318"/>
      <c r="EF43" s="1318"/>
      <c r="EG43" s="1318"/>
      <c r="EH43" s="1318"/>
      <c r="EI43" s="1318"/>
      <c r="EJ43" s="1318"/>
      <c r="EK43" s="1318"/>
      <c r="EL43" s="1318"/>
      <c r="EM43" s="1318"/>
      <c r="EN43" s="1318"/>
      <c r="EO43" s="1318"/>
      <c r="EP43" s="1318"/>
      <c r="EQ43" s="1318"/>
      <c r="ER43" s="1318"/>
      <c r="ES43" s="1318"/>
      <c r="ET43" s="1318"/>
      <c r="EU43" s="1318"/>
      <c r="EV43" s="1318"/>
      <c r="EW43" s="1318"/>
      <c r="EX43" s="1318"/>
      <c r="EY43" s="1318"/>
      <c r="EZ43" s="1318"/>
      <c r="FA43" s="1318"/>
      <c r="FB43" s="1318"/>
      <c r="FC43" s="1318"/>
      <c r="FD43" s="1318"/>
      <c r="FE43" s="1318"/>
      <c r="FF43" s="1318"/>
      <c r="FG43" s="1318"/>
      <c r="FH43" s="1318"/>
      <c r="FI43" s="1318"/>
      <c r="FJ43" s="1318"/>
      <c r="FK43" s="1318"/>
      <c r="FL43" s="1318"/>
      <c r="FM43" s="1318"/>
      <c r="FN43" s="1318"/>
      <c r="FO43" s="1318"/>
      <c r="FP43" s="1318"/>
      <c r="FQ43" s="1318"/>
      <c r="FR43" s="1318"/>
      <c r="FS43" s="1318"/>
      <c r="FT43" s="1318"/>
      <c r="FU43" s="1318"/>
      <c r="FV43" s="1318"/>
      <c r="FW43" s="1318"/>
      <c r="FX43" s="1318"/>
      <c r="FY43" s="1318"/>
      <c r="FZ43" s="1318"/>
      <c r="GA43" s="1318"/>
      <c r="GB43" s="1318"/>
      <c r="GC43" s="1318"/>
      <c r="GD43" s="1318"/>
      <c r="GE43" s="1318"/>
      <c r="GF43" s="1318"/>
      <c r="GG43" s="1318"/>
      <c r="GH43" s="1318"/>
      <c r="GI43" s="1318"/>
      <c r="GJ43" s="1318"/>
      <c r="GK43" s="1318"/>
      <c r="GL43" s="1318"/>
      <c r="GM43" s="1318"/>
      <c r="GN43" s="1318"/>
      <c r="GO43" s="1318"/>
      <c r="GP43" s="1318"/>
      <c r="GQ43" s="1318"/>
      <c r="GR43" s="1318"/>
      <c r="GS43" s="1318"/>
      <c r="GT43" s="1318"/>
      <c r="GU43" s="1318"/>
      <c r="GV43" s="1318"/>
      <c r="GW43" s="1318"/>
      <c r="GX43" s="1318"/>
      <c r="GY43" s="1318"/>
      <c r="GZ43" s="1318"/>
      <c r="HA43" s="1318"/>
      <c r="HB43" s="1318"/>
      <c r="HC43" s="1318"/>
      <c r="HD43" s="1318"/>
      <c r="HE43" s="1318"/>
      <c r="HF43" s="1318"/>
      <c r="HG43" s="1318"/>
      <c r="HH43" s="1318"/>
      <c r="HI43" s="1318"/>
      <c r="HJ43" s="1318"/>
      <c r="HK43" s="1318"/>
      <c r="HL43" s="1318"/>
      <c r="HM43" s="1318"/>
      <c r="HN43" s="1318"/>
      <c r="HO43" s="1318"/>
      <c r="HP43" s="1318"/>
      <c r="HQ43" s="1318"/>
      <c r="HR43" s="1318"/>
      <c r="HS43" s="1318"/>
      <c r="HT43" s="1318"/>
      <c r="HU43" s="1318"/>
      <c r="HV43" s="1318"/>
      <c r="HW43" s="1318"/>
      <c r="HX43" s="1318"/>
      <c r="HY43" s="1318"/>
      <c r="HZ43" s="1318"/>
      <c r="IA43" s="1318"/>
      <c r="IB43" s="1318"/>
      <c r="IC43" s="1318"/>
      <c r="ID43" s="1318"/>
      <c r="IE43" s="1318"/>
      <c r="IF43" s="1318"/>
      <c r="IG43" s="1318"/>
      <c r="IH43" s="1318"/>
      <c r="II43" s="1318"/>
      <c r="IJ43" s="1318"/>
      <c r="IK43" s="1318"/>
      <c r="IL43" s="1318"/>
      <c r="IM43" s="1318"/>
      <c r="IN43" s="1318"/>
      <c r="IO43" s="1318"/>
      <c r="IP43" s="1318"/>
      <c r="IQ43" s="1318"/>
      <c r="IR43" s="1318"/>
      <c r="IS43" s="1318"/>
      <c r="IT43" s="1318"/>
      <c r="IU43" s="1318"/>
      <c r="IV43" s="1318"/>
    </row>
    <row r="44" spans="1:256" s="63" customFormat="1" ht="15" customHeight="1" x14ac:dyDescent="0.2">
      <c r="A44" s="1317"/>
      <c r="B44" s="1317"/>
      <c r="C44" s="1325" t="s">
        <v>1218</v>
      </c>
      <c r="D44" s="1325"/>
      <c r="E44" s="1325"/>
      <c r="F44" s="1325"/>
      <c r="G44" s="1326"/>
      <c r="H44" s="1326"/>
      <c r="I44" s="1326"/>
      <c r="J44" s="1326"/>
      <c r="K44" s="1326"/>
      <c r="L44" s="1326"/>
      <c r="M44" s="1326"/>
      <c r="N44" s="1326"/>
      <c r="O44" s="1326"/>
      <c r="P44" s="1326"/>
      <c r="Q44" s="1326"/>
      <c r="R44" s="1326"/>
      <c r="S44" s="1326"/>
      <c r="T44" s="1326"/>
      <c r="U44" s="1326"/>
      <c r="V44" s="1326"/>
      <c r="W44" s="1326"/>
      <c r="X44" s="1326"/>
      <c r="Y44" s="1326"/>
      <c r="Z44" s="1326"/>
      <c r="AA44" s="1326"/>
      <c r="AB44" s="1326"/>
      <c r="AC44" s="1326"/>
      <c r="AD44" s="1326"/>
      <c r="AE44" s="1326"/>
      <c r="AF44" s="1326"/>
      <c r="AG44" s="1326"/>
      <c r="AH44" s="1318"/>
      <c r="AI44" s="1318"/>
      <c r="AJ44" s="1318"/>
      <c r="AK44" s="1318"/>
      <c r="AL44" s="1318"/>
      <c r="AM44" s="1318"/>
      <c r="AN44" s="1318"/>
      <c r="AO44" s="1318"/>
      <c r="AP44" s="1318"/>
      <c r="AQ44" s="1318"/>
      <c r="AR44" s="1318"/>
      <c r="AS44" s="1318"/>
      <c r="AT44" s="1318"/>
      <c r="AU44" s="1318"/>
      <c r="AV44" s="1318"/>
      <c r="AW44" s="1318"/>
      <c r="AX44" s="1318"/>
      <c r="AY44" s="1318"/>
      <c r="AZ44" s="1318"/>
      <c r="BA44" s="1318"/>
      <c r="BB44" s="1318"/>
      <c r="BC44" s="1318"/>
      <c r="BD44" s="1318"/>
      <c r="BE44" s="1318"/>
      <c r="BF44" s="1318"/>
      <c r="BG44" s="1318"/>
      <c r="BH44" s="1318"/>
      <c r="BI44" s="1318"/>
      <c r="BJ44" s="1318"/>
      <c r="BK44" s="1318"/>
      <c r="BL44" s="1318"/>
      <c r="BM44" s="1318"/>
      <c r="BN44" s="1318"/>
      <c r="BO44" s="1318"/>
      <c r="BP44" s="1318"/>
      <c r="BQ44" s="1318"/>
      <c r="BR44" s="1318"/>
      <c r="BS44" s="1318"/>
      <c r="BT44" s="1318"/>
      <c r="BU44" s="1318"/>
      <c r="BV44" s="1318"/>
      <c r="BW44" s="1318"/>
      <c r="BX44" s="1318"/>
      <c r="BY44" s="1318"/>
      <c r="BZ44" s="1318"/>
      <c r="CA44" s="1318"/>
      <c r="CB44" s="1318"/>
      <c r="CC44" s="1318"/>
      <c r="CD44" s="1318"/>
      <c r="CE44" s="1318"/>
      <c r="CF44" s="1318"/>
      <c r="CG44" s="1318"/>
      <c r="CH44" s="1318"/>
      <c r="CI44" s="1318"/>
      <c r="CJ44" s="1318"/>
      <c r="CK44" s="1318"/>
      <c r="CL44" s="1318"/>
      <c r="CM44" s="1318"/>
      <c r="CN44" s="1318"/>
      <c r="CO44" s="1318"/>
      <c r="CP44" s="1318"/>
      <c r="CQ44" s="1318"/>
      <c r="CR44" s="1318"/>
      <c r="CS44" s="1318"/>
      <c r="CT44" s="1318"/>
      <c r="CU44" s="1318"/>
      <c r="CV44" s="1318"/>
      <c r="CW44" s="1318"/>
      <c r="CX44" s="1318"/>
      <c r="CY44" s="1318"/>
      <c r="CZ44" s="1318"/>
      <c r="DA44" s="1318"/>
      <c r="DB44" s="1318"/>
      <c r="DC44" s="1318"/>
      <c r="DD44" s="1318"/>
      <c r="DE44" s="1318"/>
      <c r="DF44" s="1318"/>
      <c r="DG44" s="1318"/>
      <c r="DH44" s="1318"/>
      <c r="DI44" s="1318"/>
      <c r="DJ44" s="1318"/>
      <c r="DK44" s="1318"/>
      <c r="DL44" s="1318"/>
      <c r="DM44" s="1318"/>
      <c r="DN44" s="1318"/>
      <c r="DO44" s="1318"/>
      <c r="DP44" s="1318"/>
      <c r="DQ44" s="1318"/>
      <c r="DR44" s="1318"/>
      <c r="DS44" s="1318"/>
      <c r="DT44" s="1318"/>
      <c r="DU44" s="1318"/>
      <c r="DV44" s="1318"/>
      <c r="DW44" s="1318"/>
      <c r="DX44" s="1318"/>
      <c r="DY44" s="1318"/>
      <c r="DZ44" s="1318"/>
      <c r="EA44" s="1318"/>
      <c r="EB44" s="1318"/>
      <c r="EC44" s="1318"/>
      <c r="ED44" s="1318"/>
      <c r="EE44" s="1318"/>
      <c r="EF44" s="1318"/>
      <c r="EG44" s="1318"/>
      <c r="EH44" s="1318"/>
      <c r="EI44" s="1318"/>
      <c r="EJ44" s="1318"/>
      <c r="EK44" s="1318"/>
      <c r="EL44" s="1318"/>
      <c r="EM44" s="1318"/>
      <c r="EN44" s="1318"/>
      <c r="EO44" s="1318"/>
      <c r="EP44" s="1318"/>
      <c r="EQ44" s="1318"/>
      <c r="ER44" s="1318"/>
      <c r="ES44" s="1318"/>
      <c r="ET44" s="1318"/>
      <c r="EU44" s="1318"/>
      <c r="EV44" s="1318"/>
      <c r="EW44" s="1318"/>
      <c r="EX44" s="1318"/>
      <c r="EY44" s="1318"/>
      <c r="EZ44" s="1318"/>
      <c r="FA44" s="1318"/>
      <c r="FB44" s="1318"/>
      <c r="FC44" s="1318"/>
      <c r="FD44" s="1318"/>
      <c r="FE44" s="1318"/>
      <c r="FF44" s="1318"/>
      <c r="FG44" s="1318"/>
      <c r="FH44" s="1318"/>
      <c r="FI44" s="1318"/>
      <c r="FJ44" s="1318"/>
      <c r="FK44" s="1318"/>
      <c r="FL44" s="1318"/>
      <c r="FM44" s="1318"/>
      <c r="FN44" s="1318"/>
      <c r="FO44" s="1318"/>
      <c r="FP44" s="1318"/>
      <c r="FQ44" s="1318"/>
      <c r="FR44" s="1318"/>
      <c r="FS44" s="1318"/>
      <c r="FT44" s="1318"/>
      <c r="FU44" s="1318"/>
      <c r="FV44" s="1318"/>
      <c r="FW44" s="1318"/>
      <c r="FX44" s="1318"/>
      <c r="FY44" s="1318"/>
      <c r="FZ44" s="1318"/>
      <c r="GA44" s="1318"/>
      <c r="GB44" s="1318"/>
      <c r="GC44" s="1318"/>
      <c r="GD44" s="1318"/>
      <c r="GE44" s="1318"/>
      <c r="GF44" s="1318"/>
      <c r="GG44" s="1318"/>
      <c r="GH44" s="1318"/>
      <c r="GI44" s="1318"/>
      <c r="GJ44" s="1318"/>
      <c r="GK44" s="1318"/>
      <c r="GL44" s="1318"/>
      <c r="GM44" s="1318"/>
      <c r="GN44" s="1318"/>
      <c r="GO44" s="1318"/>
      <c r="GP44" s="1318"/>
      <c r="GQ44" s="1318"/>
      <c r="GR44" s="1318"/>
      <c r="GS44" s="1318"/>
      <c r="GT44" s="1318"/>
      <c r="GU44" s="1318"/>
      <c r="GV44" s="1318"/>
      <c r="GW44" s="1318"/>
      <c r="GX44" s="1318"/>
      <c r="GY44" s="1318"/>
      <c r="GZ44" s="1318"/>
      <c r="HA44" s="1318"/>
      <c r="HB44" s="1318"/>
      <c r="HC44" s="1318"/>
      <c r="HD44" s="1318"/>
      <c r="HE44" s="1318"/>
      <c r="HF44" s="1318"/>
      <c r="HG44" s="1318"/>
      <c r="HH44" s="1318"/>
      <c r="HI44" s="1318"/>
      <c r="HJ44" s="1318"/>
      <c r="HK44" s="1318"/>
      <c r="HL44" s="1318"/>
      <c r="HM44" s="1318"/>
      <c r="HN44" s="1318"/>
      <c r="HO44" s="1318"/>
      <c r="HP44" s="1318"/>
      <c r="HQ44" s="1318"/>
      <c r="HR44" s="1318"/>
      <c r="HS44" s="1318"/>
      <c r="HT44" s="1318"/>
      <c r="HU44" s="1318"/>
      <c r="HV44" s="1318"/>
      <c r="HW44" s="1318"/>
      <c r="HX44" s="1318"/>
      <c r="HY44" s="1318"/>
      <c r="HZ44" s="1318"/>
      <c r="IA44" s="1318"/>
      <c r="IB44" s="1318"/>
      <c r="IC44" s="1318"/>
      <c r="ID44" s="1318"/>
      <c r="IE44" s="1318"/>
      <c r="IF44" s="1318"/>
      <c r="IG44" s="1318"/>
      <c r="IH44" s="1318"/>
      <c r="II44" s="1318"/>
      <c r="IJ44" s="1318"/>
      <c r="IK44" s="1318"/>
      <c r="IL44" s="1318"/>
      <c r="IM44" s="1318"/>
      <c r="IN44" s="1318"/>
      <c r="IO44" s="1318"/>
      <c r="IP44" s="1318"/>
      <c r="IQ44" s="1318"/>
      <c r="IR44" s="1318"/>
      <c r="IS44" s="1318"/>
      <c r="IT44" s="1318"/>
      <c r="IU44" s="1318"/>
      <c r="IV44" s="1318"/>
    </row>
    <row r="45" spans="1:256" s="63" customFormat="1" ht="15" customHeight="1" x14ac:dyDescent="0.2">
      <c r="A45" s="1317"/>
      <c r="B45" s="1317"/>
      <c r="C45" s="1325"/>
      <c r="D45" s="1325"/>
      <c r="E45" s="1325"/>
      <c r="F45" s="1325"/>
      <c r="G45" s="1326"/>
      <c r="H45" s="1326"/>
      <c r="I45" s="1326"/>
      <c r="J45" s="1326"/>
      <c r="K45" s="1326"/>
      <c r="L45" s="1326"/>
      <c r="M45" s="1326"/>
      <c r="N45" s="1326"/>
      <c r="O45" s="1326"/>
      <c r="P45" s="1326"/>
      <c r="Q45" s="1326"/>
      <c r="R45" s="1326"/>
      <c r="S45" s="1326"/>
      <c r="T45" s="1326"/>
      <c r="U45" s="1326"/>
      <c r="V45" s="1326"/>
      <c r="W45" s="1326"/>
      <c r="X45" s="1326"/>
      <c r="Y45" s="1326"/>
      <c r="Z45" s="1326"/>
      <c r="AA45" s="1326"/>
      <c r="AB45" s="1326"/>
      <c r="AC45" s="1326"/>
      <c r="AD45" s="1326"/>
      <c r="AE45" s="1326"/>
      <c r="AF45" s="1326"/>
      <c r="AG45" s="1326"/>
      <c r="AH45" s="1318"/>
      <c r="AI45" s="1318"/>
      <c r="AJ45" s="1318"/>
      <c r="AK45" s="1318"/>
      <c r="AL45" s="1318"/>
      <c r="AM45" s="1318"/>
      <c r="AN45" s="1318"/>
      <c r="AO45" s="1318"/>
      <c r="AP45" s="1318"/>
      <c r="AQ45" s="1318"/>
      <c r="AR45" s="1318"/>
      <c r="AS45" s="1318"/>
      <c r="AT45" s="1318"/>
      <c r="AU45" s="1318"/>
      <c r="AV45" s="1318"/>
      <c r="AW45" s="1318"/>
      <c r="AX45" s="1318"/>
      <c r="AY45" s="1318"/>
      <c r="AZ45" s="1318"/>
      <c r="BA45" s="1318"/>
      <c r="BB45" s="1318"/>
      <c r="BC45" s="1318"/>
      <c r="BD45" s="1318"/>
      <c r="BE45" s="1318"/>
      <c r="BF45" s="1318"/>
      <c r="BG45" s="1318"/>
      <c r="BH45" s="1318"/>
      <c r="BI45" s="1318"/>
      <c r="BJ45" s="1318"/>
      <c r="BK45" s="1318"/>
      <c r="BL45" s="1318"/>
      <c r="BM45" s="1318"/>
      <c r="BN45" s="1318"/>
      <c r="BO45" s="1318"/>
      <c r="BP45" s="1318"/>
      <c r="BQ45" s="1318"/>
      <c r="BR45" s="1318"/>
      <c r="BS45" s="1318"/>
      <c r="BT45" s="1318"/>
      <c r="BU45" s="1318"/>
      <c r="BV45" s="1318"/>
      <c r="BW45" s="1318"/>
      <c r="BX45" s="1318"/>
      <c r="BY45" s="1318"/>
      <c r="BZ45" s="1318"/>
      <c r="CA45" s="1318"/>
      <c r="CB45" s="1318"/>
      <c r="CC45" s="1318"/>
      <c r="CD45" s="1318"/>
      <c r="CE45" s="1318"/>
      <c r="CF45" s="1318"/>
      <c r="CG45" s="1318"/>
      <c r="CH45" s="1318"/>
      <c r="CI45" s="1318"/>
      <c r="CJ45" s="1318"/>
      <c r="CK45" s="1318"/>
      <c r="CL45" s="1318"/>
      <c r="CM45" s="1318"/>
      <c r="CN45" s="1318"/>
      <c r="CO45" s="1318"/>
      <c r="CP45" s="1318"/>
      <c r="CQ45" s="1318"/>
      <c r="CR45" s="1318"/>
      <c r="CS45" s="1318"/>
      <c r="CT45" s="1318"/>
      <c r="CU45" s="1318"/>
      <c r="CV45" s="1318"/>
      <c r="CW45" s="1318"/>
      <c r="CX45" s="1318"/>
      <c r="CY45" s="1318"/>
      <c r="CZ45" s="1318"/>
      <c r="DA45" s="1318"/>
      <c r="DB45" s="1318"/>
      <c r="DC45" s="1318"/>
      <c r="DD45" s="1318"/>
      <c r="DE45" s="1318"/>
      <c r="DF45" s="1318"/>
      <c r="DG45" s="1318"/>
      <c r="DH45" s="1318"/>
      <c r="DI45" s="1318"/>
      <c r="DJ45" s="1318"/>
      <c r="DK45" s="1318"/>
      <c r="DL45" s="1318"/>
      <c r="DM45" s="1318"/>
      <c r="DN45" s="1318"/>
      <c r="DO45" s="1318"/>
      <c r="DP45" s="1318"/>
      <c r="DQ45" s="1318"/>
      <c r="DR45" s="1318"/>
      <c r="DS45" s="1318"/>
      <c r="DT45" s="1318"/>
      <c r="DU45" s="1318"/>
      <c r="DV45" s="1318"/>
      <c r="DW45" s="1318"/>
      <c r="DX45" s="1318"/>
      <c r="DY45" s="1318"/>
      <c r="DZ45" s="1318"/>
      <c r="EA45" s="1318"/>
      <c r="EB45" s="1318"/>
      <c r="EC45" s="1318"/>
      <c r="ED45" s="1318"/>
      <c r="EE45" s="1318"/>
      <c r="EF45" s="1318"/>
      <c r="EG45" s="1318"/>
      <c r="EH45" s="1318"/>
      <c r="EI45" s="1318"/>
      <c r="EJ45" s="1318"/>
      <c r="EK45" s="1318"/>
      <c r="EL45" s="1318"/>
      <c r="EM45" s="1318"/>
      <c r="EN45" s="1318"/>
      <c r="EO45" s="1318"/>
      <c r="EP45" s="1318"/>
      <c r="EQ45" s="1318"/>
      <c r="ER45" s="1318"/>
      <c r="ES45" s="1318"/>
      <c r="ET45" s="1318"/>
      <c r="EU45" s="1318"/>
      <c r="EV45" s="1318"/>
      <c r="EW45" s="1318"/>
      <c r="EX45" s="1318"/>
      <c r="EY45" s="1318"/>
      <c r="EZ45" s="1318"/>
      <c r="FA45" s="1318"/>
      <c r="FB45" s="1318"/>
      <c r="FC45" s="1318"/>
      <c r="FD45" s="1318"/>
      <c r="FE45" s="1318"/>
      <c r="FF45" s="1318"/>
      <c r="FG45" s="1318"/>
      <c r="FH45" s="1318"/>
      <c r="FI45" s="1318"/>
      <c r="FJ45" s="1318"/>
      <c r="FK45" s="1318"/>
      <c r="FL45" s="1318"/>
      <c r="FM45" s="1318"/>
      <c r="FN45" s="1318"/>
      <c r="FO45" s="1318"/>
      <c r="FP45" s="1318"/>
      <c r="FQ45" s="1318"/>
      <c r="FR45" s="1318"/>
      <c r="FS45" s="1318"/>
      <c r="FT45" s="1318"/>
      <c r="FU45" s="1318"/>
      <c r="FV45" s="1318"/>
      <c r="FW45" s="1318"/>
      <c r="FX45" s="1318"/>
      <c r="FY45" s="1318"/>
      <c r="FZ45" s="1318"/>
      <c r="GA45" s="1318"/>
      <c r="GB45" s="1318"/>
      <c r="GC45" s="1318"/>
      <c r="GD45" s="1318"/>
      <c r="GE45" s="1318"/>
      <c r="GF45" s="1318"/>
      <c r="GG45" s="1318"/>
      <c r="GH45" s="1318"/>
      <c r="GI45" s="1318"/>
      <c r="GJ45" s="1318"/>
      <c r="GK45" s="1318"/>
      <c r="GL45" s="1318"/>
      <c r="GM45" s="1318"/>
      <c r="GN45" s="1318"/>
      <c r="GO45" s="1318"/>
      <c r="GP45" s="1318"/>
      <c r="GQ45" s="1318"/>
      <c r="GR45" s="1318"/>
      <c r="GS45" s="1318"/>
      <c r="GT45" s="1318"/>
      <c r="GU45" s="1318"/>
      <c r="GV45" s="1318"/>
      <c r="GW45" s="1318"/>
      <c r="GX45" s="1318"/>
      <c r="GY45" s="1318"/>
      <c r="GZ45" s="1318"/>
      <c r="HA45" s="1318"/>
      <c r="HB45" s="1318"/>
      <c r="HC45" s="1318"/>
      <c r="HD45" s="1318"/>
      <c r="HE45" s="1318"/>
      <c r="HF45" s="1318"/>
      <c r="HG45" s="1318"/>
      <c r="HH45" s="1318"/>
      <c r="HI45" s="1318"/>
      <c r="HJ45" s="1318"/>
      <c r="HK45" s="1318"/>
      <c r="HL45" s="1318"/>
      <c r="HM45" s="1318"/>
      <c r="HN45" s="1318"/>
      <c r="HO45" s="1318"/>
      <c r="HP45" s="1318"/>
      <c r="HQ45" s="1318"/>
      <c r="HR45" s="1318"/>
      <c r="HS45" s="1318"/>
      <c r="HT45" s="1318"/>
      <c r="HU45" s="1318"/>
      <c r="HV45" s="1318"/>
      <c r="HW45" s="1318"/>
      <c r="HX45" s="1318"/>
      <c r="HY45" s="1318"/>
      <c r="HZ45" s="1318"/>
      <c r="IA45" s="1318"/>
      <c r="IB45" s="1318"/>
      <c r="IC45" s="1318"/>
      <c r="ID45" s="1318"/>
      <c r="IE45" s="1318"/>
      <c r="IF45" s="1318"/>
      <c r="IG45" s="1318"/>
      <c r="IH45" s="1318"/>
      <c r="II45" s="1318"/>
      <c r="IJ45" s="1318"/>
      <c r="IK45" s="1318"/>
      <c r="IL45" s="1318"/>
      <c r="IM45" s="1318"/>
      <c r="IN45" s="1318"/>
      <c r="IO45" s="1318"/>
      <c r="IP45" s="1318"/>
      <c r="IQ45" s="1318"/>
      <c r="IR45" s="1318"/>
      <c r="IS45" s="1318"/>
      <c r="IT45" s="1318"/>
      <c r="IU45" s="1318"/>
      <c r="IV45" s="1318"/>
    </row>
    <row r="46" spans="1:256" s="63" customFormat="1" ht="15" customHeight="1" x14ac:dyDescent="0.2">
      <c r="A46" s="1317"/>
      <c r="B46" s="1317"/>
      <c r="C46" s="1317"/>
      <c r="D46" s="1317"/>
      <c r="E46" s="1317"/>
      <c r="F46" s="1317"/>
      <c r="G46" s="1317"/>
      <c r="H46" s="1317"/>
      <c r="I46" s="1317"/>
      <c r="J46" s="1317"/>
      <c r="K46" s="1317"/>
      <c r="L46" s="1317"/>
      <c r="M46" s="1317"/>
      <c r="N46" s="1317"/>
      <c r="O46" s="1317"/>
      <c r="P46" s="1317"/>
      <c r="Q46" s="1317"/>
      <c r="R46" s="1317"/>
      <c r="T46" s="2498" t="s">
        <v>1219</v>
      </c>
      <c r="U46" s="2498"/>
      <c r="V46" s="2498"/>
      <c r="W46" s="2498"/>
      <c r="X46" s="2498"/>
      <c r="Y46" s="2498"/>
      <c r="Z46" s="2498"/>
      <c r="AA46" s="2498"/>
      <c r="AB46" s="2498"/>
      <c r="AC46" s="2498"/>
      <c r="AD46" s="1317"/>
      <c r="AE46" s="1317"/>
      <c r="AF46" s="1566"/>
      <c r="AG46" s="1317"/>
      <c r="AH46" s="1318"/>
      <c r="AI46" s="1318"/>
      <c r="AJ46" s="1318"/>
      <c r="AK46" s="1318"/>
      <c r="AL46" s="1318"/>
      <c r="AM46" s="1318"/>
      <c r="AN46" s="1318"/>
      <c r="AO46" s="1318"/>
      <c r="AP46" s="1318"/>
      <c r="AQ46" s="1318"/>
      <c r="AR46" s="1318"/>
      <c r="AS46" s="1318"/>
      <c r="AT46" s="1318"/>
      <c r="AU46" s="1318"/>
      <c r="AV46" s="1318"/>
      <c r="AW46" s="1318"/>
      <c r="AX46" s="1318"/>
      <c r="AY46" s="1318"/>
      <c r="AZ46" s="1318"/>
      <c r="BA46" s="1318"/>
      <c r="BB46" s="1318"/>
      <c r="BC46" s="1318"/>
      <c r="BD46" s="1318"/>
      <c r="BE46" s="1318"/>
      <c r="BF46" s="1318"/>
      <c r="BG46" s="1318"/>
      <c r="BH46" s="1318"/>
      <c r="BI46" s="1318"/>
      <c r="BJ46" s="1318"/>
      <c r="BK46" s="1318"/>
      <c r="BL46" s="1318"/>
      <c r="BM46" s="1318"/>
      <c r="BN46" s="1318"/>
      <c r="BO46" s="1318"/>
      <c r="BP46" s="1318"/>
      <c r="BQ46" s="1318"/>
      <c r="BR46" s="1318"/>
      <c r="BS46" s="1318"/>
      <c r="BT46" s="1318"/>
      <c r="BU46" s="1318"/>
      <c r="BV46" s="1318"/>
      <c r="BW46" s="1318"/>
      <c r="BX46" s="1318"/>
      <c r="BY46" s="1318"/>
      <c r="BZ46" s="1318"/>
      <c r="CA46" s="1318"/>
      <c r="CB46" s="1318"/>
      <c r="CC46" s="1318"/>
      <c r="CD46" s="1318"/>
      <c r="CE46" s="1318"/>
      <c r="CF46" s="1318"/>
      <c r="CG46" s="1318"/>
      <c r="CH46" s="1318"/>
      <c r="CI46" s="1318"/>
      <c r="CJ46" s="1318"/>
      <c r="CK46" s="1318"/>
      <c r="CL46" s="1318"/>
      <c r="CM46" s="1318"/>
      <c r="CN46" s="1318"/>
      <c r="CO46" s="1318"/>
      <c r="CP46" s="1318"/>
      <c r="CQ46" s="1318"/>
      <c r="CR46" s="1318"/>
      <c r="CS46" s="1318"/>
      <c r="CT46" s="1318"/>
      <c r="CU46" s="1318"/>
      <c r="CV46" s="1318"/>
      <c r="CW46" s="1318"/>
      <c r="CX46" s="1318"/>
      <c r="CY46" s="1318"/>
      <c r="CZ46" s="1318"/>
      <c r="DA46" s="1318"/>
      <c r="DB46" s="1318"/>
      <c r="DC46" s="1318"/>
      <c r="DD46" s="1318"/>
      <c r="DE46" s="1318"/>
      <c r="DF46" s="1318"/>
      <c r="DG46" s="1318"/>
      <c r="DH46" s="1318"/>
      <c r="DI46" s="1318"/>
      <c r="DJ46" s="1318"/>
      <c r="DK46" s="1318"/>
      <c r="DL46" s="1318"/>
      <c r="DM46" s="1318"/>
      <c r="DN46" s="1318"/>
      <c r="DO46" s="1318"/>
      <c r="DP46" s="1318"/>
      <c r="DQ46" s="1318"/>
      <c r="DR46" s="1318"/>
      <c r="DS46" s="1318"/>
      <c r="DT46" s="1318"/>
      <c r="DU46" s="1318"/>
      <c r="DV46" s="1318"/>
      <c r="DW46" s="1318"/>
      <c r="DX46" s="1318"/>
      <c r="DY46" s="1318"/>
      <c r="DZ46" s="1318"/>
      <c r="EA46" s="1318"/>
      <c r="EB46" s="1318"/>
      <c r="EC46" s="1318"/>
      <c r="ED46" s="1318"/>
      <c r="EE46" s="1318"/>
      <c r="EF46" s="1318"/>
      <c r="EG46" s="1318"/>
      <c r="EH46" s="1318"/>
      <c r="EI46" s="1318"/>
      <c r="EJ46" s="1318"/>
      <c r="EK46" s="1318"/>
      <c r="EL46" s="1318"/>
      <c r="EM46" s="1318"/>
      <c r="EN46" s="1318"/>
      <c r="EO46" s="1318"/>
      <c r="EP46" s="1318"/>
      <c r="EQ46" s="1318"/>
      <c r="ER46" s="1318"/>
      <c r="ES46" s="1318"/>
      <c r="ET46" s="1318"/>
      <c r="EU46" s="1318"/>
      <c r="EV46" s="1318"/>
      <c r="EW46" s="1318"/>
      <c r="EX46" s="1318"/>
      <c r="EY46" s="1318"/>
      <c r="EZ46" s="1318"/>
      <c r="FA46" s="1318"/>
      <c r="FB46" s="1318"/>
      <c r="FC46" s="1318"/>
      <c r="FD46" s="1318"/>
      <c r="FE46" s="1318"/>
      <c r="FF46" s="1318"/>
      <c r="FG46" s="1318"/>
      <c r="FH46" s="1318"/>
      <c r="FI46" s="1318"/>
      <c r="FJ46" s="1318"/>
      <c r="FK46" s="1318"/>
      <c r="FL46" s="1318"/>
      <c r="FM46" s="1318"/>
      <c r="FN46" s="1318"/>
      <c r="FO46" s="1318"/>
      <c r="FP46" s="1318"/>
      <c r="FQ46" s="1318"/>
      <c r="FR46" s="1318"/>
      <c r="FS46" s="1318"/>
      <c r="FT46" s="1318"/>
      <c r="FU46" s="1318"/>
      <c r="FV46" s="1318"/>
      <c r="FW46" s="1318"/>
      <c r="FX46" s="1318"/>
      <c r="FY46" s="1318"/>
      <c r="FZ46" s="1318"/>
      <c r="GA46" s="1318"/>
      <c r="GB46" s="1318"/>
      <c r="GC46" s="1318"/>
      <c r="GD46" s="1318"/>
      <c r="GE46" s="1318"/>
      <c r="GF46" s="1318"/>
      <c r="GG46" s="1318"/>
      <c r="GH46" s="1318"/>
      <c r="GI46" s="1318"/>
      <c r="GJ46" s="1318"/>
      <c r="GK46" s="1318"/>
      <c r="GL46" s="1318"/>
      <c r="GM46" s="1318"/>
      <c r="GN46" s="1318"/>
      <c r="GO46" s="1318"/>
      <c r="GP46" s="1318"/>
      <c r="GQ46" s="1318"/>
      <c r="GR46" s="1318"/>
      <c r="GS46" s="1318"/>
      <c r="GT46" s="1318"/>
      <c r="GU46" s="1318"/>
      <c r="GV46" s="1318"/>
      <c r="GW46" s="1318"/>
      <c r="GX46" s="1318"/>
      <c r="GY46" s="1318"/>
      <c r="GZ46" s="1318"/>
      <c r="HA46" s="1318"/>
      <c r="HB46" s="1318"/>
      <c r="HC46" s="1318"/>
      <c r="HD46" s="1318"/>
      <c r="HE46" s="1318"/>
      <c r="HF46" s="1318"/>
      <c r="HG46" s="1318"/>
      <c r="HH46" s="1318"/>
      <c r="HI46" s="1318"/>
      <c r="HJ46" s="1318"/>
      <c r="HK46" s="1318"/>
      <c r="HL46" s="1318"/>
      <c r="HM46" s="1318"/>
      <c r="HN46" s="1318"/>
      <c r="HO46" s="1318"/>
      <c r="HP46" s="1318"/>
      <c r="HQ46" s="1318"/>
      <c r="HR46" s="1318"/>
      <c r="HS46" s="1318"/>
      <c r="HT46" s="1318"/>
      <c r="HU46" s="1318"/>
      <c r="HV46" s="1318"/>
      <c r="HW46" s="1318"/>
      <c r="HX46" s="1318"/>
      <c r="HY46" s="1318"/>
      <c r="HZ46" s="1318"/>
      <c r="IA46" s="1318"/>
      <c r="IB46" s="1318"/>
      <c r="IC46" s="1318"/>
      <c r="ID46" s="1318"/>
      <c r="IE46" s="1318"/>
      <c r="IF46" s="1318"/>
      <c r="IG46" s="1318"/>
      <c r="IH46" s="1318"/>
      <c r="II46" s="1318"/>
      <c r="IJ46" s="1318"/>
      <c r="IK46" s="1318"/>
      <c r="IL46" s="1318"/>
      <c r="IM46" s="1318"/>
      <c r="IN46" s="1318"/>
      <c r="IO46" s="1318"/>
      <c r="IP46" s="1318"/>
      <c r="IQ46" s="1318"/>
      <c r="IR46" s="1318"/>
      <c r="IS46" s="1318"/>
      <c r="IT46" s="1318"/>
      <c r="IU46" s="1318"/>
      <c r="IV46" s="1318"/>
    </row>
    <row r="47" spans="1:256" s="63" customFormat="1" ht="15" customHeight="1" x14ac:dyDescent="0.2">
      <c r="A47" s="1317"/>
      <c r="B47" s="1317"/>
      <c r="C47" s="1317"/>
      <c r="D47" s="1317"/>
      <c r="E47" s="1317"/>
      <c r="F47" s="1317"/>
      <c r="G47" s="1317"/>
      <c r="H47" s="1317"/>
      <c r="I47" s="1317"/>
      <c r="J47" s="1317"/>
      <c r="K47" s="1317"/>
      <c r="L47" s="1317"/>
      <c r="M47" s="1317"/>
      <c r="N47" s="1317"/>
      <c r="O47" s="1317"/>
      <c r="P47" s="1317"/>
      <c r="Q47" s="1317"/>
      <c r="R47" s="1317"/>
      <c r="T47" s="1571"/>
      <c r="U47" s="1571"/>
      <c r="V47" s="1571"/>
      <c r="W47" s="1571"/>
      <c r="X47" s="1571"/>
      <c r="Y47" s="1571"/>
      <c r="Z47" s="1571"/>
      <c r="AA47" s="1571"/>
      <c r="AB47" s="1571"/>
      <c r="AC47" s="1571"/>
      <c r="AD47" s="1317"/>
      <c r="AE47" s="1317"/>
      <c r="AF47" s="1566"/>
      <c r="AG47" s="1317"/>
      <c r="AH47" s="1318"/>
      <c r="AI47" s="1318"/>
      <c r="AJ47" s="1318"/>
      <c r="AK47" s="1318"/>
      <c r="AL47" s="1318"/>
      <c r="AM47" s="1318"/>
      <c r="AN47" s="1318"/>
      <c r="AO47" s="1318"/>
      <c r="AP47" s="1318"/>
      <c r="AQ47" s="1318"/>
      <c r="AR47" s="1318"/>
      <c r="AS47" s="1318"/>
      <c r="AT47" s="1318"/>
      <c r="AU47" s="1318"/>
      <c r="AV47" s="1318"/>
      <c r="AW47" s="1318"/>
      <c r="AX47" s="1318"/>
      <c r="AY47" s="1318"/>
      <c r="AZ47" s="1318"/>
      <c r="BA47" s="1318"/>
      <c r="BB47" s="1318"/>
      <c r="BC47" s="1318"/>
      <c r="BD47" s="1318"/>
      <c r="BE47" s="1318"/>
      <c r="BF47" s="1318"/>
      <c r="BG47" s="1318"/>
      <c r="BH47" s="1318"/>
      <c r="BI47" s="1318"/>
      <c r="BJ47" s="1318"/>
      <c r="BK47" s="1318"/>
      <c r="BL47" s="1318"/>
      <c r="BM47" s="1318"/>
      <c r="BN47" s="1318"/>
      <c r="BO47" s="1318"/>
      <c r="BP47" s="1318"/>
      <c r="BQ47" s="1318"/>
      <c r="BR47" s="1318"/>
      <c r="BS47" s="1318"/>
      <c r="BT47" s="1318"/>
      <c r="BU47" s="1318"/>
      <c r="BV47" s="1318"/>
      <c r="BW47" s="1318"/>
      <c r="BX47" s="1318"/>
      <c r="BY47" s="1318"/>
      <c r="BZ47" s="1318"/>
      <c r="CA47" s="1318"/>
      <c r="CB47" s="1318"/>
      <c r="CC47" s="1318"/>
      <c r="CD47" s="1318"/>
      <c r="CE47" s="1318"/>
      <c r="CF47" s="1318"/>
      <c r="CG47" s="1318"/>
      <c r="CH47" s="1318"/>
      <c r="CI47" s="1318"/>
      <c r="CJ47" s="1318"/>
      <c r="CK47" s="1318"/>
      <c r="CL47" s="1318"/>
      <c r="CM47" s="1318"/>
      <c r="CN47" s="1318"/>
      <c r="CO47" s="1318"/>
      <c r="CP47" s="1318"/>
      <c r="CQ47" s="1318"/>
      <c r="CR47" s="1318"/>
      <c r="CS47" s="1318"/>
      <c r="CT47" s="1318"/>
      <c r="CU47" s="1318"/>
      <c r="CV47" s="1318"/>
      <c r="CW47" s="1318"/>
      <c r="CX47" s="1318"/>
      <c r="CY47" s="1318"/>
      <c r="CZ47" s="1318"/>
      <c r="DA47" s="1318"/>
      <c r="DB47" s="1318"/>
      <c r="DC47" s="1318"/>
      <c r="DD47" s="1318"/>
      <c r="DE47" s="1318"/>
      <c r="DF47" s="1318"/>
      <c r="DG47" s="1318"/>
      <c r="DH47" s="1318"/>
      <c r="DI47" s="1318"/>
      <c r="DJ47" s="1318"/>
      <c r="DK47" s="1318"/>
      <c r="DL47" s="1318"/>
      <c r="DM47" s="1318"/>
      <c r="DN47" s="1318"/>
      <c r="DO47" s="1318"/>
      <c r="DP47" s="1318"/>
      <c r="DQ47" s="1318"/>
      <c r="DR47" s="1318"/>
      <c r="DS47" s="1318"/>
      <c r="DT47" s="1318"/>
      <c r="DU47" s="1318"/>
      <c r="DV47" s="1318"/>
      <c r="DW47" s="1318"/>
      <c r="DX47" s="1318"/>
      <c r="DY47" s="1318"/>
      <c r="DZ47" s="1318"/>
      <c r="EA47" s="1318"/>
      <c r="EB47" s="1318"/>
      <c r="EC47" s="1318"/>
      <c r="ED47" s="1318"/>
      <c r="EE47" s="1318"/>
      <c r="EF47" s="1318"/>
      <c r="EG47" s="1318"/>
      <c r="EH47" s="1318"/>
      <c r="EI47" s="1318"/>
      <c r="EJ47" s="1318"/>
      <c r="EK47" s="1318"/>
      <c r="EL47" s="1318"/>
      <c r="EM47" s="1318"/>
      <c r="EN47" s="1318"/>
      <c r="EO47" s="1318"/>
      <c r="EP47" s="1318"/>
      <c r="EQ47" s="1318"/>
      <c r="ER47" s="1318"/>
      <c r="ES47" s="1318"/>
      <c r="ET47" s="1318"/>
      <c r="EU47" s="1318"/>
      <c r="EV47" s="1318"/>
      <c r="EW47" s="1318"/>
      <c r="EX47" s="1318"/>
      <c r="EY47" s="1318"/>
      <c r="EZ47" s="1318"/>
      <c r="FA47" s="1318"/>
      <c r="FB47" s="1318"/>
      <c r="FC47" s="1318"/>
      <c r="FD47" s="1318"/>
      <c r="FE47" s="1318"/>
      <c r="FF47" s="1318"/>
      <c r="FG47" s="1318"/>
      <c r="FH47" s="1318"/>
      <c r="FI47" s="1318"/>
      <c r="FJ47" s="1318"/>
      <c r="FK47" s="1318"/>
      <c r="FL47" s="1318"/>
      <c r="FM47" s="1318"/>
      <c r="FN47" s="1318"/>
      <c r="FO47" s="1318"/>
      <c r="FP47" s="1318"/>
      <c r="FQ47" s="1318"/>
      <c r="FR47" s="1318"/>
      <c r="FS47" s="1318"/>
      <c r="FT47" s="1318"/>
      <c r="FU47" s="1318"/>
      <c r="FV47" s="1318"/>
      <c r="FW47" s="1318"/>
      <c r="FX47" s="1318"/>
      <c r="FY47" s="1318"/>
      <c r="FZ47" s="1318"/>
      <c r="GA47" s="1318"/>
      <c r="GB47" s="1318"/>
      <c r="GC47" s="1318"/>
      <c r="GD47" s="1318"/>
      <c r="GE47" s="1318"/>
      <c r="GF47" s="1318"/>
      <c r="GG47" s="1318"/>
      <c r="GH47" s="1318"/>
      <c r="GI47" s="1318"/>
      <c r="GJ47" s="1318"/>
      <c r="GK47" s="1318"/>
      <c r="GL47" s="1318"/>
      <c r="GM47" s="1318"/>
      <c r="GN47" s="1318"/>
      <c r="GO47" s="1318"/>
      <c r="GP47" s="1318"/>
      <c r="GQ47" s="1318"/>
      <c r="GR47" s="1318"/>
      <c r="GS47" s="1318"/>
      <c r="GT47" s="1318"/>
      <c r="GU47" s="1318"/>
      <c r="GV47" s="1318"/>
      <c r="GW47" s="1318"/>
      <c r="GX47" s="1318"/>
      <c r="GY47" s="1318"/>
      <c r="GZ47" s="1318"/>
      <c r="HA47" s="1318"/>
      <c r="HB47" s="1318"/>
      <c r="HC47" s="1318"/>
      <c r="HD47" s="1318"/>
      <c r="HE47" s="1318"/>
      <c r="HF47" s="1318"/>
      <c r="HG47" s="1318"/>
      <c r="HH47" s="1318"/>
      <c r="HI47" s="1318"/>
      <c r="HJ47" s="1318"/>
      <c r="HK47" s="1318"/>
      <c r="HL47" s="1318"/>
      <c r="HM47" s="1318"/>
      <c r="HN47" s="1318"/>
      <c r="HO47" s="1318"/>
      <c r="HP47" s="1318"/>
      <c r="HQ47" s="1318"/>
      <c r="HR47" s="1318"/>
      <c r="HS47" s="1318"/>
      <c r="HT47" s="1318"/>
      <c r="HU47" s="1318"/>
      <c r="HV47" s="1318"/>
      <c r="HW47" s="1318"/>
      <c r="HX47" s="1318"/>
      <c r="HY47" s="1318"/>
      <c r="HZ47" s="1318"/>
      <c r="IA47" s="1318"/>
      <c r="IB47" s="1318"/>
      <c r="IC47" s="1318"/>
      <c r="ID47" s="1318"/>
      <c r="IE47" s="1318"/>
      <c r="IF47" s="1318"/>
      <c r="IG47" s="1318"/>
      <c r="IH47" s="1318"/>
      <c r="II47" s="1318"/>
      <c r="IJ47" s="1318"/>
      <c r="IK47" s="1318"/>
      <c r="IL47" s="1318"/>
      <c r="IM47" s="1318"/>
      <c r="IN47" s="1318"/>
      <c r="IO47" s="1318"/>
      <c r="IP47" s="1318"/>
      <c r="IQ47" s="1318"/>
      <c r="IR47" s="1318"/>
      <c r="IS47" s="1318"/>
      <c r="IT47" s="1318"/>
      <c r="IU47" s="1318"/>
      <c r="IV47" s="1318"/>
    </row>
    <row r="48" spans="1:256" s="63" customFormat="1" ht="15" customHeight="1" x14ac:dyDescent="0.2">
      <c r="A48" s="1317"/>
      <c r="B48" s="1317"/>
      <c r="C48" s="1330"/>
      <c r="D48" s="1330"/>
      <c r="E48" s="1330"/>
      <c r="F48" s="1330"/>
      <c r="G48" s="1330"/>
      <c r="H48" s="1330"/>
      <c r="I48" s="1330"/>
      <c r="J48" s="1330"/>
      <c r="K48" s="1330"/>
      <c r="L48" s="1330"/>
      <c r="M48" s="1330"/>
      <c r="N48" s="1331"/>
      <c r="O48" s="1330"/>
      <c r="P48" s="1330"/>
      <c r="Q48" s="1330"/>
      <c r="R48" s="1330"/>
      <c r="S48" s="1330"/>
      <c r="T48" s="1330"/>
      <c r="U48" s="1330"/>
      <c r="V48" s="1330"/>
      <c r="W48" s="1330"/>
      <c r="X48" s="1330"/>
      <c r="Y48" s="1330"/>
      <c r="Z48" s="1330"/>
      <c r="AA48" s="1330"/>
      <c r="AB48" s="1330"/>
      <c r="AC48" s="1330"/>
      <c r="AD48" s="1330"/>
      <c r="AE48" s="1330"/>
      <c r="AG48" s="1330"/>
      <c r="AH48" s="1318"/>
      <c r="AI48" s="1318"/>
      <c r="AJ48" s="1318"/>
      <c r="AK48" s="1318"/>
      <c r="AL48" s="1318"/>
      <c r="AM48" s="1318"/>
      <c r="AN48" s="1318"/>
      <c r="AO48" s="1318"/>
      <c r="AP48" s="1318"/>
      <c r="AQ48" s="1318"/>
      <c r="AR48" s="1318"/>
      <c r="AS48" s="1318"/>
      <c r="AT48" s="1318"/>
      <c r="AU48" s="1318"/>
      <c r="AV48" s="1318"/>
      <c r="AW48" s="1318"/>
      <c r="AX48" s="1318"/>
      <c r="AY48" s="1318"/>
      <c r="AZ48" s="1318"/>
      <c r="BA48" s="1318"/>
      <c r="BB48" s="1318"/>
      <c r="BC48" s="1318"/>
      <c r="BD48" s="1318"/>
      <c r="BE48" s="1318"/>
      <c r="BF48" s="1318"/>
      <c r="BG48" s="1318"/>
      <c r="BH48" s="1318"/>
      <c r="BI48" s="1318"/>
      <c r="BJ48" s="1318"/>
      <c r="BK48" s="1318"/>
      <c r="BL48" s="1318"/>
      <c r="BM48" s="1318"/>
      <c r="BN48" s="1318"/>
      <c r="BO48" s="1318"/>
      <c r="BP48" s="1318"/>
      <c r="BQ48" s="1318"/>
      <c r="BR48" s="1318"/>
      <c r="BS48" s="1318"/>
      <c r="BT48" s="1318"/>
      <c r="BU48" s="1318"/>
      <c r="BV48" s="1318"/>
      <c r="BW48" s="1318"/>
      <c r="BX48" s="1318"/>
      <c r="BY48" s="1318"/>
      <c r="BZ48" s="1318"/>
      <c r="CA48" s="1318"/>
      <c r="CB48" s="1318"/>
      <c r="CC48" s="1318"/>
      <c r="CD48" s="1318"/>
      <c r="CE48" s="1318"/>
      <c r="CF48" s="1318"/>
      <c r="CG48" s="1318"/>
      <c r="CH48" s="1318"/>
      <c r="CI48" s="1318"/>
      <c r="CJ48" s="1318"/>
      <c r="CK48" s="1318"/>
      <c r="CL48" s="1318"/>
      <c r="CM48" s="1318"/>
      <c r="CN48" s="1318"/>
      <c r="CO48" s="1318"/>
      <c r="CP48" s="1318"/>
      <c r="CQ48" s="1318"/>
      <c r="CR48" s="1318"/>
      <c r="CS48" s="1318"/>
      <c r="CT48" s="1318"/>
      <c r="CU48" s="1318"/>
      <c r="CV48" s="1318"/>
      <c r="CW48" s="1318"/>
      <c r="CX48" s="1318"/>
      <c r="CY48" s="1318"/>
      <c r="CZ48" s="1318"/>
      <c r="DA48" s="1318"/>
      <c r="DB48" s="1318"/>
      <c r="DC48" s="1318"/>
      <c r="DD48" s="1318"/>
      <c r="DE48" s="1318"/>
      <c r="DF48" s="1318"/>
      <c r="DG48" s="1318"/>
      <c r="DH48" s="1318"/>
      <c r="DI48" s="1318"/>
      <c r="DJ48" s="1318"/>
      <c r="DK48" s="1318"/>
      <c r="DL48" s="1318"/>
      <c r="DM48" s="1318"/>
      <c r="DN48" s="1318"/>
      <c r="DO48" s="1318"/>
      <c r="DP48" s="1318"/>
      <c r="DQ48" s="1318"/>
      <c r="DR48" s="1318"/>
      <c r="DS48" s="1318"/>
      <c r="DT48" s="1318"/>
      <c r="DU48" s="1318"/>
      <c r="DV48" s="1318"/>
      <c r="DW48" s="1318"/>
      <c r="DX48" s="1318"/>
      <c r="DY48" s="1318"/>
      <c r="DZ48" s="1318"/>
      <c r="EA48" s="1318"/>
      <c r="EB48" s="1318"/>
      <c r="EC48" s="1318"/>
      <c r="ED48" s="1318"/>
      <c r="EE48" s="1318"/>
      <c r="EF48" s="1318"/>
      <c r="EG48" s="1318"/>
      <c r="EH48" s="1318"/>
      <c r="EI48" s="1318"/>
      <c r="EJ48" s="1318"/>
      <c r="EK48" s="1318"/>
      <c r="EL48" s="1318"/>
      <c r="EM48" s="1318"/>
      <c r="EN48" s="1318"/>
      <c r="EO48" s="1318"/>
      <c r="EP48" s="1318"/>
      <c r="EQ48" s="1318"/>
      <c r="ER48" s="1318"/>
      <c r="ES48" s="1318"/>
      <c r="ET48" s="1318"/>
      <c r="EU48" s="1318"/>
      <c r="EV48" s="1318"/>
      <c r="EW48" s="1318"/>
      <c r="EX48" s="1318"/>
      <c r="EY48" s="1318"/>
      <c r="EZ48" s="1318"/>
      <c r="FA48" s="1318"/>
      <c r="FB48" s="1318"/>
      <c r="FC48" s="1318"/>
      <c r="FD48" s="1318"/>
      <c r="FE48" s="1318"/>
      <c r="FF48" s="1318"/>
      <c r="FG48" s="1318"/>
      <c r="FH48" s="1318"/>
      <c r="FI48" s="1318"/>
      <c r="FJ48" s="1318"/>
      <c r="FK48" s="1318"/>
      <c r="FL48" s="1318"/>
      <c r="FM48" s="1318"/>
      <c r="FN48" s="1318"/>
      <c r="FO48" s="1318"/>
      <c r="FP48" s="1318"/>
      <c r="FQ48" s="1318"/>
      <c r="FR48" s="1318"/>
      <c r="FS48" s="1318"/>
      <c r="FT48" s="1318"/>
      <c r="FU48" s="1318"/>
      <c r="FV48" s="1318"/>
      <c r="FW48" s="1318"/>
      <c r="FX48" s="1318"/>
      <c r="FY48" s="1318"/>
      <c r="FZ48" s="1318"/>
      <c r="GA48" s="1318"/>
      <c r="GB48" s="1318"/>
      <c r="GC48" s="1318"/>
      <c r="GD48" s="1318"/>
      <c r="GE48" s="1318"/>
      <c r="GF48" s="1318"/>
      <c r="GG48" s="1318"/>
      <c r="GH48" s="1318"/>
      <c r="GI48" s="1318"/>
      <c r="GJ48" s="1318"/>
      <c r="GK48" s="1318"/>
      <c r="GL48" s="1318"/>
      <c r="GM48" s="1318"/>
      <c r="GN48" s="1318"/>
      <c r="GO48" s="1318"/>
      <c r="GP48" s="1318"/>
      <c r="GQ48" s="1318"/>
      <c r="GR48" s="1318"/>
      <c r="GS48" s="1318"/>
      <c r="GT48" s="1318"/>
      <c r="GU48" s="1318"/>
      <c r="GV48" s="1318"/>
      <c r="GW48" s="1318"/>
      <c r="GX48" s="1318"/>
      <c r="GY48" s="1318"/>
      <c r="GZ48" s="1318"/>
      <c r="HA48" s="1318"/>
      <c r="HB48" s="1318"/>
      <c r="HC48" s="1318"/>
      <c r="HD48" s="1318"/>
      <c r="HE48" s="1318"/>
      <c r="HF48" s="1318"/>
      <c r="HG48" s="1318"/>
      <c r="HH48" s="1318"/>
      <c r="HI48" s="1318"/>
      <c r="HJ48" s="1318"/>
      <c r="HK48" s="1318"/>
      <c r="HL48" s="1318"/>
      <c r="HM48" s="1318"/>
      <c r="HN48" s="1318"/>
      <c r="HO48" s="1318"/>
      <c r="HP48" s="1318"/>
      <c r="HQ48" s="1318"/>
      <c r="HR48" s="1318"/>
      <c r="HS48" s="1318"/>
      <c r="HT48" s="1318"/>
      <c r="HU48" s="1318"/>
      <c r="HV48" s="1318"/>
      <c r="HW48" s="1318"/>
      <c r="HX48" s="1318"/>
      <c r="HY48" s="1318"/>
      <c r="HZ48" s="1318"/>
      <c r="IA48" s="1318"/>
      <c r="IB48" s="1318"/>
      <c r="IC48" s="1318"/>
      <c r="ID48" s="1318"/>
      <c r="IE48" s="1318"/>
      <c r="IF48" s="1318"/>
      <c r="IG48" s="1318"/>
      <c r="IH48" s="1318"/>
      <c r="II48" s="1318"/>
      <c r="IJ48" s="1318"/>
      <c r="IK48" s="1318"/>
      <c r="IL48" s="1318"/>
      <c r="IM48" s="1318"/>
      <c r="IN48" s="1318"/>
      <c r="IO48" s="1318"/>
      <c r="IP48" s="1318"/>
      <c r="IQ48" s="1318"/>
      <c r="IR48" s="1318"/>
      <c r="IS48" s="1318"/>
      <c r="IT48" s="1318"/>
      <c r="IU48" s="1318"/>
      <c r="IV48" s="1318"/>
    </row>
    <row r="49" spans="1:256" s="63" customFormat="1" ht="15" customHeight="1" x14ac:dyDescent="0.2">
      <c r="A49" s="1317"/>
      <c r="B49" s="1317"/>
      <c r="C49" s="1325"/>
      <c r="D49" s="1325"/>
      <c r="E49" s="1325"/>
      <c r="F49" s="1325"/>
      <c r="G49" s="1326"/>
      <c r="H49" s="1326"/>
      <c r="I49" s="1326"/>
      <c r="J49" s="1326"/>
      <c r="K49" s="1326"/>
      <c r="M49" s="1326"/>
      <c r="O49" s="1332"/>
      <c r="Q49" s="1577"/>
      <c r="R49" s="1577"/>
      <c r="S49" s="1577" t="s">
        <v>1220</v>
      </c>
      <c r="T49" s="2501"/>
      <c r="U49" s="2501"/>
      <c r="V49" s="2501"/>
      <c r="W49" s="2501"/>
      <c r="X49" s="2501"/>
      <c r="Y49" s="2501"/>
      <c r="Z49" s="2501"/>
      <c r="AA49" s="2501"/>
      <c r="AB49" s="2501"/>
      <c r="AC49" s="2501"/>
      <c r="AD49" s="1326"/>
      <c r="AE49" s="1326"/>
      <c r="AG49" s="2497" t="s">
        <v>1407</v>
      </c>
      <c r="AH49" s="1318"/>
      <c r="AI49" s="1318"/>
      <c r="AJ49" s="1318"/>
      <c r="AK49" s="1318"/>
      <c r="AL49" s="1318"/>
      <c r="AM49" s="1318"/>
      <c r="AN49" s="1318"/>
      <c r="AO49" s="1318"/>
      <c r="AP49" s="1318"/>
      <c r="AQ49" s="1318"/>
      <c r="AR49" s="1318"/>
      <c r="AS49" s="1318"/>
      <c r="AT49" s="1318"/>
      <c r="AU49" s="1318"/>
      <c r="AV49" s="1318"/>
      <c r="AW49" s="1318"/>
      <c r="AX49" s="1318"/>
      <c r="AY49" s="1318"/>
      <c r="AZ49" s="1318"/>
      <c r="BA49" s="1318"/>
      <c r="BB49" s="1318"/>
      <c r="BC49" s="1318"/>
      <c r="BD49" s="1318"/>
      <c r="BE49" s="1318"/>
      <c r="BF49" s="1318"/>
      <c r="BG49" s="1318"/>
      <c r="BH49" s="1318"/>
      <c r="BI49" s="1318"/>
      <c r="BJ49" s="1318"/>
      <c r="BK49" s="1318"/>
      <c r="BL49" s="1318"/>
      <c r="BM49" s="1318"/>
      <c r="BN49" s="1318"/>
      <c r="BO49" s="1318"/>
      <c r="BP49" s="1318"/>
      <c r="BQ49" s="1318"/>
      <c r="BR49" s="1318"/>
      <c r="BS49" s="1318"/>
      <c r="BT49" s="1318"/>
      <c r="BU49" s="1318"/>
      <c r="BV49" s="1318"/>
      <c r="BW49" s="1318"/>
      <c r="BX49" s="1318"/>
      <c r="BY49" s="1318"/>
      <c r="BZ49" s="1318"/>
      <c r="CA49" s="1318"/>
      <c r="CB49" s="1318"/>
      <c r="CC49" s="1318"/>
      <c r="CD49" s="1318"/>
      <c r="CE49" s="1318"/>
      <c r="CF49" s="1318"/>
      <c r="CG49" s="1318"/>
      <c r="CH49" s="1318"/>
      <c r="CI49" s="1318"/>
      <c r="CJ49" s="1318"/>
      <c r="CK49" s="1318"/>
      <c r="CL49" s="1318"/>
      <c r="CM49" s="1318"/>
      <c r="CN49" s="1318"/>
      <c r="CO49" s="1318"/>
      <c r="CP49" s="1318"/>
      <c r="CQ49" s="1318"/>
      <c r="CR49" s="1318"/>
      <c r="CS49" s="1318"/>
      <c r="CT49" s="1318"/>
      <c r="CU49" s="1318"/>
      <c r="CV49" s="1318"/>
      <c r="CW49" s="1318"/>
      <c r="CX49" s="1318"/>
      <c r="CY49" s="1318"/>
      <c r="CZ49" s="1318"/>
      <c r="DA49" s="1318"/>
      <c r="DB49" s="1318"/>
      <c r="DC49" s="1318"/>
      <c r="DD49" s="1318"/>
      <c r="DE49" s="1318"/>
      <c r="DF49" s="1318"/>
      <c r="DG49" s="1318"/>
      <c r="DH49" s="1318"/>
      <c r="DI49" s="1318"/>
      <c r="DJ49" s="1318"/>
      <c r="DK49" s="1318"/>
      <c r="DL49" s="1318"/>
      <c r="DM49" s="1318"/>
      <c r="DN49" s="1318"/>
      <c r="DO49" s="1318"/>
      <c r="DP49" s="1318"/>
      <c r="DQ49" s="1318"/>
      <c r="DR49" s="1318"/>
      <c r="DS49" s="1318"/>
      <c r="DT49" s="1318"/>
      <c r="DU49" s="1318"/>
      <c r="DV49" s="1318"/>
      <c r="DW49" s="1318"/>
      <c r="DX49" s="1318"/>
      <c r="DY49" s="1318"/>
      <c r="DZ49" s="1318"/>
      <c r="EA49" s="1318"/>
      <c r="EB49" s="1318"/>
      <c r="EC49" s="1318"/>
      <c r="ED49" s="1318"/>
      <c r="EE49" s="1318"/>
      <c r="EF49" s="1318"/>
      <c r="EG49" s="1318"/>
      <c r="EH49" s="1318"/>
      <c r="EI49" s="1318"/>
      <c r="EJ49" s="1318"/>
      <c r="EK49" s="1318"/>
      <c r="EL49" s="1318"/>
      <c r="EM49" s="1318"/>
      <c r="EN49" s="1318"/>
      <c r="EO49" s="1318"/>
      <c r="EP49" s="1318"/>
      <c r="EQ49" s="1318"/>
      <c r="ER49" s="1318"/>
      <c r="ES49" s="1318"/>
      <c r="ET49" s="1318"/>
      <c r="EU49" s="1318"/>
      <c r="EV49" s="1318"/>
      <c r="EW49" s="1318"/>
      <c r="EX49" s="1318"/>
      <c r="EY49" s="1318"/>
      <c r="EZ49" s="1318"/>
      <c r="FA49" s="1318"/>
      <c r="FB49" s="1318"/>
      <c r="FC49" s="1318"/>
      <c r="FD49" s="1318"/>
      <c r="FE49" s="1318"/>
      <c r="FF49" s="1318"/>
      <c r="FG49" s="1318"/>
      <c r="FH49" s="1318"/>
      <c r="FI49" s="1318"/>
      <c r="FJ49" s="1318"/>
      <c r="FK49" s="1318"/>
      <c r="FL49" s="1318"/>
      <c r="FM49" s="1318"/>
      <c r="FN49" s="1318"/>
      <c r="FO49" s="1318"/>
      <c r="FP49" s="1318"/>
      <c r="FQ49" s="1318"/>
      <c r="FR49" s="1318"/>
      <c r="FS49" s="1318"/>
      <c r="FT49" s="1318"/>
      <c r="FU49" s="1318"/>
      <c r="FV49" s="1318"/>
      <c r="FW49" s="1318"/>
      <c r="FX49" s="1318"/>
      <c r="FY49" s="1318"/>
      <c r="FZ49" s="1318"/>
      <c r="GA49" s="1318"/>
      <c r="GB49" s="1318"/>
      <c r="GC49" s="1318"/>
      <c r="GD49" s="1318"/>
      <c r="GE49" s="1318"/>
      <c r="GF49" s="1318"/>
      <c r="GG49" s="1318"/>
      <c r="GH49" s="1318"/>
      <c r="GI49" s="1318"/>
      <c r="GJ49" s="1318"/>
      <c r="GK49" s="1318"/>
      <c r="GL49" s="1318"/>
      <c r="GM49" s="1318"/>
      <c r="GN49" s="1318"/>
      <c r="GO49" s="1318"/>
      <c r="GP49" s="1318"/>
      <c r="GQ49" s="1318"/>
      <c r="GR49" s="1318"/>
      <c r="GS49" s="1318"/>
      <c r="GT49" s="1318"/>
      <c r="GU49" s="1318"/>
      <c r="GV49" s="1318"/>
      <c r="GW49" s="1318"/>
      <c r="GX49" s="1318"/>
      <c r="GY49" s="1318"/>
      <c r="GZ49" s="1318"/>
      <c r="HA49" s="1318"/>
      <c r="HB49" s="1318"/>
      <c r="HC49" s="1318"/>
      <c r="HD49" s="1318"/>
      <c r="HE49" s="1318"/>
      <c r="HF49" s="1318"/>
      <c r="HG49" s="1318"/>
      <c r="HH49" s="1318"/>
      <c r="HI49" s="1318"/>
      <c r="HJ49" s="1318"/>
      <c r="HK49" s="1318"/>
      <c r="HL49" s="1318"/>
      <c r="HM49" s="1318"/>
      <c r="HN49" s="1318"/>
      <c r="HO49" s="1318"/>
      <c r="HP49" s="1318"/>
      <c r="HQ49" s="1318"/>
      <c r="HR49" s="1318"/>
      <c r="HS49" s="1318"/>
      <c r="HT49" s="1318"/>
      <c r="HU49" s="1318"/>
      <c r="HV49" s="1318"/>
      <c r="HW49" s="1318"/>
      <c r="HX49" s="1318"/>
      <c r="HY49" s="1318"/>
      <c r="HZ49" s="1318"/>
      <c r="IA49" s="1318"/>
      <c r="IB49" s="1318"/>
      <c r="IC49" s="1318"/>
      <c r="ID49" s="1318"/>
      <c r="IE49" s="1318"/>
      <c r="IF49" s="1318"/>
      <c r="IG49" s="1318"/>
      <c r="IH49" s="1318"/>
      <c r="II49" s="1318"/>
      <c r="IJ49" s="1318"/>
      <c r="IK49" s="1318"/>
      <c r="IL49" s="1318"/>
      <c r="IM49" s="1318"/>
      <c r="IN49" s="1318"/>
      <c r="IO49" s="1318"/>
      <c r="IP49" s="1318"/>
      <c r="IQ49" s="1318"/>
      <c r="IR49" s="1318"/>
      <c r="IS49" s="1318"/>
      <c r="IT49" s="1318"/>
      <c r="IU49" s="1318"/>
      <c r="IV49" s="1318"/>
    </row>
    <row r="50" spans="1:256" s="63" customFormat="1" ht="15" customHeight="1" x14ac:dyDescent="0.2">
      <c r="A50" s="1317"/>
      <c r="B50" s="1317"/>
      <c r="C50" s="1325"/>
      <c r="D50" s="1325"/>
      <c r="E50" s="1325"/>
      <c r="F50" s="1325"/>
      <c r="G50" s="1326"/>
      <c r="H50" s="1326"/>
      <c r="I50" s="1326"/>
      <c r="J50" s="1326"/>
      <c r="K50" s="1326"/>
      <c r="L50" s="1326"/>
      <c r="M50" s="1326"/>
      <c r="O50" s="1332"/>
      <c r="P50" s="1570"/>
      <c r="Q50" s="1570"/>
      <c r="R50" s="1570"/>
      <c r="S50" s="1570"/>
      <c r="T50" s="2501"/>
      <c r="U50" s="2501"/>
      <c r="V50" s="2501"/>
      <c r="W50" s="2501"/>
      <c r="X50" s="2501"/>
      <c r="Y50" s="2501"/>
      <c r="Z50" s="2501"/>
      <c r="AA50" s="2501"/>
      <c r="AB50" s="2501"/>
      <c r="AC50" s="2501"/>
      <c r="AD50" s="1326"/>
      <c r="AE50" s="1326"/>
      <c r="AF50" s="1566"/>
      <c r="AG50" s="2497"/>
      <c r="AH50" s="1318"/>
      <c r="AI50" s="1318"/>
      <c r="AJ50" s="1318"/>
      <c r="AK50" s="1318"/>
      <c r="AL50" s="1318"/>
      <c r="AM50" s="1318"/>
      <c r="AN50" s="1318"/>
      <c r="AO50" s="1318"/>
      <c r="AP50" s="1318"/>
      <c r="AQ50" s="1318"/>
      <c r="AR50" s="1318"/>
      <c r="AS50" s="1318"/>
      <c r="AT50" s="1318"/>
      <c r="AU50" s="1318"/>
      <c r="AV50" s="1318"/>
      <c r="AW50" s="1318"/>
      <c r="AX50" s="1318"/>
      <c r="AY50" s="1318"/>
      <c r="AZ50" s="1318"/>
      <c r="BA50" s="1318"/>
      <c r="BB50" s="1318"/>
      <c r="BC50" s="1318"/>
      <c r="BD50" s="1318"/>
      <c r="BE50" s="1318"/>
      <c r="BF50" s="1318"/>
      <c r="BG50" s="1318"/>
      <c r="BH50" s="1318"/>
      <c r="BI50" s="1318"/>
      <c r="BJ50" s="1318"/>
      <c r="BK50" s="1318"/>
      <c r="BL50" s="1318"/>
      <c r="BM50" s="1318"/>
      <c r="BN50" s="1318"/>
      <c r="BO50" s="1318"/>
      <c r="BP50" s="1318"/>
      <c r="BQ50" s="1318"/>
      <c r="BR50" s="1318"/>
      <c r="BS50" s="1318"/>
      <c r="BT50" s="1318"/>
      <c r="BU50" s="1318"/>
      <c r="BV50" s="1318"/>
      <c r="BW50" s="1318"/>
      <c r="BX50" s="1318"/>
      <c r="BY50" s="1318"/>
      <c r="BZ50" s="1318"/>
      <c r="CA50" s="1318"/>
      <c r="CB50" s="1318"/>
      <c r="CC50" s="1318"/>
      <c r="CD50" s="1318"/>
      <c r="CE50" s="1318"/>
      <c r="CF50" s="1318"/>
      <c r="CG50" s="1318"/>
      <c r="CH50" s="1318"/>
      <c r="CI50" s="1318"/>
      <c r="CJ50" s="1318"/>
      <c r="CK50" s="1318"/>
      <c r="CL50" s="1318"/>
      <c r="CM50" s="1318"/>
      <c r="CN50" s="1318"/>
      <c r="CO50" s="1318"/>
      <c r="CP50" s="1318"/>
      <c r="CQ50" s="1318"/>
      <c r="CR50" s="1318"/>
      <c r="CS50" s="1318"/>
      <c r="CT50" s="1318"/>
      <c r="CU50" s="1318"/>
      <c r="CV50" s="1318"/>
      <c r="CW50" s="1318"/>
      <c r="CX50" s="1318"/>
      <c r="CY50" s="1318"/>
      <c r="CZ50" s="1318"/>
      <c r="DA50" s="1318"/>
      <c r="DB50" s="1318"/>
      <c r="DC50" s="1318"/>
      <c r="DD50" s="1318"/>
      <c r="DE50" s="1318"/>
      <c r="DF50" s="1318"/>
      <c r="DG50" s="1318"/>
      <c r="DH50" s="1318"/>
      <c r="DI50" s="1318"/>
      <c r="DJ50" s="1318"/>
      <c r="DK50" s="1318"/>
      <c r="DL50" s="1318"/>
      <c r="DM50" s="1318"/>
      <c r="DN50" s="1318"/>
      <c r="DO50" s="1318"/>
      <c r="DP50" s="1318"/>
      <c r="DQ50" s="1318"/>
      <c r="DR50" s="1318"/>
      <c r="DS50" s="1318"/>
      <c r="DT50" s="1318"/>
      <c r="DU50" s="1318"/>
      <c r="DV50" s="1318"/>
      <c r="DW50" s="1318"/>
      <c r="DX50" s="1318"/>
      <c r="DY50" s="1318"/>
      <c r="DZ50" s="1318"/>
      <c r="EA50" s="1318"/>
      <c r="EB50" s="1318"/>
      <c r="EC50" s="1318"/>
      <c r="ED50" s="1318"/>
      <c r="EE50" s="1318"/>
      <c r="EF50" s="1318"/>
      <c r="EG50" s="1318"/>
      <c r="EH50" s="1318"/>
      <c r="EI50" s="1318"/>
      <c r="EJ50" s="1318"/>
      <c r="EK50" s="1318"/>
      <c r="EL50" s="1318"/>
      <c r="EM50" s="1318"/>
      <c r="EN50" s="1318"/>
      <c r="EO50" s="1318"/>
      <c r="EP50" s="1318"/>
      <c r="EQ50" s="1318"/>
      <c r="ER50" s="1318"/>
      <c r="ES50" s="1318"/>
      <c r="ET50" s="1318"/>
      <c r="EU50" s="1318"/>
      <c r="EV50" s="1318"/>
      <c r="EW50" s="1318"/>
      <c r="EX50" s="1318"/>
      <c r="EY50" s="1318"/>
      <c r="EZ50" s="1318"/>
      <c r="FA50" s="1318"/>
      <c r="FB50" s="1318"/>
      <c r="FC50" s="1318"/>
      <c r="FD50" s="1318"/>
      <c r="FE50" s="1318"/>
      <c r="FF50" s="1318"/>
      <c r="FG50" s="1318"/>
      <c r="FH50" s="1318"/>
      <c r="FI50" s="1318"/>
      <c r="FJ50" s="1318"/>
      <c r="FK50" s="1318"/>
      <c r="FL50" s="1318"/>
      <c r="FM50" s="1318"/>
      <c r="FN50" s="1318"/>
      <c r="FO50" s="1318"/>
      <c r="FP50" s="1318"/>
      <c r="FQ50" s="1318"/>
      <c r="FR50" s="1318"/>
      <c r="FS50" s="1318"/>
      <c r="FT50" s="1318"/>
      <c r="FU50" s="1318"/>
      <c r="FV50" s="1318"/>
      <c r="FW50" s="1318"/>
      <c r="FX50" s="1318"/>
      <c r="FY50" s="1318"/>
      <c r="FZ50" s="1318"/>
      <c r="GA50" s="1318"/>
      <c r="GB50" s="1318"/>
      <c r="GC50" s="1318"/>
      <c r="GD50" s="1318"/>
      <c r="GE50" s="1318"/>
      <c r="GF50" s="1318"/>
      <c r="GG50" s="1318"/>
      <c r="GH50" s="1318"/>
      <c r="GI50" s="1318"/>
      <c r="GJ50" s="1318"/>
      <c r="GK50" s="1318"/>
      <c r="GL50" s="1318"/>
      <c r="GM50" s="1318"/>
      <c r="GN50" s="1318"/>
      <c r="GO50" s="1318"/>
      <c r="GP50" s="1318"/>
      <c r="GQ50" s="1318"/>
      <c r="GR50" s="1318"/>
      <c r="GS50" s="1318"/>
      <c r="GT50" s="1318"/>
      <c r="GU50" s="1318"/>
      <c r="GV50" s="1318"/>
      <c r="GW50" s="1318"/>
      <c r="GX50" s="1318"/>
      <c r="GY50" s="1318"/>
      <c r="GZ50" s="1318"/>
      <c r="HA50" s="1318"/>
      <c r="HB50" s="1318"/>
      <c r="HC50" s="1318"/>
      <c r="HD50" s="1318"/>
      <c r="HE50" s="1318"/>
      <c r="HF50" s="1318"/>
      <c r="HG50" s="1318"/>
      <c r="HH50" s="1318"/>
      <c r="HI50" s="1318"/>
      <c r="HJ50" s="1318"/>
      <c r="HK50" s="1318"/>
      <c r="HL50" s="1318"/>
      <c r="HM50" s="1318"/>
      <c r="HN50" s="1318"/>
      <c r="HO50" s="1318"/>
      <c r="HP50" s="1318"/>
      <c r="HQ50" s="1318"/>
      <c r="HR50" s="1318"/>
      <c r="HS50" s="1318"/>
      <c r="HT50" s="1318"/>
      <c r="HU50" s="1318"/>
      <c r="HV50" s="1318"/>
      <c r="HW50" s="1318"/>
      <c r="HX50" s="1318"/>
      <c r="HY50" s="1318"/>
      <c r="HZ50" s="1318"/>
      <c r="IA50" s="1318"/>
      <c r="IB50" s="1318"/>
      <c r="IC50" s="1318"/>
      <c r="ID50" s="1318"/>
      <c r="IE50" s="1318"/>
      <c r="IF50" s="1318"/>
      <c r="IG50" s="1318"/>
      <c r="IH50" s="1318"/>
      <c r="II50" s="1318"/>
      <c r="IJ50" s="1318"/>
      <c r="IK50" s="1318"/>
      <c r="IL50" s="1318"/>
      <c r="IM50" s="1318"/>
      <c r="IN50" s="1318"/>
      <c r="IO50" s="1318"/>
      <c r="IP50" s="1318"/>
      <c r="IQ50" s="1318"/>
      <c r="IR50" s="1318"/>
      <c r="IS50" s="1318"/>
      <c r="IT50" s="1318"/>
      <c r="IU50" s="1318"/>
      <c r="IV50" s="1318"/>
    </row>
    <row r="51" spans="1:256" s="63" customFormat="1" ht="15" customHeight="1" x14ac:dyDescent="0.2">
      <c r="A51" s="1317"/>
      <c r="B51" s="1317"/>
      <c r="C51" s="1325"/>
      <c r="D51" s="1325"/>
      <c r="E51" s="1325"/>
      <c r="F51" s="1325"/>
      <c r="G51" s="1326"/>
      <c r="H51" s="1326"/>
      <c r="I51" s="1326"/>
      <c r="J51" s="1326"/>
      <c r="K51" s="1326"/>
      <c r="L51" s="1326"/>
      <c r="M51" s="1326"/>
      <c r="O51" s="1332"/>
      <c r="P51" s="1570"/>
      <c r="Q51" s="1570"/>
      <c r="R51" s="1577"/>
      <c r="T51" s="1572"/>
      <c r="U51" s="1572"/>
      <c r="V51" s="1572"/>
      <c r="W51" s="1572"/>
      <c r="X51" s="1572"/>
      <c r="Y51" s="1572"/>
      <c r="Z51" s="1572"/>
      <c r="AA51" s="1572"/>
      <c r="AB51" s="1572"/>
      <c r="AC51" s="1572"/>
      <c r="AD51" s="1326"/>
      <c r="AE51" s="1326"/>
      <c r="AF51" s="1566"/>
      <c r="AG51" s="1576"/>
      <c r="AH51" s="1318"/>
      <c r="AI51" s="1318"/>
      <c r="AJ51" s="1318"/>
      <c r="AK51" s="1318"/>
      <c r="AL51" s="1318"/>
      <c r="AM51" s="1318"/>
      <c r="AN51" s="1318"/>
      <c r="AO51" s="1318"/>
      <c r="AP51" s="1318"/>
      <c r="AQ51" s="1318"/>
      <c r="AR51" s="1318"/>
      <c r="AS51" s="1318"/>
      <c r="AT51" s="1318"/>
      <c r="AU51" s="1318"/>
      <c r="AV51" s="1318"/>
      <c r="AW51" s="1318"/>
      <c r="AX51" s="1318"/>
      <c r="AY51" s="1318"/>
      <c r="AZ51" s="1318"/>
      <c r="BA51" s="1318"/>
      <c r="BB51" s="1318"/>
      <c r="BC51" s="1318"/>
      <c r="BD51" s="1318"/>
      <c r="BE51" s="1318"/>
      <c r="BF51" s="1318"/>
      <c r="BG51" s="1318"/>
      <c r="BH51" s="1318"/>
      <c r="BI51" s="1318"/>
      <c r="BJ51" s="1318"/>
      <c r="BK51" s="1318"/>
      <c r="BL51" s="1318"/>
      <c r="BM51" s="1318"/>
      <c r="BN51" s="1318"/>
      <c r="BO51" s="1318"/>
      <c r="BP51" s="1318"/>
      <c r="BQ51" s="1318"/>
      <c r="BR51" s="1318"/>
      <c r="BS51" s="1318"/>
      <c r="BT51" s="1318"/>
      <c r="BU51" s="1318"/>
      <c r="BV51" s="1318"/>
      <c r="BW51" s="1318"/>
      <c r="BX51" s="1318"/>
      <c r="BY51" s="1318"/>
      <c r="BZ51" s="1318"/>
      <c r="CA51" s="1318"/>
      <c r="CB51" s="1318"/>
      <c r="CC51" s="1318"/>
      <c r="CD51" s="1318"/>
      <c r="CE51" s="1318"/>
      <c r="CF51" s="1318"/>
      <c r="CG51" s="1318"/>
      <c r="CH51" s="1318"/>
      <c r="CI51" s="1318"/>
      <c r="CJ51" s="1318"/>
      <c r="CK51" s="1318"/>
      <c r="CL51" s="1318"/>
      <c r="CM51" s="1318"/>
      <c r="CN51" s="1318"/>
      <c r="CO51" s="1318"/>
      <c r="CP51" s="1318"/>
      <c r="CQ51" s="1318"/>
      <c r="CR51" s="1318"/>
      <c r="CS51" s="1318"/>
      <c r="CT51" s="1318"/>
      <c r="CU51" s="1318"/>
      <c r="CV51" s="1318"/>
      <c r="CW51" s="1318"/>
      <c r="CX51" s="1318"/>
      <c r="CY51" s="1318"/>
      <c r="CZ51" s="1318"/>
      <c r="DA51" s="1318"/>
      <c r="DB51" s="1318"/>
      <c r="DC51" s="1318"/>
      <c r="DD51" s="1318"/>
      <c r="DE51" s="1318"/>
      <c r="DF51" s="1318"/>
      <c r="DG51" s="1318"/>
      <c r="DH51" s="1318"/>
      <c r="DI51" s="1318"/>
      <c r="DJ51" s="1318"/>
      <c r="DK51" s="1318"/>
      <c r="DL51" s="1318"/>
      <c r="DM51" s="1318"/>
      <c r="DN51" s="1318"/>
      <c r="DO51" s="1318"/>
      <c r="DP51" s="1318"/>
      <c r="DQ51" s="1318"/>
      <c r="DR51" s="1318"/>
      <c r="DS51" s="1318"/>
      <c r="DT51" s="1318"/>
      <c r="DU51" s="1318"/>
      <c r="DV51" s="1318"/>
      <c r="DW51" s="1318"/>
      <c r="DX51" s="1318"/>
      <c r="DY51" s="1318"/>
      <c r="DZ51" s="1318"/>
      <c r="EA51" s="1318"/>
      <c r="EB51" s="1318"/>
      <c r="EC51" s="1318"/>
      <c r="ED51" s="1318"/>
      <c r="EE51" s="1318"/>
      <c r="EF51" s="1318"/>
      <c r="EG51" s="1318"/>
      <c r="EH51" s="1318"/>
      <c r="EI51" s="1318"/>
      <c r="EJ51" s="1318"/>
      <c r="EK51" s="1318"/>
      <c r="EL51" s="1318"/>
      <c r="EM51" s="1318"/>
      <c r="EN51" s="1318"/>
      <c r="EO51" s="1318"/>
      <c r="EP51" s="1318"/>
      <c r="EQ51" s="1318"/>
      <c r="ER51" s="1318"/>
      <c r="ES51" s="1318"/>
      <c r="ET51" s="1318"/>
      <c r="EU51" s="1318"/>
      <c r="EV51" s="1318"/>
      <c r="EW51" s="1318"/>
      <c r="EX51" s="1318"/>
      <c r="EY51" s="1318"/>
      <c r="EZ51" s="1318"/>
      <c r="FA51" s="1318"/>
      <c r="FB51" s="1318"/>
      <c r="FC51" s="1318"/>
      <c r="FD51" s="1318"/>
      <c r="FE51" s="1318"/>
      <c r="FF51" s="1318"/>
      <c r="FG51" s="1318"/>
      <c r="FH51" s="1318"/>
      <c r="FI51" s="1318"/>
      <c r="FJ51" s="1318"/>
      <c r="FK51" s="1318"/>
      <c r="FL51" s="1318"/>
      <c r="FM51" s="1318"/>
      <c r="FN51" s="1318"/>
      <c r="FO51" s="1318"/>
      <c r="FP51" s="1318"/>
      <c r="FQ51" s="1318"/>
      <c r="FR51" s="1318"/>
      <c r="FS51" s="1318"/>
      <c r="FT51" s="1318"/>
      <c r="FU51" s="1318"/>
      <c r="FV51" s="1318"/>
      <c r="FW51" s="1318"/>
      <c r="FX51" s="1318"/>
      <c r="FY51" s="1318"/>
      <c r="FZ51" s="1318"/>
      <c r="GA51" s="1318"/>
      <c r="GB51" s="1318"/>
      <c r="GC51" s="1318"/>
      <c r="GD51" s="1318"/>
      <c r="GE51" s="1318"/>
      <c r="GF51" s="1318"/>
      <c r="GG51" s="1318"/>
      <c r="GH51" s="1318"/>
      <c r="GI51" s="1318"/>
      <c r="GJ51" s="1318"/>
      <c r="GK51" s="1318"/>
      <c r="GL51" s="1318"/>
      <c r="GM51" s="1318"/>
      <c r="GN51" s="1318"/>
      <c r="GO51" s="1318"/>
      <c r="GP51" s="1318"/>
      <c r="GQ51" s="1318"/>
      <c r="GR51" s="1318"/>
      <c r="GS51" s="1318"/>
      <c r="GT51" s="1318"/>
      <c r="GU51" s="1318"/>
      <c r="GV51" s="1318"/>
      <c r="GW51" s="1318"/>
      <c r="GX51" s="1318"/>
      <c r="GY51" s="1318"/>
      <c r="GZ51" s="1318"/>
      <c r="HA51" s="1318"/>
      <c r="HB51" s="1318"/>
      <c r="HC51" s="1318"/>
      <c r="HD51" s="1318"/>
      <c r="HE51" s="1318"/>
      <c r="HF51" s="1318"/>
      <c r="HG51" s="1318"/>
      <c r="HH51" s="1318"/>
      <c r="HI51" s="1318"/>
      <c r="HJ51" s="1318"/>
      <c r="HK51" s="1318"/>
      <c r="HL51" s="1318"/>
      <c r="HM51" s="1318"/>
      <c r="HN51" s="1318"/>
      <c r="HO51" s="1318"/>
      <c r="HP51" s="1318"/>
      <c r="HQ51" s="1318"/>
      <c r="HR51" s="1318"/>
      <c r="HS51" s="1318"/>
      <c r="HT51" s="1318"/>
      <c r="HU51" s="1318"/>
      <c r="HV51" s="1318"/>
      <c r="HW51" s="1318"/>
      <c r="HX51" s="1318"/>
      <c r="HY51" s="1318"/>
      <c r="HZ51" s="1318"/>
      <c r="IA51" s="1318"/>
      <c r="IB51" s="1318"/>
      <c r="IC51" s="1318"/>
      <c r="ID51" s="1318"/>
      <c r="IE51" s="1318"/>
      <c r="IF51" s="1318"/>
      <c r="IG51" s="1318"/>
      <c r="IH51" s="1318"/>
      <c r="II51" s="1318"/>
      <c r="IJ51" s="1318"/>
      <c r="IK51" s="1318"/>
      <c r="IL51" s="1318"/>
      <c r="IM51" s="1318"/>
      <c r="IN51" s="1318"/>
      <c r="IO51" s="1318"/>
      <c r="IP51" s="1318"/>
      <c r="IQ51" s="1318"/>
      <c r="IR51" s="1318"/>
      <c r="IS51" s="1318"/>
      <c r="IT51" s="1318"/>
      <c r="IU51" s="1318"/>
      <c r="IV51" s="1318"/>
    </row>
    <row r="52" spans="1:256" s="63" customFormat="1" ht="15" customHeight="1" x14ac:dyDescent="0.2">
      <c r="A52" s="1317"/>
      <c r="B52" s="1317"/>
      <c r="C52" s="1325"/>
      <c r="D52" s="1325"/>
      <c r="E52" s="1325"/>
      <c r="F52" s="1325"/>
      <c r="G52" s="1326"/>
      <c r="H52" s="1326"/>
      <c r="I52" s="1326"/>
      <c r="J52" s="1326"/>
      <c r="K52" s="1326"/>
      <c r="M52" s="1326"/>
      <c r="O52" s="1332"/>
      <c r="Q52" s="1577"/>
      <c r="R52" s="1577"/>
      <c r="S52" s="1579" t="s">
        <v>1410</v>
      </c>
      <c r="T52" s="2499"/>
      <c r="U52" s="2499"/>
      <c r="V52" s="2499"/>
      <c r="W52" s="2499"/>
      <c r="X52" s="2499"/>
      <c r="Y52" s="2499"/>
      <c r="Z52" s="2499"/>
      <c r="AA52" s="2499"/>
      <c r="AB52" s="2499"/>
      <c r="AC52" s="2499"/>
      <c r="AD52" s="1326"/>
      <c r="AE52" s="1326"/>
      <c r="AF52" s="1566"/>
      <c r="AG52" s="1326"/>
      <c r="AH52" s="1318"/>
      <c r="AI52" s="1318"/>
      <c r="AJ52" s="1318"/>
      <c r="AK52" s="1318"/>
      <c r="AL52" s="1318"/>
      <c r="AM52" s="1318"/>
      <c r="AN52" s="1318"/>
      <c r="AO52" s="1318"/>
      <c r="AP52" s="1318"/>
      <c r="AQ52" s="1318"/>
      <c r="AR52" s="1318"/>
      <c r="AS52" s="1318"/>
      <c r="AT52" s="1318"/>
      <c r="AU52" s="1318"/>
      <c r="AV52" s="1318"/>
      <c r="AW52" s="1318"/>
      <c r="AX52" s="1318"/>
      <c r="AY52" s="1318"/>
      <c r="AZ52" s="1318"/>
      <c r="BA52" s="1318"/>
      <c r="BB52" s="1318"/>
      <c r="BC52" s="1318"/>
      <c r="BD52" s="1318"/>
      <c r="BE52" s="1318"/>
      <c r="BF52" s="1318"/>
      <c r="BG52" s="1318"/>
      <c r="BH52" s="1318"/>
      <c r="BI52" s="1318"/>
      <c r="BJ52" s="1318"/>
      <c r="BK52" s="1318"/>
      <c r="BL52" s="1318"/>
      <c r="BM52" s="1318"/>
      <c r="BN52" s="1318"/>
      <c r="BO52" s="1318"/>
      <c r="BP52" s="1318"/>
      <c r="BQ52" s="1318"/>
      <c r="BR52" s="1318"/>
      <c r="BS52" s="1318"/>
      <c r="BT52" s="1318"/>
      <c r="BU52" s="1318"/>
      <c r="BV52" s="1318"/>
      <c r="BW52" s="1318"/>
      <c r="BX52" s="1318"/>
      <c r="BY52" s="1318"/>
      <c r="BZ52" s="1318"/>
      <c r="CA52" s="1318"/>
      <c r="CB52" s="1318"/>
      <c r="CC52" s="1318"/>
      <c r="CD52" s="1318"/>
      <c r="CE52" s="1318"/>
      <c r="CF52" s="1318"/>
      <c r="CG52" s="1318"/>
      <c r="CH52" s="1318"/>
      <c r="CI52" s="1318"/>
      <c r="CJ52" s="1318"/>
      <c r="CK52" s="1318"/>
      <c r="CL52" s="1318"/>
      <c r="CM52" s="1318"/>
      <c r="CN52" s="1318"/>
      <c r="CO52" s="1318"/>
      <c r="CP52" s="1318"/>
      <c r="CQ52" s="1318"/>
      <c r="CR52" s="1318"/>
      <c r="CS52" s="1318"/>
      <c r="CT52" s="1318"/>
      <c r="CU52" s="1318"/>
      <c r="CV52" s="1318"/>
      <c r="CW52" s="1318"/>
      <c r="CX52" s="1318"/>
      <c r="CY52" s="1318"/>
      <c r="CZ52" s="1318"/>
      <c r="DA52" s="1318"/>
      <c r="DB52" s="1318"/>
      <c r="DC52" s="1318"/>
      <c r="DD52" s="1318"/>
      <c r="DE52" s="1318"/>
      <c r="DF52" s="1318"/>
      <c r="DG52" s="1318"/>
      <c r="DH52" s="1318"/>
      <c r="DI52" s="1318"/>
      <c r="DJ52" s="1318"/>
      <c r="DK52" s="1318"/>
      <c r="DL52" s="1318"/>
      <c r="DM52" s="1318"/>
      <c r="DN52" s="1318"/>
      <c r="DO52" s="1318"/>
      <c r="DP52" s="1318"/>
      <c r="DQ52" s="1318"/>
      <c r="DR52" s="1318"/>
      <c r="DS52" s="1318"/>
      <c r="DT52" s="1318"/>
      <c r="DU52" s="1318"/>
      <c r="DV52" s="1318"/>
      <c r="DW52" s="1318"/>
      <c r="DX52" s="1318"/>
      <c r="DY52" s="1318"/>
      <c r="DZ52" s="1318"/>
      <c r="EA52" s="1318"/>
      <c r="EB52" s="1318"/>
      <c r="EC52" s="1318"/>
      <c r="ED52" s="1318"/>
      <c r="EE52" s="1318"/>
      <c r="EF52" s="1318"/>
      <c r="EG52" s="1318"/>
      <c r="EH52" s="1318"/>
      <c r="EI52" s="1318"/>
      <c r="EJ52" s="1318"/>
      <c r="EK52" s="1318"/>
      <c r="EL52" s="1318"/>
      <c r="EM52" s="1318"/>
      <c r="EN52" s="1318"/>
      <c r="EO52" s="1318"/>
      <c r="EP52" s="1318"/>
      <c r="EQ52" s="1318"/>
      <c r="ER52" s="1318"/>
      <c r="ES52" s="1318"/>
      <c r="ET52" s="1318"/>
      <c r="EU52" s="1318"/>
      <c r="EV52" s="1318"/>
      <c r="EW52" s="1318"/>
      <c r="EX52" s="1318"/>
      <c r="EY52" s="1318"/>
      <c r="EZ52" s="1318"/>
      <c r="FA52" s="1318"/>
      <c r="FB52" s="1318"/>
      <c r="FC52" s="1318"/>
      <c r="FD52" s="1318"/>
      <c r="FE52" s="1318"/>
      <c r="FF52" s="1318"/>
      <c r="FG52" s="1318"/>
      <c r="FH52" s="1318"/>
      <c r="FI52" s="1318"/>
      <c r="FJ52" s="1318"/>
      <c r="FK52" s="1318"/>
      <c r="FL52" s="1318"/>
      <c r="FM52" s="1318"/>
      <c r="FN52" s="1318"/>
      <c r="FO52" s="1318"/>
      <c r="FP52" s="1318"/>
      <c r="FQ52" s="1318"/>
      <c r="FR52" s="1318"/>
      <c r="FS52" s="1318"/>
      <c r="FT52" s="1318"/>
      <c r="FU52" s="1318"/>
      <c r="FV52" s="1318"/>
      <c r="FW52" s="1318"/>
      <c r="FX52" s="1318"/>
      <c r="FY52" s="1318"/>
      <c r="FZ52" s="1318"/>
      <c r="GA52" s="1318"/>
      <c r="GB52" s="1318"/>
      <c r="GC52" s="1318"/>
      <c r="GD52" s="1318"/>
      <c r="GE52" s="1318"/>
      <c r="GF52" s="1318"/>
      <c r="GG52" s="1318"/>
      <c r="GH52" s="1318"/>
      <c r="GI52" s="1318"/>
      <c r="GJ52" s="1318"/>
      <c r="GK52" s="1318"/>
      <c r="GL52" s="1318"/>
      <c r="GM52" s="1318"/>
      <c r="GN52" s="1318"/>
      <c r="GO52" s="1318"/>
      <c r="GP52" s="1318"/>
      <c r="GQ52" s="1318"/>
      <c r="GR52" s="1318"/>
      <c r="GS52" s="1318"/>
      <c r="GT52" s="1318"/>
      <c r="GU52" s="1318"/>
      <c r="GV52" s="1318"/>
      <c r="GW52" s="1318"/>
      <c r="GX52" s="1318"/>
      <c r="GY52" s="1318"/>
      <c r="GZ52" s="1318"/>
      <c r="HA52" s="1318"/>
      <c r="HB52" s="1318"/>
      <c r="HC52" s="1318"/>
      <c r="HD52" s="1318"/>
      <c r="HE52" s="1318"/>
      <c r="HF52" s="1318"/>
      <c r="HG52" s="1318"/>
      <c r="HH52" s="1318"/>
      <c r="HI52" s="1318"/>
      <c r="HJ52" s="1318"/>
      <c r="HK52" s="1318"/>
      <c r="HL52" s="1318"/>
      <c r="HM52" s="1318"/>
      <c r="HN52" s="1318"/>
      <c r="HO52" s="1318"/>
      <c r="HP52" s="1318"/>
      <c r="HQ52" s="1318"/>
      <c r="HR52" s="1318"/>
      <c r="HS52" s="1318"/>
      <c r="HT52" s="1318"/>
      <c r="HU52" s="1318"/>
      <c r="HV52" s="1318"/>
      <c r="HW52" s="1318"/>
      <c r="HX52" s="1318"/>
      <c r="HY52" s="1318"/>
      <c r="HZ52" s="1318"/>
      <c r="IA52" s="1318"/>
      <c r="IB52" s="1318"/>
      <c r="IC52" s="1318"/>
      <c r="ID52" s="1318"/>
      <c r="IE52" s="1318"/>
      <c r="IF52" s="1318"/>
      <c r="IG52" s="1318"/>
      <c r="IH52" s="1318"/>
      <c r="II52" s="1318"/>
      <c r="IJ52" s="1318"/>
      <c r="IK52" s="1318"/>
      <c r="IL52" s="1318"/>
      <c r="IM52" s="1318"/>
      <c r="IN52" s="1318"/>
      <c r="IO52" s="1318"/>
      <c r="IP52" s="1318"/>
      <c r="IQ52" s="1318"/>
      <c r="IR52" s="1318"/>
      <c r="IS52" s="1318"/>
      <c r="IT52" s="1318"/>
      <c r="IU52" s="1318"/>
      <c r="IV52" s="1318"/>
    </row>
    <row r="53" spans="1:256" s="63" customFormat="1" ht="15" customHeight="1" x14ac:dyDescent="0.2">
      <c r="A53" s="1317"/>
      <c r="B53" s="1317"/>
      <c r="C53" s="1325"/>
      <c r="D53" s="1325"/>
      <c r="E53" s="1325"/>
      <c r="F53" s="1325"/>
      <c r="G53" s="1326"/>
      <c r="H53" s="1326"/>
      <c r="I53" s="1326"/>
      <c r="J53" s="1326"/>
      <c r="K53" s="1326"/>
      <c r="L53" s="1326"/>
      <c r="M53" s="1326"/>
      <c r="N53" s="1326"/>
      <c r="O53" s="1326"/>
      <c r="P53" s="1326"/>
      <c r="Q53" s="1326"/>
      <c r="R53" s="1326"/>
      <c r="S53" s="1578"/>
      <c r="T53" s="2499"/>
      <c r="U53" s="2499"/>
      <c r="V53" s="2499"/>
      <c r="W53" s="2499"/>
      <c r="X53" s="2499"/>
      <c r="Y53" s="2499"/>
      <c r="Z53" s="2499"/>
      <c r="AA53" s="2499"/>
      <c r="AB53" s="2499"/>
      <c r="AC53" s="2499"/>
      <c r="AD53" s="1326"/>
      <c r="AE53" s="1326"/>
      <c r="AF53" s="1326"/>
      <c r="AG53" s="1326"/>
      <c r="AH53" s="1318"/>
      <c r="AI53" s="1318"/>
      <c r="AJ53" s="1318"/>
      <c r="AK53" s="1318"/>
      <c r="AL53" s="1318"/>
      <c r="AM53" s="1318"/>
      <c r="AN53" s="1318"/>
      <c r="AO53" s="1318"/>
      <c r="AP53" s="1318"/>
      <c r="AQ53" s="1318"/>
      <c r="AR53" s="1318"/>
      <c r="AS53" s="1318"/>
      <c r="AT53" s="1318"/>
      <c r="AU53" s="1318"/>
      <c r="AV53" s="1318"/>
      <c r="AW53" s="1318"/>
      <c r="AX53" s="1318"/>
      <c r="AY53" s="1318"/>
      <c r="AZ53" s="1318"/>
      <c r="BA53" s="1318"/>
      <c r="BB53" s="1318"/>
      <c r="BC53" s="1318"/>
      <c r="BD53" s="1318"/>
      <c r="BE53" s="1318"/>
      <c r="BF53" s="1318"/>
      <c r="BG53" s="1318"/>
      <c r="BH53" s="1318"/>
      <c r="BI53" s="1318"/>
      <c r="BJ53" s="1318"/>
      <c r="BK53" s="1318"/>
      <c r="BL53" s="1318"/>
      <c r="BM53" s="1318"/>
      <c r="BN53" s="1318"/>
      <c r="BO53" s="1318"/>
      <c r="BP53" s="1318"/>
      <c r="BQ53" s="1318"/>
      <c r="BR53" s="1318"/>
      <c r="BS53" s="1318"/>
      <c r="BT53" s="1318"/>
      <c r="BU53" s="1318"/>
      <c r="BV53" s="1318"/>
      <c r="BW53" s="1318"/>
      <c r="BX53" s="1318"/>
      <c r="BY53" s="1318"/>
      <c r="BZ53" s="1318"/>
      <c r="CA53" s="1318"/>
      <c r="CB53" s="1318"/>
      <c r="CC53" s="1318"/>
      <c r="CD53" s="1318"/>
      <c r="CE53" s="1318"/>
      <c r="CF53" s="1318"/>
      <c r="CG53" s="1318"/>
      <c r="CH53" s="1318"/>
      <c r="CI53" s="1318"/>
      <c r="CJ53" s="1318"/>
      <c r="CK53" s="1318"/>
      <c r="CL53" s="1318"/>
      <c r="CM53" s="1318"/>
      <c r="CN53" s="1318"/>
      <c r="CO53" s="1318"/>
      <c r="CP53" s="1318"/>
      <c r="CQ53" s="1318"/>
      <c r="CR53" s="1318"/>
      <c r="CS53" s="1318"/>
      <c r="CT53" s="1318"/>
      <c r="CU53" s="1318"/>
      <c r="CV53" s="1318"/>
      <c r="CW53" s="1318"/>
      <c r="CX53" s="1318"/>
      <c r="CY53" s="1318"/>
      <c r="CZ53" s="1318"/>
      <c r="DA53" s="1318"/>
      <c r="DB53" s="1318"/>
      <c r="DC53" s="1318"/>
      <c r="DD53" s="1318"/>
      <c r="DE53" s="1318"/>
      <c r="DF53" s="1318"/>
      <c r="DG53" s="1318"/>
      <c r="DH53" s="1318"/>
      <c r="DI53" s="1318"/>
      <c r="DJ53" s="1318"/>
      <c r="DK53" s="1318"/>
      <c r="DL53" s="1318"/>
      <c r="DM53" s="1318"/>
      <c r="DN53" s="1318"/>
      <c r="DO53" s="1318"/>
      <c r="DP53" s="1318"/>
      <c r="DQ53" s="1318"/>
      <c r="DR53" s="1318"/>
      <c r="DS53" s="1318"/>
      <c r="DT53" s="1318"/>
      <c r="DU53" s="1318"/>
      <c r="DV53" s="1318"/>
      <c r="DW53" s="1318"/>
      <c r="DX53" s="1318"/>
      <c r="DY53" s="1318"/>
      <c r="DZ53" s="1318"/>
      <c r="EA53" s="1318"/>
      <c r="EB53" s="1318"/>
      <c r="EC53" s="1318"/>
      <c r="ED53" s="1318"/>
      <c r="EE53" s="1318"/>
      <c r="EF53" s="1318"/>
      <c r="EG53" s="1318"/>
      <c r="EH53" s="1318"/>
      <c r="EI53" s="1318"/>
      <c r="EJ53" s="1318"/>
      <c r="EK53" s="1318"/>
      <c r="EL53" s="1318"/>
      <c r="EM53" s="1318"/>
      <c r="EN53" s="1318"/>
      <c r="EO53" s="1318"/>
      <c r="EP53" s="1318"/>
      <c r="EQ53" s="1318"/>
      <c r="ER53" s="1318"/>
      <c r="ES53" s="1318"/>
      <c r="ET53" s="1318"/>
      <c r="EU53" s="1318"/>
      <c r="EV53" s="1318"/>
      <c r="EW53" s="1318"/>
      <c r="EX53" s="1318"/>
      <c r="EY53" s="1318"/>
      <c r="EZ53" s="1318"/>
      <c r="FA53" s="1318"/>
      <c r="FB53" s="1318"/>
      <c r="FC53" s="1318"/>
      <c r="FD53" s="1318"/>
      <c r="FE53" s="1318"/>
      <c r="FF53" s="1318"/>
      <c r="FG53" s="1318"/>
      <c r="FH53" s="1318"/>
      <c r="FI53" s="1318"/>
      <c r="FJ53" s="1318"/>
      <c r="FK53" s="1318"/>
      <c r="FL53" s="1318"/>
      <c r="FM53" s="1318"/>
      <c r="FN53" s="1318"/>
      <c r="FO53" s="1318"/>
      <c r="FP53" s="1318"/>
      <c r="FQ53" s="1318"/>
      <c r="FR53" s="1318"/>
      <c r="FS53" s="1318"/>
      <c r="FT53" s="1318"/>
      <c r="FU53" s="1318"/>
      <c r="FV53" s="1318"/>
      <c r="FW53" s="1318"/>
      <c r="FX53" s="1318"/>
      <c r="FY53" s="1318"/>
      <c r="FZ53" s="1318"/>
      <c r="GA53" s="1318"/>
      <c r="GB53" s="1318"/>
      <c r="GC53" s="1318"/>
      <c r="GD53" s="1318"/>
      <c r="GE53" s="1318"/>
      <c r="GF53" s="1318"/>
      <c r="GG53" s="1318"/>
      <c r="GH53" s="1318"/>
      <c r="GI53" s="1318"/>
      <c r="GJ53" s="1318"/>
      <c r="GK53" s="1318"/>
      <c r="GL53" s="1318"/>
      <c r="GM53" s="1318"/>
      <c r="GN53" s="1318"/>
      <c r="GO53" s="1318"/>
      <c r="GP53" s="1318"/>
      <c r="GQ53" s="1318"/>
      <c r="GR53" s="1318"/>
      <c r="GS53" s="1318"/>
      <c r="GT53" s="1318"/>
      <c r="GU53" s="1318"/>
      <c r="GV53" s="1318"/>
      <c r="GW53" s="1318"/>
      <c r="GX53" s="1318"/>
      <c r="GY53" s="1318"/>
      <c r="GZ53" s="1318"/>
      <c r="HA53" s="1318"/>
      <c r="HB53" s="1318"/>
      <c r="HC53" s="1318"/>
      <c r="HD53" s="1318"/>
      <c r="HE53" s="1318"/>
      <c r="HF53" s="1318"/>
      <c r="HG53" s="1318"/>
      <c r="HH53" s="1318"/>
      <c r="HI53" s="1318"/>
      <c r="HJ53" s="1318"/>
      <c r="HK53" s="1318"/>
      <c r="HL53" s="1318"/>
      <c r="HM53" s="1318"/>
      <c r="HN53" s="1318"/>
      <c r="HO53" s="1318"/>
      <c r="HP53" s="1318"/>
      <c r="HQ53" s="1318"/>
      <c r="HR53" s="1318"/>
      <c r="HS53" s="1318"/>
      <c r="HT53" s="1318"/>
      <c r="HU53" s="1318"/>
      <c r="HV53" s="1318"/>
      <c r="HW53" s="1318"/>
      <c r="HX53" s="1318"/>
      <c r="HY53" s="1318"/>
      <c r="HZ53" s="1318"/>
      <c r="IA53" s="1318"/>
      <c r="IB53" s="1318"/>
      <c r="IC53" s="1318"/>
      <c r="ID53" s="1318"/>
      <c r="IE53" s="1318"/>
      <c r="IF53" s="1318"/>
      <c r="IG53" s="1318"/>
      <c r="IH53" s="1318"/>
      <c r="II53" s="1318"/>
      <c r="IJ53" s="1318"/>
      <c r="IK53" s="1318"/>
      <c r="IL53" s="1318"/>
      <c r="IM53" s="1318"/>
      <c r="IN53" s="1318"/>
      <c r="IO53" s="1318"/>
      <c r="IP53" s="1318"/>
      <c r="IQ53" s="1318"/>
      <c r="IR53" s="1318"/>
      <c r="IS53" s="1318"/>
      <c r="IT53" s="1318"/>
      <c r="IU53" s="1318"/>
      <c r="IV53" s="1318"/>
    </row>
    <row r="54" spans="1:256" s="63" customFormat="1" ht="15" customHeight="1" x14ac:dyDescent="0.2">
      <c r="A54" s="1322"/>
      <c r="B54" s="1322"/>
      <c r="C54" s="1322"/>
      <c r="D54" s="1322"/>
      <c r="E54" s="1322"/>
      <c r="F54" s="1322"/>
      <c r="G54" s="1322"/>
      <c r="H54" s="1322"/>
      <c r="I54" s="1322"/>
      <c r="J54" s="1322"/>
      <c r="K54" s="1322"/>
      <c r="L54" s="1322"/>
      <c r="M54" s="1322"/>
      <c r="N54" s="1322"/>
      <c r="O54" s="1322"/>
      <c r="P54" s="1322"/>
      <c r="Q54" s="1322"/>
      <c r="R54" s="1322"/>
      <c r="S54" s="1322"/>
      <c r="T54" s="1322"/>
      <c r="U54" s="1322"/>
      <c r="V54" s="1322"/>
      <c r="W54" s="1322"/>
      <c r="X54" s="1322"/>
      <c r="Y54" s="1322"/>
      <c r="Z54" s="1322"/>
      <c r="AA54" s="1322"/>
      <c r="AB54" s="1322"/>
      <c r="AC54" s="1322"/>
      <c r="AD54" s="1322"/>
      <c r="AE54" s="1322"/>
      <c r="AF54" s="1322"/>
      <c r="AG54" s="1322"/>
      <c r="AH54" s="1318"/>
      <c r="AI54" s="1318"/>
      <c r="AJ54" s="1318"/>
      <c r="AK54" s="1318"/>
      <c r="AL54" s="1318"/>
      <c r="AM54" s="1318"/>
      <c r="AN54" s="1318"/>
      <c r="AO54" s="1318"/>
      <c r="AP54" s="1318"/>
      <c r="AQ54" s="1318"/>
      <c r="AR54" s="1318"/>
      <c r="AS54" s="1318"/>
      <c r="AT54" s="1318"/>
      <c r="AU54" s="1318"/>
      <c r="AV54" s="1318"/>
      <c r="AW54" s="1318"/>
      <c r="AX54" s="1318"/>
      <c r="AY54" s="1318"/>
      <c r="AZ54" s="1318"/>
      <c r="BA54" s="1318"/>
      <c r="BB54" s="1318"/>
      <c r="BC54" s="1318"/>
      <c r="BD54" s="1318"/>
      <c r="BE54" s="1318"/>
      <c r="BF54" s="1318"/>
      <c r="BG54" s="1318"/>
      <c r="BH54" s="1318"/>
      <c r="BI54" s="1318"/>
      <c r="BJ54" s="1318"/>
      <c r="BK54" s="1318"/>
      <c r="BL54" s="1318"/>
      <c r="BM54" s="1318"/>
      <c r="BN54" s="1318"/>
      <c r="BO54" s="1318"/>
      <c r="BP54" s="1318"/>
      <c r="BQ54" s="1318"/>
      <c r="BR54" s="1318"/>
      <c r="BS54" s="1318"/>
      <c r="BT54" s="1318"/>
      <c r="BU54" s="1318"/>
      <c r="BV54" s="1318"/>
      <c r="BW54" s="1318"/>
      <c r="BX54" s="1318"/>
      <c r="BY54" s="1318"/>
      <c r="BZ54" s="1318"/>
      <c r="CA54" s="1318"/>
      <c r="CB54" s="1318"/>
      <c r="CC54" s="1318"/>
      <c r="CD54" s="1318"/>
      <c r="CE54" s="1318"/>
      <c r="CF54" s="1318"/>
      <c r="CG54" s="1318"/>
      <c r="CH54" s="1318"/>
      <c r="CI54" s="1318"/>
      <c r="CJ54" s="1318"/>
      <c r="CK54" s="1318"/>
      <c r="CL54" s="1318"/>
      <c r="CM54" s="1318"/>
      <c r="CN54" s="1318"/>
      <c r="CO54" s="1318"/>
      <c r="CP54" s="1318"/>
      <c r="CQ54" s="1318"/>
      <c r="CR54" s="1318"/>
      <c r="CS54" s="1318"/>
      <c r="CT54" s="1318"/>
      <c r="CU54" s="1318"/>
      <c r="CV54" s="1318"/>
      <c r="CW54" s="1318"/>
      <c r="CX54" s="1318"/>
      <c r="CY54" s="1318"/>
      <c r="CZ54" s="1318"/>
      <c r="DA54" s="1318"/>
      <c r="DB54" s="1318"/>
      <c r="DC54" s="1318"/>
      <c r="DD54" s="1318"/>
      <c r="DE54" s="1318"/>
      <c r="DF54" s="1318"/>
      <c r="DG54" s="1318"/>
      <c r="DH54" s="1318"/>
      <c r="DI54" s="1318"/>
      <c r="DJ54" s="1318"/>
      <c r="DK54" s="1318"/>
      <c r="DL54" s="1318"/>
      <c r="DM54" s="1318"/>
      <c r="DN54" s="1318"/>
      <c r="DO54" s="1318"/>
      <c r="DP54" s="1318"/>
      <c r="DQ54" s="1318"/>
      <c r="DR54" s="1318"/>
      <c r="DS54" s="1318"/>
      <c r="DT54" s="1318"/>
      <c r="DU54" s="1318"/>
      <c r="DV54" s="1318"/>
      <c r="DW54" s="1318"/>
      <c r="DX54" s="1318"/>
      <c r="DY54" s="1318"/>
      <c r="DZ54" s="1318"/>
      <c r="EA54" s="1318"/>
      <c r="EB54" s="1318"/>
      <c r="EC54" s="1318"/>
      <c r="ED54" s="1318"/>
      <c r="EE54" s="1318"/>
      <c r="EF54" s="1318"/>
      <c r="EG54" s="1318"/>
      <c r="EH54" s="1318"/>
      <c r="EI54" s="1318"/>
      <c r="EJ54" s="1318"/>
      <c r="EK54" s="1318"/>
      <c r="EL54" s="1318"/>
      <c r="EM54" s="1318"/>
      <c r="EN54" s="1318"/>
      <c r="EO54" s="1318"/>
      <c r="EP54" s="1318"/>
      <c r="EQ54" s="1318"/>
      <c r="ER54" s="1318"/>
      <c r="ES54" s="1318"/>
      <c r="ET54" s="1318"/>
      <c r="EU54" s="1318"/>
      <c r="EV54" s="1318"/>
      <c r="EW54" s="1318"/>
      <c r="EX54" s="1318"/>
      <c r="EY54" s="1318"/>
      <c r="EZ54" s="1318"/>
      <c r="FA54" s="1318"/>
      <c r="FB54" s="1318"/>
      <c r="FC54" s="1318"/>
      <c r="FD54" s="1318"/>
      <c r="FE54" s="1318"/>
      <c r="FF54" s="1318"/>
      <c r="FG54" s="1318"/>
      <c r="FH54" s="1318"/>
      <c r="FI54" s="1318"/>
      <c r="FJ54" s="1318"/>
      <c r="FK54" s="1318"/>
      <c r="FL54" s="1318"/>
      <c r="FM54" s="1318"/>
      <c r="FN54" s="1318"/>
      <c r="FO54" s="1318"/>
      <c r="FP54" s="1318"/>
      <c r="FQ54" s="1318"/>
      <c r="FR54" s="1318"/>
      <c r="FS54" s="1318"/>
      <c r="FT54" s="1318"/>
      <c r="FU54" s="1318"/>
      <c r="FV54" s="1318"/>
      <c r="FW54" s="1318"/>
      <c r="FX54" s="1318"/>
      <c r="FY54" s="1318"/>
      <c r="FZ54" s="1318"/>
      <c r="GA54" s="1318"/>
      <c r="GB54" s="1318"/>
      <c r="GC54" s="1318"/>
      <c r="GD54" s="1318"/>
      <c r="GE54" s="1318"/>
      <c r="GF54" s="1318"/>
      <c r="GG54" s="1318"/>
      <c r="GH54" s="1318"/>
      <c r="GI54" s="1318"/>
      <c r="GJ54" s="1318"/>
      <c r="GK54" s="1318"/>
      <c r="GL54" s="1318"/>
      <c r="GM54" s="1318"/>
      <c r="GN54" s="1318"/>
      <c r="GO54" s="1318"/>
      <c r="GP54" s="1318"/>
      <c r="GQ54" s="1318"/>
      <c r="GR54" s="1318"/>
      <c r="GS54" s="1318"/>
      <c r="GT54" s="1318"/>
      <c r="GU54" s="1318"/>
      <c r="GV54" s="1318"/>
      <c r="GW54" s="1318"/>
      <c r="GX54" s="1318"/>
      <c r="GY54" s="1318"/>
      <c r="GZ54" s="1318"/>
      <c r="HA54" s="1318"/>
      <c r="HB54" s="1318"/>
      <c r="HC54" s="1318"/>
      <c r="HD54" s="1318"/>
      <c r="HE54" s="1318"/>
      <c r="HF54" s="1318"/>
      <c r="HG54" s="1318"/>
      <c r="HH54" s="1318"/>
      <c r="HI54" s="1318"/>
      <c r="HJ54" s="1318"/>
      <c r="HK54" s="1318"/>
      <c r="HL54" s="1318"/>
      <c r="HM54" s="1318"/>
      <c r="HN54" s="1318"/>
      <c r="HO54" s="1318"/>
      <c r="HP54" s="1318"/>
      <c r="HQ54" s="1318"/>
      <c r="HR54" s="1318"/>
      <c r="HS54" s="1318"/>
      <c r="HT54" s="1318"/>
      <c r="HU54" s="1318"/>
      <c r="HV54" s="1318"/>
      <c r="HW54" s="1318"/>
      <c r="HX54" s="1318"/>
      <c r="HY54" s="1318"/>
      <c r="HZ54" s="1318"/>
      <c r="IA54" s="1318"/>
      <c r="IB54" s="1318"/>
      <c r="IC54" s="1318"/>
      <c r="ID54" s="1318"/>
      <c r="IE54" s="1318"/>
      <c r="IF54" s="1318"/>
      <c r="IG54" s="1318"/>
      <c r="IH54" s="1318"/>
      <c r="II54" s="1318"/>
      <c r="IJ54" s="1318"/>
      <c r="IK54" s="1318"/>
      <c r="IL54" s="1318"/>
      <c r="IM54" s="1318"/>
      <c r="IN54" s="1318"/>
      <c r="IO54" s="1318"/>
      <c r="IP54" s="1318"/>
      <c r="IQ54" s="1318"/>
      <c r="IR54" s="1318"/>
      <c r="IS54" s="1318"/>
      <c r="IT54" s="1318"/>
      <c r="IU54" s="1318"/>
      <c r="IV54" s="1318"/>
    </row>
    <row r="55" spans="1:256" s="63" customFormat="1" ht="15" customHeight="1" x14ac:dyDescent="0.2">
      <c r="A55" s="1322"/>
      <c r="B55" s="1322"/>
      <c r="C55" s="1322"/>
      <c r="D55" s="1322"/>
      <c r="E55" s="1322"/>
      <c r="F55" s="1322"/>
      <c r="G55" s="1322"/>
      <c r="H55" s="1322"/>
      <c r="I55" s="1322"/>
      <c r="J55" s="1322"/>
      <c r="K55" s="1322"/>
      <c r="L55" s="1322"/>
      <c r="M55" s="1322"/>
      <c r="N55" s="1322"/>
      <c r="O55" s="1322"/>
      <c r="P55" s="1322"/>
      <c r="Q55" s="1322"/>
      <c r="R55" s="1322"/>
      <c r="S55" s="1322"/>
      <c r="T55" s="1322"/>
      <c r="U55" s="1322"/>
      <c r="V55" s="1322"/>
      <c r="W55" s="1322"/>
      <c r="X55" s="1322"/>
      <c r="Y55" s="1322"/>
      <c r="Z55" s="1322"/>
      <c r="AA55" s="1322"/>
      <c r="AB55" s="1322"/>
      <c r="AC55" s="1322"/>
      <c r="AD55" s="1322"/>
      <c r="AE55" s="1322"/>
      <c r="AF55" s="1322"/>
      <c r="AG55" s="1322"/>
      <c r="AH55" s="1318"/>
      <c r="AI55" s="1318"/>
      <c r="AJ55" s="1318"/>
      <c r="AK55" s="1318"/>
      <c r="AL55" s="1318"/>
      <c r="AM55" s="1318"/>
      <c r="AN55" s="1318"/>
      <c r="AO55" s="1318"/>
      <c r="AP55" s="1318"/>
      <c r="AQ55" s="1318"/>
      <c r="AR55" s="1318"/>
      <c r="AS55" s="1318"/>
      <c r="AT55" s="1318"/>
      <c r="AU55" s="1318"/>
      <c r="AV55" s="1318"/>
      <c r="AW55" s="1318"/>
      <c r="AX55" s="1318"/>
      <c r="AY55" s="1318"/>
      <c r="AZ55" s="1318"/>
      <c r="BA55" s="1318"/>
      <c r="BB55" s="1318"/>
      <c r="BC55" s="1318"/>
      <c r="BD55" s="1318"/>
      <c r="BE55" s="1318"/>
      <c r="BF55" s="1318"/>
      <c r="BG55" s="1318"/>
      <c r="BH55" s="1318"/>
      <c r="BI55" s="1318"/>
      <c r="BJ55" s="1318"/>
      <c r="BK55" s="1318"/>
      <c r="BL55" s="1318"/>
      <c r="BM55" s="1318"/>
      <c r="BN55" s="1318"/>
      <c r="BO55" s="1318"/>
      <c r="BP55" s="1318"/>
      <c r="BQ55" s="1318"/>
      <c r="BR55" s="1318"/>
      <c r="BS55" s="1318"/>
      <c r="BT55" s="1318"/>
      <c r="BU55" s="1318"/>
      <c r="BV55" s="1318"/>
      <c r="BW55" s="1318"/>
      <c r="BX55" s="1318"/>
      <c r="BY55" s="1318"/>
      <c r="BZ55" s="1318"/>
      <c r="CA55" s="1318"/>
      <c r="CB55" s="1318"/>
      <c r="CC55" s="1318"/>
      <c r="CD55" s="1318"/>
      <c r="CE55" s="1318"/>
      <c r="CF55" s="1318"/>
      <c r="CG55" s="1318"/>
      <c r="CH55" s="1318"/>
      <c r="CI55" s="1318"/>
      <c r="CJ55" s="1318"/>
      <c r="CK55" s="1318"/>
      <c r="CL55" s="1318"/>
      <c r="CM55" s="1318"/>
      <c r="CN55" s="1318"/>
      <c r="CO55" s="1318"/>
      <c r="CP55" s="1318"/>
      <c r="CQ55" s="1318"/>
      <c r="CR55" s="1318"/>
      <c r="CS55" s="1318"/>
      <c r="CT55" s="1318"/>
      <c r="CU55" s="1318"/>
      <c r="CV55" s="1318"/>
      <c r="CW55" s="1318"/>
      <c r="CX55" s="1318"/>
      <c r="CY55" s="1318"/>
      <c r="CZ55" s="1318"/>
      <c r="DA55" s="1318"/>
      <c r="DB55" s="1318"/>
      <c r="DC55" s="1318"/>
      <c r="DD55" s="1318"/>
      <c r="DE55" s="1318"/>
      <c r="DF55" s="1318"/>
      <c r="DG55" s="1318"/>
      <c r="DH55" s="1318"/>
      <c r="DI55" s="1318"/>
      <c r="DJ55" s="1318"/>
      <c r="DK55" s="1318"/>
      <c r="DL55" s="1318"/>
      <c r="DM55" s="1318"/>
      <c r="DN55" s="1318"/>
      <c r="DO55" s="1318"/>
      <c r="DP55" s="1318"/>
      <c r="DQ55" s="1318"/>
      <c r="DR55" s="1318"/>
      <c r="DS55" s="1318"/>
      <c r="DT55" s="1318"/>
      <c r="DU55" s="1318"/>
      <c r="DV55" s="1318"/>
      <c r="DW55" s="1318"/>
      <c r="DX55" s="1318"/>
      <c r="DY55" s="1318"/>
      <c r="DZ55" s="1318"/>
      <c r="EA55" s="1318"/>
      <c r="EB55" s="1318"/>
      <c r="EC55" s="1318"/>
      <c r="ED55" s="1318"/>
      <c r="EE55" s="1318"/>
      <c r="EF55" s="1318"/>
      <c r="EG55" s="1318"/>
      <c r="EH55" s="1318"/>
      <c r="EI55" s="1318"/>
      <c r="EJ55" s="1318"/>
      <c r="EK55" s="1318"/>
      <c r="EL55" s="1318"/>
      <c r="EM55" s="1318"/>
      <c r="EN55" s="1318"/>
      <c r="EO55" s="1318"/>
      <c r="EP55" s="1318"/>
      <c r="EQ55" s="1318"/>
      <c r="ER55" s="1318"/>
      <c r="ES55" s="1318"/>
      <c r="ET55" s="1318"/>
      <c r="EU55" s="1318"/>
      <c r="EV55" s="1318"/>
      <c r="EW55" s="1318"/>
      <c r="EX55" s="1318"/>
      <c r="EY55" s="1318"/>
      <c r="EZ55" s="1318"/>
      <c r="FA55" s="1318"/>
      <c r="FB55" s="1318"/>
      <c r="FC55" s="1318"/>
      <c r="FD55" s="1318"/>
      <c r="FE55" s="1318"/>
      <c r="FF55" s="1318"/>
      <c r="FG55" s="1318"/>
      <c r="FH55" s="1318"/>
      <c r="FI55" s="1318"/>
      <c r="FJ55" s="1318"/>
      <c r="FK55" s="1318"/>
      <c r="FL55" s="1318"/>
      <c r="FM55" s="1318"/>
      <c r="FN55" s="1318"/>
      <c r="FO55" s="1318"/>
      <c r="FP55" s="1318"/>
      <c r="FQ55" s="1318"/>
      <c r="FR55" s="1318"/>
      <c r="FS55" s="1318"/>
      <c r="FT55" s="1318"/>
      <c r="FU55" s="1318"/>
      <c r="FV55" s="1318"/>
      <c r="FW55" s="1318"/>
      <c r="FX55" s="1318"/>
      <c r="FY55" s="1318"/>
      <c r="FZ55" s="1318"/>
      <c r="GA55" s="1318"/>
      <c r="GB55" s="1318"/>
      <c r="GC55" s="1318"/>
      <c r="GD55" s="1318"/>
      <c r="GE55" s="1318"/>
      <c r="GF55" s="1318"/>
      <c r="GG55" s="1318"/>
      <c r="GH55" s="1318"/>
      <c r="GI55" s="1318"/>
      <c r="GJ55" s="1318"/>
      <c r="GK55" s="1318"/>
      <c r="GL55" s="1318"/>
      <c r="GM55" s="1318"/>
      <c r="GN55" s="1318"/>
      <c r="GO55" s="1318"/>
      <c r="GP55" s="1318"/>
      <c r="GQ55" s="1318"/>
      <c r="GR55" s="1318"/>
      <c r="GS55" s="1318"/>
      <c r="GT55" s="1318"/>
      <c r="GU55" s="1318"/>
      <c r="GV55" s="1318"/>
      <c r="GW55" s="1318"/>
      <c r="GX55" s="1318"/>
      <c r="GY55" s="1318"/>
      <c r="GZ55" s="1318"/>
      <c r="HA55" s="1318"/>
      <c r="HB55" s="1318"/>
      <c r="HC55" s="1318"/>
      <c r="HD55" s="1318"/>
      <c r="HE55" s="1318"/>
      <c r="HF55" s="1318"/>
      <c r="HG55" s="1318"/>
      <c r="HH55" s="1318"/>
      <c r="HI55" s="1318"/>
      <c r="HJ55" s="1318"/>
      <c r="HK55" s="1318"/>
      <c r="HL55" s="1318"/>
      <c r="HM55" s="1318"/>
      <c r="HN55" s="1318"/>
      <c r="HO55" s="1318"/>
      <c r="HP55" s="1318"/>
      <c r="HQ55" s="1318"/>
      <c r="HR55" s="1318"/>
      <c r="HS55" s="1318"/>
      <c r="HT55" s="1318"/>
      <c r="HU55" s="1318"/>
      <c r="HV55" s="1318"/>
      <c r="HW55" s="1318"/>
      <c r="HX55" s="1318"/>
      <c r="HY55" s="1318"/>
      <c r="HZ55" s="1318"/>
      <c r="IA55" s="1318"/>
      <c r="IB55" s="1318"/>
      <c r="IC55" s="1318"/>
      <c r="ID55" s="1318"/>
      <c r="IE55" s="1318"/>
      <c r="IF55" s="1318"/>
      <c r="IG55" s="1318"/>
      <c r="IH55" s="1318"/>
      <c r="II55" s="1318"/>
      <c r="IJ55" s="1318"/>
      <c r="IK55" s="1318"/>
      <c r="IL55" s="1318"/>
      <c r="IM55" s="1318"/>
      <c r="IN55" s="1318"/>
      <c r="IO55" s="1318"/>
      <c r="IP55" s="1318"/>
      <c r="IQ55" s="1318"/>
      <c r="IR55" s="1318"/>
      <c r="IS55" s="1318"/>
      <c r="IT55" s="1318"/>
      <c r="IU55" s="1318"/>
      <c r="IV55" s="1318"/>
    </row>
    <row r="56" spans="1:256" s="63" customFormat="1" ht="15" customHeight="1" x14ac:dyDescent="0.2">
      <c r="A56" s="1322"/>
      <c r="B56" s="1322"/>
      <c r="C56" s="1322"/>
      <c r="D56" s="1322"/>
      <c r="E56" s="1322"/>
      <c r="F56" s="1322"/>
      <c r="G56" s="1322"/>
      <c r="H56" s="1322"/>
      <c r="I56" s="1322"/>
      <c r="J56" s="1322"/>
      <c r="K56" s="1322"/>
      <c r="L56" s="1322"/>
      <c r="M56" s="1322"/>
      <c r="N56" s="1322"/>
      <c r="O56" s="1322"/>
      <c r="P56" s="1322"/>
      <c r="Q56" s="1322"/>
      <c r="R56" s="1322"/>
      <c r="S56" s="1322"/>
      <c r="T56" s="1322"/>
      <c r="U56" s="1322"/>
      <c r="V56" s="1322"/>
      <c r="W56" s="1322"/>
      <c r="X56" s="1322"/>
      <c r="Y56" s="1322"/>
      <c r="Z56" s="1322"/>
      <c r="AA56" s="1322"/>
      <c r="AB56" s="1322"/>
      <c r="AC56" s="1322"/>
      <c r="AD56" s="1322"/>
      <c r="AE56" s="1322"/>
      <c r="AF56" s="1322"/>
      <c r="AG56" s="1322"/>
      <c r="AH56" s="1318"/>
      <c r="AI56" s="1318"/>
      <c r="AJ56" s="1318"/>
      <c r="AK56" s="1318"/>
      <c r="AL56" s="1318"/>
      <c r="AM56" s="1318"/>
      <c r="AN56" s="1318"/>
      <c r="AO56" s="1318"/>
      <c r="AP56" s="1318"/>
      <c r="AQ56" s="1318"/>
      <c r="AR56" s="1318"/>
      <c r="AS56" s="1318"/>
      <c r="AT56" s="1318"/>
      <c r="AU56" s="1318"/>
      <c r="AV56" s="1318"/>
      <c r="AW56" s="1318"/>
      <c r="AX56" s="1318"/>
      <c r="AY56" s="1318"/>
      <c r="AZ56" s="1318"/>
      <c r="BA56" s="1318"/>
      <c r="BB56" s="1318"/>
      <c r="BC56" s="1318"/>
      <c r="BD56" s="1318"/>
      <c r="BE56" s="1318"/>
      <c r="BF56" s="1318"/>
      <c r="BG56" s="1318"/>
      <c r="BH56" s="1318"/>
      <c r="BI56" s="1318"/>
      <c r="BJ56" s="1318"/>
      <c r="BK56" s="1318"/>
      <c r="BL56" s="1318"/>
      <c r="BM56" s="1318"/>
      <c r="BN56" s="1318"/>
      <c r="BO56" s="1318"/>
      <c r="BP56" s="1318"/>
      <c r="BQ56" s="1318"/>
      <c r="BR56" s="1318"/>
      <c r="BS56" s="1318"/>
      <c r="BT56" s="1318"/>
      <c r="BU56" s="1318"/>
      <c r="BV56" s="1318"/>
      <c r="BW56" s="1318"/>
      <c r="BX56" s="1318"/>
      <c r="BY56" s="1318"/>
      <c r="BZ56" s="1318"/>
      <c r="CA56" s="1318"/>
      <c r="CB56" s="1318"/>
      <c r="CC56" s="1318"/>
      <c r="CD56" s="1318"/>
      <c r="CE56" s="1318"/>
      <c r="CF56" s="1318"/>
      <c r="CG56" s="1318"/>
      <c r="CH56" s="1318"/>
      <c r="CI56" s="1318"/>
      <c r="CJ56" s="1318"/>
      <c r="CK56" s="1318"/>
      <c r="CL56" s="1318"/>
      <c r="CM56" s="1318"/>
      <c r="CN56" s="1318"/>
      <c r="CO56" s="1318"/>
      <c r="CP56" s="1318"/>
      <c r="CQ56" s="1318"/>
      <c r="CR56" s="1318"/>
      <c r="CS56" s="1318"/>
      <c r="CT56" s="1318"/>
      <c r="CU56" s="1318"/>
      <c r="CV56" s="1318"/>
      <c r="CW56" s="1318"/>
      <c r="CX56" s="1318"/>
      <c r="CY56" s="1318"/>
      <c r="CZ56" s="1318"/>
      <c r="DA56" s="1318"/>
      <c r="DB56" s="1318"/>
      <c r="DC56" s="1318"/>
      <c r="DD56" s="1318"/>
      <c r="DE56" s="1318"/>
      <c r="DF56" s="1318"/>
      <c r="DG56" s="1318"/>
      <c r="DH56" s="1318"/>
      <c r="DI56" s="1318"/>
      <c r="DJ56" s="1318"/>
      <c r="DK56" s="1318"/>
      <c r="DL56" s="1318"/>
      <c r="DM56" s="1318"/>
      <c r="DN56" s="1318"/>
      <c r="DO56" s="1318"/>
      <c r="DP56" s="1318"/>
      <c r="DQ56" s="1318"/>
      <c r="DR56" s="1318"/>
      <c r="DS56" s="1318"/>
      <c r="DT56" s="1318"/>
      <c r="DU56" s="1318"/>
      <c r="DV56" s="1318"/>
      <c r="DW56" s="1318"/>
      <c r="DX56" s="1318"/>
      <c r="DY56" s="1318"/>
      <c r="DZ56" s="1318"/>
      <c r="EA56" s="1318"/>
      <c r="EB56" s="1318"/>
      <c r="EC56" s="1318"/>
      <c r="ED56" s="1318"/>
      <c r="EE56" s="1318"/>
      <c r="EF56" s="1318"/>
      <c r="EG56" s="1318"/>
      <c r="EH56" s="1318"/>
      <c r="EI56" s="1318"/>
      <c r="EJ56" s="1318"/>
      <c r="EK56" s="1318"/>
      <c r="EL56" s="1318"/>
      <c r="EM56" s="1318"/>
      <c r="EN56" s="1318"/>
      <c r="EO56" s="1318"/>
      <c r="EP56" s="1318"/>
      <c r="EQ56" s="1318"/>
      <c r="ER56" s="1318"/>
      <c r="ES56" s="1318"/>
      <c r="ET56" s="1318"/>
      <c r="EU56" s="1318"/>
      <c r="EV56" s="1318"/>
      <c r="EW56" s="1318"/>
      <c r="EX56" s="1318"/>
      <c r="EY56" s="1318"/>
      <c r="EZ56" s="1318"/>
      <c r="FA56" s="1318"/>
      <c r="FB56" s="1318"/>
      <c r="FC56" s="1318"/>
      <c r="FD56" s="1318"/>
      <c r="FE56" s="1318"/>
      <c r="FF56" s="1318"/>
      <c r="FG56" s="1318"/>
      <c r="FH56" s="1318"/>
      <c r="FI56" s="1318"/>
      <c r="FJ56" s="1318"/>
      <c r="FK56" s="1318"/>
      <c r="FL56" s="1318"/>
      <c r="FM56" s="1318"/>
      <c r="FN56" s="1318"/>
      <c r="FO56" s="1318"/>
      <c r="FP56" s="1318"/>
      <c r="FQ56" s="1318"/>
      <c r="FR56" s="1318"/>
      <c r="FS56" s="1318"/>
      <c r="FT56" s="1318"/>
      <c r="FU56" s="1318"/>
      <c r="FV56" s="1318"/>
      <c r="FW56" s="1318"/>
      <c r="FX56" s="1318"/>
      <c r="FY56" s="1318"/>
      <c r="FZ56" s="1318"/>
      <c r="GA56" s="1318"/>
      <c r="GB56" s="1318"/>
      <c r="GC56" s="1318"/>
      <c r="GD56" s="1318"/>
      <c r="GE56" s="1318"/>
      <c r="GF56" s="1318"/>
      <c r="GG56" s="1318"/>
      <c r="GH56" s="1318"/>
      <c r="GI56" s="1318"/>
      <c r="GJ56" s="1318"/>
      <c r="GK56" s="1318"/>
      <c r="GL56" s="1318"/>
      <c r="GM56" s="1318"/>
      <c r="GN56" s="1318"/>
      <c r="GO56" s="1318"/>
      <c r="GP56" s="1318"/>
      <c r="GQ56" s="1318"/>
      <c r="GR56" s="1318"/>
      <c r="GS56" s="1318"/>
      <c r="GT56" s="1318"/>
      <c r="GU56" s="1318"/>
      <c r="GV56" s="1318"/>
      <c r="GW56" s="1318"/>
      <c r="GX56" s="1318"/>
      <c r="GY56" s="1318"/>
      <c r="GZ56" s="1318"/>
      <c r="HA56" s="1318"/>
      <c r="HB56" s="1318"/>
      <c r="HC56" s="1318"/>
      <c r="HD56" s="1318"/>
      <c r="HE56" s="1318"/>
      <c r="HF56" s="1318"/>
      <c r="HG56" s="1318"/>
      <c r="HH56" s="1318"/>
      <c r="HI56" s="1318"/>
      <c r="HJ56" s="1318"/>
      <c r="HK56" s="1318"/>
      <c r="HL56" s="1318"/>
      <c r="HM56" s="1318"/>
      <c r="HN56" s="1318"/>
      <c r="HO56" s="1318"/>
      <c r="HP56" s="1318"/>
      <c r="HQ56" s="1318"/>
      <c r="HR56" s="1318"/>
      <c r="HS56" s="1318"/>
      <c r="HT56" s="1318"/>
      <c r="HU56" s="1318"/>
      <c r="HV56" s="1318"/>
      <c r="HW56" s="1318"/>
      <c r="HX56" s="1318"/>
      <c r="HY56" s="1318"/>
      <c r="HZ56" s="1318"/>
      <c r="IA56" s="1318"/>
      <c r="IB56" s="1318"/>
      <c r="IC56" s="1318"/>
      <c r="ID56" s="1318"/>
      <c r="IE56" s="1318"/>
      <c r="IF56" s="1318"/>
      <c r="IG56" s="1318"/>
      <c r="IH56" s="1318"/>
      <c r="II56" s="1318"/>
      <c r="IJ56" s="1318"/>
      <c r="IK56" s="1318"/>
      <c r="IL56" s="1318"/>
      <c r="IM56" s="1318"/>
      <c r="IN56" s="1318"/>
      <c r="IO56" s="1318"/>
      <c r="IP56" s="1318"/>
      <c r="IQ56" s="1318"/>
      <c r="IR56" s="1318"/>
      <c r="IS56" s="1318"/>
      <c r="IT56" s="1318"/>
      <c r="IU56" s="1318"/>
      <c r="IV56" s="1318"/>
    </row>
    <row r="57" spans="1:256" s="63" customFormat="1" ht="15" customHeight="1" x14ac:dyDescent="0.2">
      <c r="A57" s="1322"/>
      <c r="B57" s="1322"/>
      <c r="C57" s="1322"/>
      <c r="D57" s="1322"/>
      <c r="E57" s="1322"/>
      <c r="F57" s="1322"/>
      <c r="G57" s="1322"/>
      <c r="H57" s="1322"/>
      <c r="I57" s="1322"/>
      <c r="J57" s="1322"/>
      <c r="K57" s="1322"/>
      <c r="L57" s="1322"/>
      <c r="M57" s="1322"/>
      <c r="N57" s="1322"/>
      <c r="O57" s="1322"/>
      <c r="P57" s="1322"/>
      <c r="Q57" s="1322"/>
      <c r="R57" s="1322"/>
      <c r="S57" s="1322"/>
      <c r="T57" s="1322"/>
      <c r="U57" s="1322"/>
      <c r="V57" s="1322"/>
      <c r="W57" s="1322"/>
      <c r="X57" s="1322"/>
      <c r="Y57" s="1322"/>
      <c r="Z57" s="1322"/>
      <c r="AA57" s="1322"/>
      <c r="AB57" s="1322"/>
      <c r="AC57" s="1322"/>
      <c r="AD57" s="1322"/>
      <c r="AE57" s="1322"/>
      <c r="AF57" s="1322"/>
      <c r="AG57" s="1322"/>
      <c r="AH57" s="1318"/>
      <c r="AI57" s="1318"/>
      <c r="AJ57" s="1318"/>
      <c r="AK57" s="1318"/>
      <c r="AL57" s="1318"/>
      <c r="AM57" s="1318"/>
      <c r="AN57" s="1318"/>
      <c r="AO57" s="1318"/>
      <c r="AP57" s="1318"/>
      <c r="AQ57" s="1318"/>
      <c r="AR57" s="1318"/>
      <c r="AS57" s="1318"/>
      <c r="AT57" s="1318"/>
      <c r="AU57" s="1318"/>
      <c r="AV57" s="1318"/>
      <c r="AW57" s="1318"/>
      <c r="AX57" s="1318"/>
      <c r="AY57" s="1318"/>
      <c r="AZ57" s="1318"/>
      <c r="BA57" s="1318"/>
      <c r="BB57" s="1318"/>
      <c r="BC57" s="1318"/>
      <c r="BD57" s="1318"/>
      <c r="BE57" s="1318"/>
      <c r="BF57" s="1318"/>
      <c r="BG57" s="1318"/>
      <c r="BH57" s="1318"/>
      <c r="BI57" s="1318"/>
      <c r="BJ57" s="1318"/>
      <c r="BK57" s="1318"/>
      <c r="BL57" s="1318"/>
      <c r="BM57" s="1318"/>
      <c r="BN57" s="1318"/>
      <c r="BO57" s="1318"/>
      <c r="BP57" s="1318"/>
      <c r="BQ57" s="1318"/>
      <c r="BR57" s="1318"/>
      <c r="BS57" s="1318"/>
      <c r="BT57" s="1318"/>
      <c r="BU57" s="1318"/>
      <c r="BV57" s="1318"/>
      <c r="BW57" s="1318"/>
      <c r="BX57" s="1318"/>
      <c r="BY57" s="1318"/>
      <c r="BZ57" s="1318"/>
      <c r="CA57" s="1318"/>
      <c r="CB57" s="1318"/>
      <c r="CC57" s="1318"/>
      <c r="CD57" s="1318"/>
      <c r="CE57" s="1318"/>
      <c r="CF57" s="1318"/>
      <c r="CG57" s="1318"/>
      <c r="CH57" s="1318"/>
      <c r="CI57" s="1318"/>
      <c r="CJ57" s="1318"/>
      <c r="CK57" s="1318"/>
      <c r="CL57" s="1318"/>
      <c r="CM57" s="1318"/>
      <c r="CN57" s="1318"/>
      <c r="CO57" s="1318"/>
      <c r="CP57" s="1318"/>
      <c r="CQ57" s="1318"/>
      <c r="CR57" s="1318"/>
      <c r="CS57" s="1318"/>
      <c r="CT57" s="1318"/>
      <c r="CU57" s="1318"/>
      <c r="CV57" s="1318"/>
      <c r="CW57" s="1318"/>
      <c r="CX57" s="1318"/>
      <c r="CY57" s="1318"/>
      <c r="CZ57" s="1318"/>
      <c r="DA57" s="1318"/>
      <c r="DB57" s="1318"/>
      <c r="DC57" s="1318"/>
      <c r="DD57" s="1318"/>
      <c r="DE57" s="1318"/>
      <c r="DF57" s="1318"/>
      <c r="DG57" s="1318"/>
      <c r="DH57" s="1318"/>
      <c r="DI57" s="1318"/>
      <c r="DJ57" s="1318"/>
      <c r="DK57" s="1318"/>
      <c r="DL57" s="1318"/>
      <c r="DM57" s="1318"/>
      <c r="DN57" s="1318"/>
      <c r="DO57" s="1318"/>
      <c r="DP57" s="1318"/>
      <c r="DQ57" s="1318"/>
      <c r="DR57" s="1318"/>
      <c r="DS57" s="1318"/>
      <c r="DT57" s="1318"/>
      <c r="DU57" s="1318"/>
      <c r="DV57" s="1318"/>
      <c r="DW57" s="1318"/>
      <c r="DX57" s="1318"/>
      <c r="DY57" s="1318"/>
      <c r="DZ57" s="1318"/>
      <c r="EA57" s="1318"/>
      <c r="EB57" s="1318"/>
      <c r="EC57" s="1318"/>
      <c r="ED57" s="1318"/>
      <c r="EE57" s="1318"/>
      <c r="EF57" s="1318"/>
      <c r="EG57" s="1318"/>
      <c r="EH57" s="1318"/>
      <c r="EI57" s="1318"/>
      <c r="EJ57" s="1318"/>
      <c r="EK57" s="1318"/>
      <c r="EL57" s="1318"/>
      <c r="EM57" s="1318"/>
      <c r="EN57" s="1318"/>
      <c r="EO57" s="1318"/>
      <c r="EP57" s="1318"/>
      <c r="EQ57" s="1318"/>
      <c r="ER57" s="1318"/>
      <c r="ES57" s="1318"/>
      <c r="ET57" s="1318"/>
      <c r="EU57" s="1318"/>
      <c r="EV57" s="1318"/>
      <c r="EW57" s="1318"/>
      <c r="EX57" s="1318"/>
      <c r="EY57" s="1318"/>
      <c r="EZ57" s="1318"/>
      <c r="FA57" s="1318"/>
      <c r="FB57" s="1318"/>
      <c r="FC57" s="1318"/>
      <c r="FD57" s="1318"/>
      <c r="FE57" s="1318"/>
      <c r="FF57" s="1318"/>
      <c r="FG57" s="1318"/>
      <c r="FH57" s="1318"/>
      <c r="FI57" s="1318"/>
      <c r="FJ57" s="1318"/>
      <c r="FK57" s="1318"/>
      <c r="FL57" s="1318"/>
      <c r="FM57" s="1318"/>
      <c r="FN57" s="1318"/>
      <c r="FO57" s="1318"/>
      <c r="FP57" s="1318"/>
      <c r="FQ57" s="1318"/>
      <c r="FR57" s="1318"/>
      <c r="FS57" s="1318"/>
      <c r="FT57" s="1318"/>
      <c r="FU57" s="1318"/>
      <c r="FV57" s="1318"/>
      <c r="FW57" s="1318"/>
      <c r="FX57" s="1318"/>
      <c r="FY57" s="1318"/>
      <c r="FZ57" s="1318"/>
      <c r="GA57" s="1318"/>
      <c r="GB57" s="1318"/>
      <c r="GC57" s="1318"/>
      <c r="GD57" s="1318"/>
      <c r="GE57" s="1318"/>
      <c r="GF57" s="1318"/>
      <c r="GG57" s="1318"/>
      <c r="GH57" s="1318"/>
      <c r="GI57" s="1318"/>
      <c r="GJ57" s="1318"/>
      <c r="GK57" s="1318"/>
      <c r="GL57" s="1318"/>
      <c r="GM57" s="1318"/>
      <c r="GN57" s="1318"/>
      <c r="GO57" s="1318"/>
      <c r="GP57" s="1318"/>
      <c r="GQ57" s="1318"/>
      <c r="GR57" s="1318"/>
      <c r="GS57" s="1318"/>
      <c r="GT57" s="1318"/>
      <c r="GU57" s="1318"/>
      <c r="GV57" s="1318"/>
      <c r="GW57" s="1318"/>
      <c r="GX57" s="1318"/>
      <c r="GY57" s="1318"/>
      <c r="GZ57" s="1318"/>
      <c r="HA57" s="1318"/>
      <c r="HB57" s="1318"/>
      <c r="HC57" s="1318"/>
      <c r="HD57" s="1318"/>
      <c r="HE57" s="1318"/>
      <c r="HF57" s="1318"/>
      <c r="HG57" s="1318"/>
      <c r="HH57" s="1318"/>
      <c r="HI57" s="1318"/>
      <c r="HJ57" s="1318"/>
      <c r="HK57" s="1318"/>
      <c r="HL57" s="1318"/>
      <c r="HM57" s="1318"/>
      <c r="HN57" s="1318"/>
      <c r="HO57" s="1318"/>
      <c r="HP57" s="1318"/>
      <c r="HQ57" s="1318"/>
      <c r="HR57" s="1318"/>
      <c r="HS57" s="1318"/>
      <c r="HT57" s="1318"/>
      <c r="HU57" s="1318"/>
      <c r="HV57" s="1318"/>
      <c r="HW57" s="1318"/>
      <c r="HX57" s="1318"/>
      <c r="HY57" s="1318"/>
      <c r="HZ57" s="1318"/>
      <c r="IA57" s="1318"/>
      <c r="IB57" s="1318"/>
      <c r="IC57" s="1318"/>
      <c r="ID57" s="1318"/>
      <c r="IE57" s="1318"/>
      <c r="IF57" s="1318"/>
      <c r="IG57" s="1318"/>
      <c r="IH57" s="1318"/>
      <c r="II57" s="1318"/>
      <c r="IJ57" s="1318"/>
      <c r="IK57" s="1318"/>
      <c r="IL57" s="1318"/>
      <c r="IM57" s="1318"/>
      <c r="IN57" s="1318"/>
      <c r="IO57" s="1318"/>
      <c r="IP57" s="1318"/>
      <c r="IQ57" s="1318"/>
      <c r="IR57" s="1318"/>
      <c r="IS57" s="1318"/>
      <c r="IT57" s="1318"/>
      <c r="IU57" s="1318"/>
      <c r="IV57" s="1318"/>
    </row>
    <row r="58" spans="1:256" s="63" customFormat="1" ht="15" customHeight="1" x14ac:dyDescent="0.2">
      <c r="A58" s="1322"/>
      <c r="B58" s="1322"/>
      <c r="C58" s="1322"/>
      <c r="D58" s="1322"/>
      <c r="E58" s="1322"/>
      <c r="F58" s="1322"/>
      <c r="G58" s="1322"/>
      <c r="H58" s="1322"/>
      <c r="I58" s="1322"/>
      <c r="J58" s="1322"/>
      <c r="K58" s="1322"/>
      <c r="L58" s="1322"/>
      <c r="M58" s="1322"/>
      <c r="N58" s="1322"/>
      <c r="O58" s="1322"/>
      <c r="P58" s="1322"/>
      <c r="Q58" s="1322"/>
      <c r="R58" s="1322"/>
      <c r="S58" s="1322"/>
      <c r="T58" s="1322"/>
      <c r="U58" s="1322"/>
      <c r="V58" s="1322"/>
      <c r="W58" s="1322"/>
      <c r="X58" s="1322"/>
      <c r="Y58" s="1322"/>
      <c r="Z58" s="1322"/>
      <c r="AA58" s="1322"/>
      <c r="AB58" s="1322"/>
      <c r="AC58" s="1322"/>
      <c r="AD58" s="1322"/>
      <c r="AE58" s="1322"/>
      <c r="AF58" s="1322"/>
      <c r="AG58" s="1322"/>
      <c r="AH58" s="1318"/>
      <c r="AI58" s="1318"/>
      <c r="AJ58" s="1318"/>
      <c r="AK58" s="1318"/>
      <c r="AL58" s="1318"/>
      <c r="AM58" s="1318"/>
      <c r="AN58" s="1318"/>
      <c r="AO58" s="1318"/>
      <c r="AP58" s="1318"/>
      <c r="AQ58" s="1318"/>
      <c r="AR58" s="1318"/>
      <c r="AS58" s="1318"/>
      <c r="AT58" s="1318"/>
      <c r="AU58" s="1318"/>
      <c r="AV58" s="1318"/>
      <c r="AW58" s="1318"/>
      <c r="AX58" s="1318"/>
      <c r="AY58" s="1318"/>
      <c r="AZ58" s="1318"/>
      <c r="BA58" s="1318"/>
      <c r="BB58" s="1318"/>
      <c r="BC58" s="1318"/>
      <c r="BD58" s="1318"/>
      <c r="BE58" s="1318"/>
      <c r="BF58" s="1318"/>
      <c r="BG58" s="1318"/>
      <c r="BH58" s="1318"/>
      <c r="BI58" s="1318"/>
      <c r="BJ58" s="1318"/>
      <c r="BK58" s="1318"/>
      <c r="BL58" s="1318"/>
      <c r="BM58" s="1318"/>
      <c r="BN58" s="1318"/>
      <c r="BO58" s="1318"/>
      <c r="BP58" s="1318"/>
      <c r="BQ58" s="1318"/>
      <c r="BR58" s="1318"/>
      <c r="BS58" s="1318"/>
      <c r="BT58" s="1318"/>
      <c r="BU58" s="1318"/>
      <c r="BV58" s="1318"/>
      <c r="BW58" s="1318"/>
      <c r="BX58" s="1318"/>
      <c r="BY58" s="1318"/>
      <c r="BZ58" s="1318"/>
      <c r="CA58" s="1318"/>
      <c r="CB58" s="1318"/>
      <c r="CC58" s="1318"/>
      <c r="CD58" s="1318"/>
      <c r="CE58" s="1318"/>
      <c r="CF58" s="1318"/>
      <c r="CG58" s="1318"/>
      <c r="CH58" s="1318"/>
      <c r="CI58" s="1318"/>
      <c r="CJ58" s="1318"/>
      <c r="CK58" s="1318"/>
      <c r="CL58" s="1318"/>
      <c r="CM58" s="1318"/>
      <c r="CN58" s="1318"/>
      <c r="CO58" s="1318"/>
      <c r="CP58" s="1318"/>
      <c r="CQ58" s="1318"/>
      <c r="CR58" s="1318"/>
      <c r="CS58" s="1318"/>
      <c r="CT58" s="1318"/>
      <c r="CU58" s="1318"/>
      <c r="CV58" s="1318"/>
      <c r="CW58" s="1318"/>
      <c r="CX58" s="1318"/>
      <c r="CY58" s="1318"/>
      <c r="CZ58" s="1318"/>
      <c r="DA58" s="1318"/>
      <c r="DB58" s="1318"/>
      <c r="DC58" s="1318"/>
      <c r="DD58" s="1318"/>
      <c r="DE58" s="1318"/>
      <c r="DF58" s="1318"/>
      <c r="DG58" s="1318"/>
      <c r="DH58" s="1318"/>
      <c r="DI58" s="1318"/>
      <c r="DJ58" s="1318"/>
      <c r="DK58" s="1318"/>
      <c r="DL58" s="1318"/>
      <c r="DM58" s="1318"/>
      <c r="DN58" s="1318"/>
      <c r="DO58" s="1318"/>
      <c r="DP58" s="1318"/>
      <c r="DQ58" s="1318"/>
      <c r="DR58" s="1318"/>
      <c r="DS58" s="1318"/>
      <c r="DT58" s="1318"/>
      <c r="DU58" s="1318"/>
      <c r="DV58" s="1318"/>
      <c r="DW58" s="1318"/>
      <c r="DX58" s="1318"/>
      <c r="DY58" s="1318"/>
      <c r="DZ58" s="1318"/>
      <c r="EA58" s="1318"/>
      <c r="EB58" s="1318"/>
      <c r="EC58" s="1318"/>
      <c r="ED58" s="1318"/>
      <c r="EE58" s="1318"/>
      <c r="EF58" s="1318"/>
      <c r="EG58" s="1318"/>
      <c r="EH58" s="1318"/>
      <c r="EI58" s="1318"/>
      <c r="EJ58" s="1318"/>
      <c r="EK58" s="1318"/>
      <c r="EL58" s="1318"/>
      <c r="EM58" s="1318"/>
      <c r="EN58" s="1318"/>
      <c r="EO58" s="1318"/>
      <c r="EP58" s="1318"/>
      <c r="EQ58" s="1318"/>
      <c r="ER58" s="1318"/>
      <c r="ES58" s="1318"/>
      <c r="ET58" s="1318"/>
      <c r="EU58" s="1318"/>
      <c r="EV58" s="1318"/>
      <c r="EW58" s="1318"/>
      <c r="EX58" s="1318"/>
      <c r="EY58" s="1318"/>
      <c r="EZ58" s="1318"/>
      <c r="FA58" s="1318"/>
      <c r="FB58" s="1318"/>
      <c r="FC58" s="1318"/>
      <c r="FD58" s="1318"/>
      <c r="FE58" s="1318"/>
      <c r="FF58" s="1318"/>
      <c r="FG58" s="1318"/>
      <c r="FH58" s="1318"/>
      <c r="FI58" s="1318"/>
      <c r="FJ58" s="1318"/>
      <c r="FK58" s="1318"/>
      <c r="FL58" s="1318"/>
      <c r="FM58" s="1318"/>
      <c r="FN58" s="1318"/>
      <c r="FO58" s="1318"/>
      <c r="FP58" s="1318"/>
      <c r="FQ58" s="1318"/>
      <c r="FR58" s="1318"/>
      <c r="FS58" s="1318"/>
      <c r="FT58" s="1318"/>
      <c r="FU58" s="1318"/>
      <c r="FV58" s="1318"/>
      <c r="FW58" s="1318"/>
      <c r="FX58" s="1318"/>
      <c r="FY58" s="1318"/>
      <c r="FZ58" s="1318"/>
      <c r="GA58" s="1318"/>
      <c r="GB58" s="1318"/>
      <c r="GC58" s="1318"/>
      <c r="GD58" s="1318"/>
      <c r="GE58" s="1318"/>
      <c r="GF58" s="1318"/>
      <c r="GG58" s="1318"/>
      <c r="GH58" s="1318"/>
      <c r="GI58" s="1318"/>
      <c r="GJ58" s="1318"/>
      <c r="GK58" s="1318"/>
      <c r="GL58" s="1318"/>
      <c r="GM58" s="1318"/>
      <c r="GN58" s="1318"/>
      <c r="GO58" s="1318"/>
      <c r="GP58" s="1318"/>
      <c r="GQ58" s="1318"/>
      <c r="GR58" s="1318"/>
      <c r="GS58" s="1318"/>
      <c r="GT58" s="1318"/>
      <c r="GU58" s="1318"/>
      <c r="GV58" s="1318"/>
      <c r="GW58" s="1318"/>
      <c r="GX58" s="1318"/>
      <c r="GY58" s="1318"/>
      <c r="GZ58" s="1318"/>
      <c r="HA58" s="1318"/>
      <c r="HB58" s="1318"/>
      <c r="HC58" s="1318"/>
      <c r="HD58" s="1318"/>
      <c r="HE58" s="1318"/>
      <c r="HF58" s="1318"/>
      <c r="HG58" s="1318"/>
      <c r="HH58" s="1318"/>
      <c r="HI58" s="1318"/>
      <c r="HJ58" s="1318"/>
      <c r="HK58" s="1318"/>
      <c r="HL58" s="1318"/>
      <c r="HM58" s="1318"/>
      <c r="HN58" s="1318"/>
      <c r="HO58" s="1318"/>
      <c r="HP58" s="1318"/>
      <c r="HQ58" s="1318"/>
      <c r="HR58" s="1318"/>
      <c r="HS58" s="1318"/>
      <c r="HT58" s="1318"/>
      <c r="HU58" s="1318"/>
      <c r="HV58" s="1318"/>
      <c r="HW58" s="1318"/>
      <c r="HX58" s="1318"/>
      <c r="HY58" s="1318"/>
      <c r="HZ58" s="1318"/>
      <c r="IA58" s="1318"/>
      <c r="IB58" s="1318"/>
      <c r="IC58" s="1318"/>
      <c r="ID58" s="1318"/>
      <c r="IE58" s="1318"/>
      <c r="IF58" s="1318"/>
      <c r="IG58" s="1318"/>
      <c r="IH58" s="1318"/>
      <c r="II58" s="1318"/>
      <c r="IJ58" s="1318"/>
      <c r="IK58" s="1318"/>
      <c r="IL58" s="1318"/>
      <c r="IM58" s="1318"/>
      <c r="IN58" s="1318"/>
      <c r="IO58" s="1318"/>
      <c r="IP58" s="1318"/>
      <c r="IQ58" s="1318"/>
      <c r="IR58" s="1318"/>
      <c r="IS58" s="1318"/>
      <c r="IT58" s="1318"/>
      <c r="IU58" s="1318"/>
      <c r="IV58" s="1318"/>
    </row>
    <row r="59" spans="1:256" s="63" customFormat="1" ht="15" customHeight="1" x14ac:dyDescent="0.2">
      <c r="A59" s="1322"/>
      <c r="B59" s="1322"/>
      <c r="C59" s="1322"/>
      <c r="D59" s="1322"/>
      <c r="E59" s="1322"/>
      <c r="F59" s="1322"/>
      <c r="G59" s="1322"/>
      <c r="H59" s="1322"/>
      <c r="I59" s="1322"/>
      <c r="J59" s="1322"/>
      <c r="K59" s="1322"/>
      <c r="L59" s="1322"/>
      <c r="M59" s="1322"/>
      <c r="N59" s="1322"/>
      <c r="O59" s="1322"/>
      <c r="P59" s="1322"/>
      <c r="Q59" s="1322"/>
      <c r="R59" s="1322"/>
      <c r="S59" s="1322"/>
      <c r="T59" s="1322"/>
      <c r="U59" s="1322"/>
      <c r="V59" s="1322"/>
      <c r="W59" s="1322"/>
      <c r="X59" s="1322"/>
      <c r="Y59" s="1322"/>
      <c r="Z59" s="1322"/>
      <c r="AA59" s="1322"/>
      <c r="AB59" s="1322"/>
      <c r="AC59" s="1322"/>
      <c r="AD59" s="1322"/>
      <c r="AE59" s="1322"/>
      <c r="AF59" s="1322"/>
      <c r="AG59" s="1322"/>
      <c r="AH59" s="1318"/>
      <c r="AI59" s="1318"/>
      <c r="AJ59" s="1318"/>
      <c r="AK59" s="1318"/>
      <c r="AL59" s="1318"/>
      <c r="AM59" s="1318"/>
      <c r="AN59" s="1318"/>
      <c r="AO59" s="1318"/>
      <c r="AP59" s="1318"/>
      <c r="AQ59" s="1318"/>
      <c r="AR59" s="1318"/>
      <c r="AS59" s="1318"/>
      <c r="AT59" s="1318"/>
      <c r="AU59" s="1318"/>
      <c r="AV59" s="1318"/>
      <c r="AW59" s="1318"/>
      <c r="AX59" s="1318"/>
      <c r="AY59" s="1318"/>
      <c r="AZ59" s="1318"/>
      <c r="BA59" s="1318"/>
      <c r="BB59" s="1318"/>
      <c r="BC59" s="1318"/>
      <c r="BD59" s="1318"/>
      <c r="BE59" s="1318"/>
      <c r="BF59" s="1318"/>
      <c r="BG59" s="1318"/>
      <c r="BH59" s="1318"/>
      <c r="BI59" s="1318"/>
      <c r="BJ59" s="1318"/>
      <c r="BK59" s="1318"/>
      <c r="BL59" s="1318"/>
      <c r="BM59" s="1318"/>
      <c r="BN59" s="1318"/>
      <c r="BO59" s="1318"/>
      <c r="BP59" s="1318"/>
      <c r="BQ59" s="1318"/>
      <c r="BR59" s="1318"/>
      <c r="BS59" s="1318"/>
      <c r="BT59" s="1318"/>
      <c r="BU59" s="1318"/>
      <c r="BV59" s="1318"/>
      <c r="BW59" s="1318"/>
      <c r="BX59" s="1318"/>
      <c r="BY59" s="1318"/>
      <c r="BZ59" s="1318"/>
      <c r="CA59" s="1318"/>
      <c r="CB59" s="1318"/>
      <c r="CC59" s="1318"/>
      <c r="CD59" s="1318"/>
      <c r="CE59" s="1318"/>
      <c r="CF59" s="1318"/>
      <c r="CG59" s="1318"/>
      <c r="CH59" s="1318"/>
      <c r="CI59" s="1318"/>
      <c r="CJ59" s="1318"/>
      <c r="CK59" s="1318"/>
      <c r="CL59" s="1318"/>
      <c r="CM59" s="1318"/>
      <c r="CN59" s="1318"/>
      <c r="CO59" s="1318"/>
      <c r="CP59" s="1318"/>
      <c r="CQ59" s="1318"/>
      <c r="CR59" s="1318"/>
      <c r="CS59" s="1318"/>
      <c r="CT59" s="1318"/>
      <c r="CU59" s="1318"/>
      <c r="CV59" s="1318"/>
      <c r="CW59" s="1318"/>
      <c r="CX59" s="1318"/>
      <c r="CY59" s="1318"/>
      <c r="CZ59" s="1318"/>
      <c r="DA59" s="1318"/>
      <c r="DB59" s="1318"/>
      <c r="DC59" s="1318"/>
      <c r="DD59" s="1318"/>
      <c r="DE59" s="1318"/>
      <c r="DF59" s="1318"/>
      <c r="DG59" s="1318"/>
      <c r="DH59" s="1318"/>
      <c r="DI59" s="1318"/>
      <c r="DJ59" s="1318"/>
      <c r="DK59" s="1318"/>
      <c r="DL59" s="1318"/>
      <c r="DM59" s="1318"/>
      <c r="DN59" s="1318"/>
      <c r="DO59" s="1318"/>
      <c r="DP59" s="1318"/>
      <c r="DQ59" s="1318"/>
      <c r="DR59" s="1318"/>
      <c r="DS59" s="1318"/>
      <c r="DT59" s="1318"/>
      <c r="DU59" s="1318"/>
      <c r="DV59" s="1318"/>
      <c r="DW59" s="1318"/>
      <c r="DX59" s="1318"/>
      <c r="DY59" s="1318"/>
      <c r="DZ59" s="1318"/>
      <c r="EA59" s="1318"/>
      <c r="EB59" s="1318"/>
      <c r="EC59" s="1318"/>
      <c r="ED59" s="1318"/>
      <c r="EE59" s="1318"/>
      <c r="EF59" s="1318"/>
      <c r="EG59" s="1318"/>
      <c r="EH59" s="1318"/>
      <c r="EI59" s="1318"/>
      <c r="EJ59" s="1318"/>
      <c r="EK59" s="1318"/>
      <c r="EL59" s="1318"/>
      <c r="EM59" s="1318"/>
      <c r="EN59" s="1318"/>
      <c r="EO59" s="1318"/>
      <c r="EP59" s="1318"/>
      <c r="EQ59" s="1318"/>
      <c r="ER59" s="1318"/>
      <c r="ES59" s="1318"/>
      <c r="ET59" s="1318"/>
      <c r="EU59" s="1318"/>
      <c r="EV59" s="1318"/>
      <c r="EW59" s="1318"/>
      <c r="EX59" s="1318"/>
      <c r="EY59" s="1318"/>
      <c r="EZ59" s="1318"/>
      <c r="FA59" s="1318"/>
      <c r="FB59" s="1318"/>
      <c r="FC59" s="1318"/>
      <c r="FD59" s="1318"/>
      <c r="FE59" s="1318"/>
      <c r="FF59" s="1318"/>
      <c r="FG59" s="1318"/>
      <c r="FH59" s="1318"/>
      <c r="FI59" s="1318"/>
      <c r="FJ59" s="1318"/>
      <c r="FK59" s="1318"/>
      <c r="FL59" s="1318"/>
      <c r="FM59" s="1318"/>
      <c r="FN59" s="1318"/>
      <c r="FO59" s="1318"/>
      <c r="FP59" s="1318"/>
      <c r="FQ59" s="1318"/>
      <c r="FR59" s="1318"/>
      <c r="FS59" s="1318"/>
      <c r="FT59" s="1318"/>
      <c r="FU59" s="1318"/>
      <c r="FV59" s="1318"/>
      <c r="FW59" s="1318"/>
      <c r="FX59" s="1318"/>
      <c r="FY59" s="1318"/>
      <c r="FZ59" s="1318"/>
      <c r="GA59" s="1318"/>
      <c r="GB59" s="1318"/>
      <c r="GC59" s="1318"/>
      <c r="GD59" s="1318"/>
      <c r="GE59" s="1318"/>
      <c r="GF59" s="1318"/>
      <c r="GG59" s="1318"/>
      <c r="GH59" s="1318"/>
      <c r="GI59" s="1318"/>
      <c r="GJ59" s="1318"/>
      <c r="GK59" s="1318"/>
      <c r="GL59" s="1318"/>
      <c r="GM59" s="1318"/>
      <c r="GN59" s="1318"/>
      <c r="GO59" s="1318"/>
      <c r="GP59" s="1318"/>
      <c r="GQ59" s="1318"/>
      <c r="GR59" s="1318"/>
      <c r="GS59" s="1318"/>
      <c r="GT59" s="1318"/>
      <c r="GU59" s="1318"/>
      <c r="GV59" s="1318"/>
      <c r="GW59" s="1318"/>
      <c r="GX59" s="1318"/>
      <c r="GY59" s="1318"/>
      <c r="GZ59" s="1318"/>
      <c r="HA59" s="1318"/>
      <c r="HB59" s="1318"/>
      <c r="HC59" s="1318"/>
      <c r="HD59" s="1318"/>
      <c r="HE59" s="1318"/>
      <c r="HF59" s="1318"/>
      <c r="HG59" s="1318"/>
      <c r="HH59" s="1318"/>
      <c r="HI59" s="1318"/>
      <c r="HJ59" s="1318"/>
      <c r="HK59" s="1318"/>
      <c r="HL59" s="1318"/>
      <c r="HM59" s="1318"/>
      <c r="HN59" s="1318"/>
      <c r="HO59" s="1318"/>
      <c r="HP59" s="1318"/>
      <c r="HQ59" s="1318"/>
      <c r="HR59" s="1318"/>
      <c r="HS59" s="1318"/>
      <c r="HT59" s="1318"/>
      <c r="HU59" s="1318"/>
      <c r="HV59" s="1318"/>
      <c r="HW59" s="1318"/>
      <c r="HX59" s="1318"/>
      <c r="HY59" s="1318"/>
      <c r="HZ59" s="1318"/>
      <c r="IA59" s="1318"/>
      <c r="IB59" s="1318"/>
      <c r="IC59" s="1318"/>
      <c r="ID59" s="1318"/>
      <c r="IE59" s="1318"/>
      <c r="IF59" s="1318"/>
      <c r="IG59" s="1318"/>
      <c r="IH59" s="1318"/>
      <c r="II59" s="1318"/>
      <c r="IJ59" s="1318"/>
      <c r="IK59" s="1318"/>
      <c r="IL59" s="1318"/>
      <c r="IM59" s="1318"/>
      <c r="IN59" s="1318"/>
      <c r="IO59" s="1318"/>
      <c r="IP59" s="1318"/>
      <c r="IQ59" s="1318"/>
      <c r="IR59" s="1318"/>
      <c r="IS59" s="1318"/>
      <c r="IT59" s="1318"/>
      <c r="IU59" s="1318"/>
      <c r="IV59" s="1318"/>
    </row>
    <row r="60" spans="1:256" ht="15" customHeight="1" x14ac:dyDescent="0.2">
      <c r="A60" s="1322"/>
      <c r="B60" s="1322"/>
      <c r="C60" s="1322"/>
      <c r="D60" s="1322"/>
      <c r="E60" s="1322"/>
      <c r="F60" s="1322"/>
      <c r="G60" s="1322"/>
      <c r="H60" s="1322"/>
      <c r="I60" s="1322"/>
      <c r="J60" s="1322"/>
      <c r="K60" s="1322"/>
      <c r="L60" s="1322"/>
      <c r="M60" s="1322"/>
      <c r="N60" s="1322"/>
      <c r="O60" s="1322"/>
      <c r="P60" s="1322"/>
      <c r="Q60" s="1322"/>
      <c r="R60" s="1322"/>
      <c r="S60" s="1322"/>
      <c r="T60" s="1322"/>
      <c r="U60" s="1322"/>
      <c r="V60" s="1322"/>
      <c r="W60" s="1322"/>
      <c r="X60" s="1322"/>
      <c r="Y60" s="1322"/>
      <c r="Z60" s="1322"/>
      <c r="AA60" s="1322"/>
      <c r="AB60" s="1322"/>
      <c r="AC60" s="1322"/>
      <c r="AD60" s="1322"/>
      <c r="AE60" s="1322"/>
      <c r="AF60" s="1322"/>
      <c r="AG60" s="1322"/>
    </row>
    <row r="61" spans="1:256" ht="15" customHeight="1" x14ac:dyDescent="0.2">
      <c r="A61" s="1322"/>
      <c r="B61" s="1322"/>
      <c r="C61" s="1322"/>
      <c r="D61" s="1322"/>
      <c r="E61" s="1322"/>
      <c r="F61" s="1322"/>
      <c r="G61" s="1322"/>
      <c r="H61" s="1322"/>
      <c r="I61" s="1322"/>
      <c r="J61" s="1322"/>
      <c r="K61" s="1322"/>
      <c r="L61" s="1322"/>
      <c r="M61" s="1322"/>
      <c r="N61" s="1322"/>
      <c r="O61" s="1322"/>
      <c r="P61" s="1322"/>
      <c r="Q61" s="1322"/>
      <c r="R61" s="1322"/>
      <c r="S61" s="1322"/>
      <c r="T61" s="1322"/>
      <c r="U61" s="1322"/>
      <c r="V61" s="1322"/>
      <c r="W61" s="1322"/>
      <c r="X61" s="1322"/>
      <c r="Y61" s="1322"/>
      <c r="Z61" s="1322"/>
      <c r="AA61" s="1322"/>
      <c r="AB61" s="1322"/>
      <c r="AC61" s="1322"/>
      <c r="AD61" s="1322"/>
      <c r="AE61" s="1322"/>
      <c r="AF61" s="1322"/>
      <c r="AG61" s="1322"/>
    </row>
    <row r="62" spans="1:256" ht="15" customHeight="1" x14ac:dyDescent="0.2">
      <c r="A62" s="1322"/>
      <c r="B62" s="1322"/>
      <c r="C62" s="1322"/>
      <c r="D62" s="1322"/>
      <c r="E62" s="1322"/>
      <c r="F62" s="1322"/>
      <c r="G62" s="1322"/>
      <c r="H62" s="1322"/>
      <c r="I62" s="1322"/>
      <c r="J62" s="1322"/>
      <c r="K62" s="1322"/>
      <c r="L62" s="1322"/>
      <c r="M62" s="1322"/>
      <c r="N62" s="1322"/>
      <c r="O62" s="1322"/>
      <c r="P62" s="1322"/>
      <c r="Q62" s="1322"/>
      <c r="R62" s="1322"/>
      <c r="S62" s="1322"/>
      <c r="T62" s="1322"/>
      <c r="U62" s="1322"/>
      <c r="V62" s="1322"/>
      <c r="W62" s="1322"/>
      <c r="X62" s="1322"/>
      <c r="Y62" s="1322"/>
      <c r="Z62" s="1322"/>
      <c r="AA62" s="1322"/>
      <c r="AB62" s="1322"/>
      <c r="AC62" s="1322"/>
      <c r="AD62" s="1322"/>
      <c r="AE62" s="1322"/>
      <c r="AF62" s="1322"/>
      <c r="AG62" s="1322"/>
    </row>
    <row r="63" spans="1:256" ht="15" customHeight="1" x14ac:dyDescent="0.2">
      <c r="A63" s="1322"/>
      <c r="B63" s="1322"/>
      <c r="C63" s="1322"/>
      <c r="D63" s="1322"/>
      <c r="E63" s="1322"/>
      <c r="F63" s="1322"/>
      <c r="G63" s="1322"/>
      <c r="H63" s="1322"/>
      <c r="I63" s="1322"/>
      <c r="J63" s="1322"/>
      <c r="K63" s="1322"/>
      <c r="L63" s="1322"/>
      <c r="M63" s="1322"/>
      <c r="N63" s="1322"/>
      <c r="O63" s="1322"/>
      <c r="P63" s="1322"/>
      <c r="Q63" s="1322"/>
      <c r="R63" s="1322"/>
      <c r="S63" s="1322"/>
      <c r="T63" s="1322"/>
      <c r="U63" s="1322"/>
      <c r="V63" s="1322"/>
      <c r="W63" s="1322"/>
      <c r="X63" s="1322"/>
      <c r="Y63" s="1322"/>
      <c r="Z63" s="1322"/>
      <c r="AA63" s="1322"/>
      <c r="AB63" s="1322"/>
      <c r="AC63" s="1322"/>
      <c r="AD63" s="1322"/>
      <c r="AE63" s="1322"/>
      <c r="AF63" s="1322"/>
      <c r="AG63" s="1322"/>
    </row>
    <row r="64" spans="1:256" ht="15" customHeight="1" x14ac:dyDescent="0.2">
      <c r="A64" s="1322"/>
      <c r="B64" s="1322"/>
      <c r="C64" s="1322"/>
      <c r="D64" s="1322"/>
      <c r="E64" s="1322"/>
      <c r="F64" s="1322"/>
      <c r="G64" s="1322"/>
      <c r="H64" s="1322"/>
      <c r="I64" s="1322"/>
      <c r="J64" s="1322"/>
      <c r="K64" s="1322"/>
      <c r="L64" s="1322"/>
      <c r="M64" s="1322"/>
      <c r="N64" s="1322"/>
      <c r="O64" s="1322"/>
      <c r="P64" s="1322"/>
      <c r="Q64" s="1322"/>
      <c r="R64" s="1322"/>
      <c r="S64" s="1322"/>
      <c r="T64" s="1322"/>
      <c r="U64" s="1322"/>
      <c r="V64" s="1322"/>
      <c r="W64" s="1322"/>
      <c r="X64" s="1322"/>
      <c r="Y64" s="1322"/>
      <c r="Z64" s="1322"/>
      <c r="AA64" s="1322"/>
      <c r="AB64" s="1322"/>
      <c r="AC64" s="1322"/>
      <c r="AD64" s="1322"/>
      <c r="AE64" s="1322"/>
      <c r="AF64" s="1322"/>
      <c r="AG64" s="1322"/>
    </row>
    <row r="65" spans="1:33" ht="15" customHeight="1" x14ac:dyDescent="0.2">
      <c r="A65" s="1322"/>
      <c r="B65" s="1322"/>
      <c r="C65" s="1322"/>
      <c r="D65" s="1322"/>
      <c r="E65" s="1322"/>
      <c r="F65" s="1322"/>
      <c r="G65" s="1322"/>
      <c r="H65" s="1322"/>
      <c r="I65" s="1322"/>
      <c r="J65" s="1322"/>
      <c r="K65" s="1322"/>
      <c r="L65" s="1322"/>
      <c r="M65" s="1322"/>
      <c r="N65" s="1322"/>
      <c r="O65" s="1322"/>
      <c r="P65" s="1322"/>
      <c r="Q65" s="1322"/>
      <c r="R65" s="1322"/>
      <c r="S65" s="1322"/>
      <c r="T65" s="1322"/>
      <c r="U65" s="1322"/>
      <c r="V65" s="1322"/>
      <c r="W65" s="1322"/>
      <c r="X65" s="1322"/>
      <c r="Y65" s="1322"/>
      <c r="Z65" s="1322"/>
      <c r="AA65" s="1322"/>
      <c r="AB65" s="1322"/>
      <c r="AC65" s="1322"/>
      <c r="AD65" s="1322"/>
      <c r="AE65" s="1322"/>
      <c r="AF65" s="1322"/>
      <c r="AG65" s="1322"/>
    </row>
    <row r="66" spans="1:33" ht="15" customHeight="1" x14ac:dyDescent="0.2">
      <c r="A66" s="1322"/>
      <c r="B66" s="1322"/>
      <c r="C66" s="1322"/>
      <c r="D66" s="1322"/>
      <c r="E66" s="1322"/>
      <c r="F66" s="1322"/>
      <c r="G66" s="1322"/>
      <c r="H66" s="1322"/>
      <c r="I66" s="1322"/>
      <c r="J66" s="1322"/>
      <c r="K66" s="1322"/>
      <c r="L66" s="1322"/>
      <c r="M66" s="1322"/>
      <c r="N66" s="1322"/>
      <c r="O66" s="1322"/>
      <c r="P66" s="1322"/>
      <c r="Q66" s="1322"/>
      <c r="R66" s="1322"/>
      <c r="S66" s="1322"/>
      <c r="T66" s="1322"/>
      <c r="U66" s="1322"/>
      <c r="V66" s="1322"/>
      <c r="W66" s="1322"/>
      <c r="X66" s="1322"/>
      <c r="Y66" s="1322"/>
      <c r="Z66" s="1322"/>
      <c r="AA66" s="1322"/>
      <c r="AB66" s="1322"/>
      <c r="AC66" s="1322"/>
      <c r="AD66" s="1322"/>
      <c r="AE66" s="1322"/>
      <c r="AF66" s="1322"/>
      <c r="AG66" s="1322"/>
    </row>
    <row r="67" spans="1:33" ht="15" customHeight="1" x14ac:dyDescent="0.2">
      <c r="A67" s="1322"/>
      <c r="B67" s="1322"/>
      <c r="C67" s="1322"/>
      <c r="D67" s="1322"/>
      <c r="E67" s="1322"/>
      <c r="F67" s="1322"/>
      <c r="G67" s="1322"/>
      <c r="H67" s="1322"/>
      <c r="I67" s="1322"/>
      <c r="J67" s="1322"/>
      <c r="K67" s="1322"/>
      <c r="L67" s="1322"/>
      <c r="M67" s="1322"/>
      <c r="N67" s="1322"/>
      <c r="O67" s="1322"/>
      <c r="P67" s="1322"/>
      <c r="Q67" s="1322"/>
      <c r="R67" s="1322"/>
      <c r="S67" s="1322"/>
      <c r="T67" s="1322"/>
      <c r="U67" s="1322"/>
      <c r="V67" s="1322"/>
      <c r="W67" s="1322"/>
      <c r="X67" s="1322"/>
      <c r="Y67" s="1322"/>
      <c r="Z67" s="1322"/>
      <c r="AA67" s="1322"/>
      <c r="AB67" s="1322"/>
      <c r="AC67" s="1322"/>
      <c r="AD67" s="1322"/>
      <c r="AE67" s="1322"/>
      <c r="AF67" s="1322"/>
      <c r="AG67" s="1322"/>
    </row>
    <row r="68" spans="1:33" ht="15" customHeight="1" x14ac:dyDescent="0.2">
      <c r="A68" s="1322"/>
      <c r="B68" s="1322"/>
      <c r="C68" s="1322"/>
      <c r="D68" s="1322"/>
      <c r="E68" s="1322"/>
      <c r="F68" s="1322"/>
      <c r="G68" s="1322"/>
      <c r="H68" s="1322"/>
      <c r="I68" s="1322"/>
      <c r="J68" s="1322"/>
      <c r="K68" s="1322"/>
      <c r="L68" s="1322"/>
      <c r="M68" s="1322"/>
      <c r="N68" s="1322"/>
      <c r="O68" s="1322"/>
      <c r="P68" s="1322"/>
      <c r="Q68" s="1322"/>
      <c r="R68" s="1322"/>
      <c r="S68" s="1322"/>
      <c r="T68" s="1322"/>
      <c r="U68" s="1322"/>
      <c r="V68" s="1322"/>
      <c r="W68" s="1322"/>
      <c r="X68" s="1322"/>
      <c r="Y68" s="1322"/>
      <c r="Z68" s="1322"/>
      <c r="AA68" s="1322"/>
      <c r="AB68" s="1322"/>
      <c r="AC68" s="1322"/>
      <c r="AD68" s="1322"/>
      <c r="AE68" s="1322"/>
      <c r="AF68" s="1322"/>
      <c r="AG68" s="1322"/>
    </row>
    <row r="69" spans="1:33" ht="15" customHeight="1" x14ac:dyDescent="0.2">
      <c r="A69" s="1322"/>
      <c r="B69" s="1322"/>
      <c r="C69" s="1322"/>
      <c r="D69" s="1322"/>
      <c r="E69" s="1322"/>
      <c r="F69" s="1322"/>
      <c r="G69" s="1322"/>
      <c r="H69" s="1322"/>
      <c r="I69" s="1322"/>
      <c r="J69" s="1322"/>
      <c r="K69" s="1322"/>
      <c r="L69" s="1322"/>
      <c r="M69" s="1322"/>
      <c r="N69" s="1322"/>
      <c r="O69" s="1322"/>
      <c r="P69" s="1322"/>
      <c r="Q69" s="1322"/>
      <c r="R69" s="1322"/>
      <c r="S69" s="1322"/>
      <c r="T69" s="1322"/>
      <c r="U69" s="1322"/>
      <c r="V69" s="1322"/>
      <c r="W69" s="1322"/>
      <c r="X69" s="1322"/>
      <c r="Y69" s="1322"/>
      <c r="Z69" s="1322"/>
      <c r="AA69" s="1322"/>
      <c r="AB69" s="1322"/>
      <c r="AC69" s="1322"/>
      <c r="AD69" s="1322"/>
      <c r="AE69" s="1322"/>
      <c r="AF69" s="1322"/>
      <c r="AG69" s="1322"/>
    </row>
  </sheetData>
  <mergeCells count="5">
    <mergeCell ref="AG49:AG50"/>
    <mergeCell ref="T46:AC46"/>
    <mergeCell ref="T52:AC53"/>
    <mergeCell ref="A4:AF4"/>
    <mergeCell ref="T49:AC50"/>
  </mergeCells>
  <phoneticPr fontId="2"/>
  <conditionalFormatting sqref="T49 T52">
    <cfRule type="containsBlanks" dxfId="18" priority="2">
      <formula>LEN(TRIM(T49))=0</formula>
    </cfRule>
  </conditionalFormatting>
  <conditionalFormatting sqref="T49">
    <cfRule type="expression" dxfId="17" priority="3">
      <formula>""</formula>
    </cfRule>
  </conditionalFormatting>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5:Z65556 JV65555:JV65556 TR65555:TR65556 ADN65555:ADN65556 ANJ65555:ANJ65556 AXF65555:AXF65556 BHB65555:BHB65556 BQX65555:BQX65556 CAT65555:CAT65556 CKP65555:CKP65556 CUL65555:CUL65556 DEH65555:DEH65556 DOD65555:DOD65556 DXZ65555:DXZ65556 EHV65555:EHV65556 ERR65555:ERR65556 FBN65555:FBN65556 FLJ65555:FLJ65556 FVF65555:FVF65556 GFB65555:GFB65556 GOX65555:GOX65556 GYT65555:GYT65556 HIP65555:HIP65556 HSL65555:HSL65556 ICH65555:ICH65556 IMD65555:IMD65556 IVZ65555:IVZ65556 JFV65555:JFV65556 JPR65555:JPR65556 JZN65555:JZN65556 KJJ65555:KJJ65556 KTF65555:KTF65556 LDB65555:LDB65556 LMX65555:LMX65556 LWT65555:LWT65556 MGP65555:MGP65556 MQL65555:MQL65556 NAH65555:NAH65556 NKD65555:NKD65556 NTZ65555:NTZ65556 ODV65555:ODV65556 ONR65555:ONR65556 OXN65555:OXN65556 PHJ65555:PHJ65556 PRF65555:PRF65556 QBB65555:QBB65556 QKX65555:QKX65556 QUT65555:QUT65556 REP65555:REP65556 ROL65555:ROL65556 RYH65555:RYH65556 SID65555:SID65556 SRZ65555:SRZ65556 TBV65555:TBV65556 TLR65555:TLR65556 TVN65555:TVN65556 UFJ65555:UFJ65556 UPF65555:UPF65556 UZB65555:UZB65556 VIX65555:VIX65556 VST65555:VST65556 WCP65555:WCP65556 WML65555:WML65556 WWH65555:WWH65556 Z131091:Z131092 JV131091:JV131092 TR131091:TR131092 ADN131091:ADN131092 ANJ131091:ANJ131092 AXF131091:AXF131092 BHB131091:BHB131092 BQX131091:BQX131092 CAT131091:CAT131092 CKP131091:CKP131092 CUL131091:CUL131092 DEH131091:DEH131092 DOD131091:DOD131092 DXZ131091:DXZ131092 EHV131091:EHV131092 ERR131091:ERR131092 FBN131091:FBN131092 FLJ131091:FLJ131092 FVF131091:FVF131092 GFB131091:GFB131092 GOX131091:GOX131092 GYT131091:GYT131092 HIP131091:HIP131092 HSL131091:HSL131092 ICH131091:ICH131092 IMD131091:IMD131092 IVZ131091:IVZ131092 JFV131091:JFV131092 JPR131091:JPR131092 JZN131091:JZN131092 KJJ131091:KJJ131092 KTF131091:KTF131092 LDB131091:LDB131092 LMX131091:LMX131092 LWT131091:LWT131092 MGP131091:MGP131092 MQL131091:MQL131092 NAH131091:NAH131092 NKD131091:NKD131092 NTZ131091:NTZ131092 ODV131091:ODV131092 ONR131091:ONR131092 OXN131091:OXN131092 PHJ131091:PHJ131092 PRF131091:PRF131092 QBB131091:QBB131092 QKX131091:QKX131092 QUT131091:QUT131092 REP131091:REP131092 ROL131091:ROL131092 RYH131091:RYH131092 SID131091:SID131092 SRZ131091:SRZ131092 TBV131091:TBV131092 TLR131091:TLR131092 TVN131091:TVN131092 UFJ131091:UFJ131092 UPF131091:UPF131092 UZB131091:UZB131092 VIX131091:VIX131092 VST131091:VST131092 WCP131091:WCP131092 WML131091:WML131092 WWH131091:WWH131092 Z196627:Z196628 JV196627:JV196628 TR196627:TR196628 ADN196627:ADN196628 ANJ196627:ANJ196628 AXF196627:AXF196628 BHB196627:BHB196628 BQX196627:BQX196628 CAT196627:CAT196628 CKP196627:CKP196628 CUL196627:CUL196628 DEH196627:DEH196628 DOD196627:DOD196628 DXZ196627:DXZ196628 EHV196627:EHV196628 ERR196627:ERR196628 FBN196627:FBN196628 FLJ196627:FLJ196628 FVF196627:FVF196628 GFB196627:GFB196628 GOX196627:GOX196628 GYT196627:GYT196628 HIP196627:HIP196628 HSL196627:HSL196628 ICH196627:ICH196628 IMD196627:IMD196628 IVZ196627:IVZ196628 JFV196627:JFV196628 JPR196627:JPR196628 JZN196627:JZN196628 KJJ196627:KJJ196628 KTF196627:KTF196628 LDB196627:LDB196628 LMX196627:LMX196628 LWT196627:LWT196628 MGP196627:MGP196628 MQL196627:MQL196628 NAH196627:NAH196628 NKD196627:NKD196628 NTZ196627:NTZ196628 ODV196627:ODV196628 ONR196627:ONR196628 OXN196627:OXN196628 PHJ196627:PHJ196628 PRF196627:PRF196628 QBB196627:QBB196628 QKX196627:QKX196628 QUT196627:QUT196628 REP196627:REP196628 ROL196627:ROL196628 RYH196627:RYH196628 SID196627:SID196628 SRZ196627:SRZ196628 TBV196627:TBV196628 TLR196627:TLR196628 TVN196627:TVN196628 UFJ196627:UFJ196628 UPF196627:UPF196628 UZB196627:UZB196628 VIX196627:VIX196628 VST196627:VST196628 WCP196627:WCP196628 WML196627:WML196628 WWH196627:WWH196628 Z262163:Z262164 JV262163:JV262164 TR262163:TR262164 ADN262163:ADN262164 ANJ262163:ANJ262164 AXF262163:AXF262164 BHB262163:BHB262164 BQX262163:BQX262164 CAT262163:CAT262164 CKP262163:CKP262164 CUL262163:CUL262164 DEH262163:DEH262164 DOD262163:DOD262164 DXZ262163:DXZ262164 EHV262163:EHV262164 ERR262163:ERR262164 FBN262163:FBN262164 FLJ262163:FLJ262164 FVF262163:FVF262164 GFB262163:GFB262164 GOX262163:GOX262164 GYT262163:GYT262164 HIP262163:HIP262164 HSL262163:HSL262164 ICH262163:ICH262164 IMD262163:IMD262164 IVZ262163:IVZ262164 JFV262163:JFV262164 JPR262163:JPR262164 JZN262163:JZN262164 KJJ262163:KJJ262164 KTF262163:KTF262164 LDB262163:LDB262164 LMX262163:LMX262164 LWT262163:LWT262164 MGP262163:MGP262164 MQL262163:MQL262164 NAH262163:NAH262164 NKD262163:NKD262164 NTZ262163:NTZ262164 ODV262163:ODV262164 ONR262163:ONR262164 OXN262163:OXN262164 PHJ262163:PHJ262164 PRF262163:PRF262164 QBB262163:QBB262164 QKX262163:QKX262164 QUT262163:QUT262164 REP262163:REP262164 ROL262163:ROL262164 RYH262163:RYH262164 SID262163:SID262164 SRZ262163:SRZ262164 TBV262163:TBV262164 TLR262163:TLR262164 TVN262163:TVN262164 UFJ262163:UFJ262164 UPF262163:UPF262164 UZB262163:UZB262164 VIX262163:VIX262164 VST262163:VST262164 WCP262163:WCP262164 WML262163:WML262164 WWH262163:WWH262164 Z327699:Z327700 JV327699:JV327700 TR327699:TR327700 ADN327699:ADN327700 ANJ327699:ANJ327700 AXF327699:AXF327700 BHB327699:BHB327700 BQX327699:BQX327700 CAT327699:CAT327700 CKP327699:CKP327700 CUL327699:CUL327700 DEH327699:DEH327700 DOD327699:DOD327700 DXZ327699:DXZ327700 EHV327699:EHV327700 ERR327699:ERR327700 FBN327699:FBN327700 FLJ327699:FLJ327700 FVF327699:FVF327700 GFB327699:GFB327700 GOX327699:GOX327700 GYT327699:GYT327700 HIP327699:HIP327700 HSL327699:HSL327700 ICH327699:ICH327700 IMD327699:IMD327700 IVZ327699:IVZ327700 JFV327699:JFV327700 JPR327699:JPR327700 JZN327699:JZN327700 KJJ327699:KJJ327700 KTF327699:KTF327700 LDB327699:LDB327700 LMX327699:LMX327700 LWT327699:LWT327700 MGP327699:MGP327700 MQL327699:MQL327700 NAH327699:NAH327700 NKD327699:NKD327700 NTZ327699:NTZ327700 ODV327699:ODV327700 ONR327699:ONR327700 OXN327699:OXN327700 PHJ327699:PHJ327700 PRF327699:PRF327700 QBB327699:QBB327700 QKX327699:QKX327700 QUT327699:QUT327700 REP327699:REP327700 ROL327699:ROL327700 RYH327699:RYH327700 SID327699:SID327700 SRZ327699:SRZ327700 TBV327699:TBV327700 TLR327699:TLR327700 TVN327699:TVN327700 UFJ327699:UFJ327700 UPF327699:UPF327700 UZB327699:UZB327700 VIX327699:VIX327700 VST327699:VST327700 WCP327699:WCP327700 WML327699:WML327700 WWH327699:WWH327700 Z393235:Z393236 JV393235:JV393236 TR393235:TR393236 ADN393235:ADN393236 ANJ393235:ANJ393236 AXF393235:AXF393236 BHB393235:BHB393236 BQX393235:BQX393236 CAT393235:CAT393236 CKP393235:CKP393236 CUL393235:CUL393236 DEH393235:DEH393236 DOD393235:DOD393236 DXZ393235:DXZ393236 EHV393235:EHV393236 ERR393235:ERR393236 FBN393235:FBN393236 FLJ393235:FLJ393236 FVF393235:FVF393236 GFB393235:GFB393236 GOX393235:GOX393236 GYT393235:GYT393236 HIP393235:HIP393236 HSL393235:HSL393236 ICH393235:ICH393236 IMD393235:IMD393236 IVZ393235:IVZ393236 JFV393235:JFV393236 JPR393235:JPR393236 JZN393235:JZN393236 KJJ393235:KJJ393236 KTF393235:KTF393236 LDB393235:LDB393236 LMX393235:LMX393236 LWT393235:LWT393236 MGP393235:MGP393236 MQL393235:MQL393236 NAH393235:NAH393236 NKD393235:NKD393236 NTZ393235:NTZ393236 ODV393235:ODV393236 ONR393235:ONR393236 OXN393235:OXN393236 PHJ393235:PHJ393236 PRF393235:PRF393236 QBB393235:QBB393236 QKX393235:QKX393236 QUT393235:QUT393236 REP393235:REP393236 ROL393235:ROL393236 RYH393235:RYH393236 SID393235:SID393236 SRZ393235:SRZ393236 TBV393235:TBV393236 TLR393235:TLR393236 TVN393235:TVN393236 UFJ393235:UFJ393236 UPF393235:UPF393236 UZB393235:UZB393236 VIX393235:VIX393236 VST393235:VST393236 WCP393235:WCP393236 WML393235:WML393236 WWH393235:WWH393236 Z458771:Z458772 JV458771:JV458772 TR458771:TR458772 ADN458771:ADN458772 ANJ458771:ANJ458772 AXF458771:AXF458772 BHB458771:BHB458772 BQX458771:BQX458772 CAT458771:CAT458772 CKP458771:CKP458772 CUL458771:CUL458772 DEH458771:DEH458772 DOD458771:DOD458772 DXZ458771:DXZ458772 EHV458771:EHV458772 ERR458771:ERR458772 FBN458771:FBN458772 FLJ458771:FLJ458772 FVF458771:FVF458772 GFB458771:GFB458772 GOX458771:GOX458772 GYT458771:GYT458772 HIP458771:HIP458772 HSL458771:HSL458772 ICH458771:ICH458772 IMD458771:IMD458772 IVZ458771:IVZ458772 JFV458771:JFV458772 JPR458771:JPR458772 JZN458771:JZN458772 KJJ458771:KJJ458772 KTF458771:KTF458772 LDB458771:LDB458772 LMX458771:LMX458772 LWT458771:LWT458772 MGP458771:MGP458772 MQL458771:MQL458772 NAH458771:NAH458772 NKD458771:NKD458772 NTZ458771:NTZ458772 ODV458771:ODV458772 ONR458771:ONR458772 OXN458771:OXN458772 PHJ458771:PHJ458772 PRF458771:PRF458772 QBB458771:QBB458772 QKX458771:QKX458772 QUT458771:QUT458772 REP458771:REP458772 ROL458771:ROL458772 RYH458771:RYH458772 SID458771:SID458772 SRZ458771:SRZ458772 TBV458771:TBV458772 TLR458771:TLR458772 TVN458771:TVN458772 UFJ458771:UFJ458772 UPF458771:UPF458772 UZB458771:UZB458772 VIX458771:VIX458772 VST458771:VST458772 WCP458771:WCP458772 WML458771:WML458772 WWH458771:WWH458772 Z524307:Z524308 JV524307:JV524308 TR524307:TR524308 ADN524307:ADN524308 ANJ524307:ANJ524308 AXF524307:AXF524308 BHB524307:BHB524308 BQX524307:BQX524308 CAT524307:CAT524308 CKP524307:CKP524308 CUL524307:CUL524308 DEH524307:DEH524308 DOD524307:DOD524308 DXZ524307:DXZ524308 EHV524307:EHV524308 ERR524307:ERR524308 FBN524307:FBN524308 FLJ524307:FLJ524308 FVF524307:FVF524308 GFB524307:GFB524308 GOX524307:GOX524308 GYT524307:GYT524308 HIP524307:HIP524308 HSL524307:HSL524308 ICH524307:ICH524308 IMD524307:IMD524308 IVZ524307:IVZ524308 JFV524307:JFV524308 JPR524307:JPR524308 JZN524307:JZN524308 KJJ524307:KJJ524308 KTF524307:KTF524308 LDB524307:LDB524308 LMX524307:LMX524308 LWT524307:LWT524308 MGP524307:MGP524308 MQL524307:MQL524308 NAH524307:NAH524308 NKD524307:NKD524308 NTZ524307:NTZ524308 ODV524307:ODV524308 ONR524307:ONR524308 OXN524307:OXN524308 PHJ524307:PHJ524308 PRF524307:PRF524308 QBB524307:QBB524308 QKX524307:QKX524308 QUT524307:QUT524308 REP524307:REP524308 ROL524307:ROL524308 RYH524307:RYH524308 SID524307:SID524308 SRZ524307:SRZ524308 TBV524307:TBV524308 TLR524307:TLR524308 TVN524307:TVN524308 UFJ524307:UFJ524308 UPF524307:UPF524308 UZB524307:UZB524308 VIX524307:VIX524308 VST524307:VST524308 WCP524307:WCP524308 WML524307:WML524308 WWH524307:WWH524308 Z589843:Z589844 JV589843:JV589844 TR589843:TR589844 ADN589843:ADN589844 ANJ589843:ANJ589844 AXF589843:AXF589844 BHB589843:BHB589844 BQX589843:BQX589844 CAT589843:CAT589844 CKP589843:CKP589844 CUL589843:CUL589844 DEH589843:DEH589844 DOD589843:DOD589844 DXZ589843:DXZ589844 EHV589843:EHV589844 ERR589843:ERR589844 FBN589843:FBN589844 FLJ589843:FLJ589844 FVF589843:FVF589844 GFB589843:GFB589844 GOX589843:GOX589844 GYT589843:GYT589844 HIP589843:HIP589844 HSL589843:HSL589844 ICH589843:ICH589844 IMD589843:IMD589844 IVZ589843:IVZ589844 JFV589843:JFV589844 JPR589843:JPR589844 JZN589843:JZN589844 KJJ589843:KJJ589844 KTF589843:KTF589844 LDB589843:LDB589844 LMX589843:LMX589844 LWT589843:LWT589844 MGP589843:MGP589844 MQL589843:MQL589844 NAH589843:NAH589844 NKD589843:NKD589844 NTZ589843:NTZ589844 ODV589843:ODV589844 ONR589843:ONR589844 OXN589843:OXN589844 PHJ589843:PHJ589844 PRF589843:PRF589844 QBB589843:QBB589844 QKX589843:QKX589844 QUT589843:QUT589844 REP589843:REP589844 ROL589843:ROL589844 RYH589843:RYH589844 SID589843:SID589844 SRZ589843:SRZ589844 TBV589843:TBV589844 TLR589843:TLR589844 TVN589843:TVN589844 UFJ589843:UFJ589844 UPF589843:UPF589844 UZB589843:UZB589844 VIX589843:VIX589844 VST589843:VST589844 WCP589843:WCP589844 WML589843:WML589844 WWH589843:WWH589844 Z655379:Z655380 JV655379:JV655380 TR655379:TR655380 ADN655379:ADN655380 ANJ655379:ANJ655380 AXF655379:AXF655380 BHB655379:BHB655380 BQX655379:BQX655380 CAT655379:CAT655380 CKP655379:CKP655380 CUL655379:CUL655380 DEH655379:DEH655380 DOD655379:DOD655380 DXZ655379:DXZ655380 EHV655379:EHV655380 ERR655379:ERR655380 FBN655379:FBN655380 FLJ655379:FLJ655380 FVF655379:FVF655380 GFB655379:GFB655380 GOX655379:GOX655380 GYT655379:GYT655380 HIP655379:HIP655380 HSL655379:HSL655380 ICH655379:ICH655380 IMD655379:IMD655380 IVZ655379:IVZ655380 JFV655379:JFV655380 JPR655379:JPR655380 JZN655379:JZN655380 KJJ655379:KJJ655380 KTF655379:KTF655380 LDB655379:LDB655380 LMX655379:LMX655380 LWT655379:LWT655380 MGP655379:MGP655380 MQL655379:MQL655380 NAH655379:NAH655380 NKD655379:NKD655380 NTZ655379:NTZ655380 ODV655379:ODV655380 ONR655379:ONR655380 OXN655379:OXN655380 PHJ655379:PHJ655380 PRF655379:PRF655380 QBB655379:QBB655380 QKX655379:QKX655380 QUT655379:QUT655380 REP655379:REP655380 ROL655379:ROL655380 RYH655379:RYH655380 SID655379:SID655380 SRZ655379:SRZ655380 TBV655379:TBV655380 TLR655379:TLR655380 TVN655379:TVN655380 UFJ655379:UFJ655380 UPF655379:UPF655380 UZB655379:UZB655380 VIX655379:VIX655380 VST655379:VST655380 WCP655379:WCP655380 WML655379:WML655380 WWH655379:WWH655380 Z720915:Z720916 JV720915:JV720916 TR720915:TR720916 ADN720915:ADN720916 ANJ720915:ANJ720916 AXF720915:AXF720916 BHB720915:BHB720916 BQX720915:BQX720916 CAT720915:CAT720916 CKP720915:CKP720916 CUL720915:CUL720916 DEH720915:DEH720916 DOD720915:DOD720916 DXZ720915:DXZ720916 EHV720915:EHV720916 ERR720915:ERR720916 FBN720915:FBN720916 FLJ720915:FLJ720916 FVF720915:FVF720916 GFB720915:GFB720916 GOX720915:GOX720916 GYT720915:GYT720916 HIP720915:HIP720916 HSL720915:HSL720916 ICH720915:ICH720916 IMD720915:IMD720916 IVZ720915:IVZ720916 JFV720915:JFV720916 JPR720915:JPR720916 JZN720915:JZN720916 KJJ720915:KJJ720916 KTF720915:KTF720916 LDB720915:LDB720916 LMX720915:LMX720916 LWT720915:LWT720916 MGP720915:MGP720916 MQL720915:MQL720916 NAH720915:NAH720916 NKD720915:NKD720916 NTZ720915:NTZ720916 ODV720915:ODV720916 ONR720915:ONR720916 OXN720915:OXN720916 PHJ720915:PHJ720916 PRF720915:PRF720916 QBB720915:QBB720916 QKX720915:QKX720916 QUT720915:QUT720916 REP720915:REP720916 ROL720915:ROL720916 RYH720915:RYH720916 SID720915:SID720916 SRZ720915:SRZ720916 TBV720915:TBV720916 TLR720915:TLR720916 TVN720915:TVN720916 UFJ720915:UFJ720916 UPF720915:UPF720916 UZB720915:UZB720916 VIX720915:VIX720916 VST720915:VST720916 WCP720915:WCP720916 WML720915:WML720916 WWH720915:WWH720916 Z786451:Z786452 JV786451:JV786452 TR786451:TR786452 ADN786451:ADN786452 ANJ786451:ANJ786452 AXF786451:AXF786452 BHB786451:BHB786452 BQX786451:BQX786452 CAT786451:CAT786452 CKP786451:CKP786452 CUL786451:CUL786452 DEH786451:DEH786452 DOD786451:DOD786452 DXZ786451:DXZ786452 EHV786451:EHV786452 ERR786451:ERR786452 FBN786451:FBN786452 FLJ786451:FLJ786452 FVF786451:FVF786452 GFB786451:GFB786452 GOX786451:GOX786452 GYT786451:GYT786452 HIP786451:HIP786452 HSL786451:HSL786452 ICH786451:ICH786452 IMD786451:IMD786452 IVZ786451:IVZ786452 JFV786451:JFV786452 JPR786451:JPR786452 JZN786451:JZN786452 KJJ786451:KJJ786452 KTF786451:KTF786452 LDB786451:LDB786452 LMX786451:LMX786452 LWT786451:LWT786452 MGP786451:MGP786452 MQL786451:MQL786452 NAH786451:NAH786452 NKD786451:NKD786452 NTZ786451:NTZ786452 ODV786451:ODV786452 ONR786451:ONR786452 OXN786451:OXN786452 PHJ786451:PHJ786452 PRF786451:PRF786452 QBB786451:QBB786452 QKX786451:QKX786452 QUT786451:QUT786452 REP786451:REP786452 ROL786451:ROL786452 RYH786451:RYH786452 SID786451:SID786452 SRZ786451:SRZ786452 TBV786451:TBV786452 TLR786451:TLR786452 TVN786451:TVN786452 UFJ786451:UFJ786452 UPF786451:UPF786452 UZB786451:UZB786452 VIX786451:VIX786452 VST786451:VST786452 WCP786451:WCP786452 WML786451:WML786452 WWH786451:WWH786452 Z851987:Z851988 JV851987:JV851988 TR851987:TR851988 ADN851987:ADN851988 ANJ851987:ANJ851988 AXF851987:AXF851988 BHB851987:BHB851988 BQX851987:BQX851988 CAT851987:CAT851988 CKP851987:CKP851988 CUL851987:CUL851988 DEH851987:DEH851988 DOD851987:DOD851988 DXZ851987:DXZ851988 EHV851987:EHV851988 ERR851987:ERR851988 FBN851987:FBN851988 FLJ851987:FLJ851988 FVF851987:FVF851988 GFB851987:GFB851988 GOX851987:GOX851988 GYT851987:GYT851988 HIP851987:HIP851988 HSL851987:HSL851988 ICH851987:ICH851988 IMD851987:IMD851988 IVZ851987:IVZ851988 JFV851987:JFV851988 JPR851987:JPR851988 JZN851987:JZN851988 KJJ851987:KJJ851988 KTF851987:KTF851988 LDB851987:LDB851988 LMX851987:LMX851988 LWT851987:LWT851988 MGP851987:MGP851988 MQL851987:MQL851988 NAH851987:NAH851988 NKD851987:NKD851988 NTZ851987:NTZ851988 ODV851987:ODV851988 ONR851987:ONR851988 OXN851987:OXN851988 PHJ851987:PHJ851988 PRF851987:PRF851988 QBB851987:QBB851988 QKX851987:QKX851988 QUT851987:QUT851988 REP851987:REP851988 ROL851987:ROL851988 RYH851987:RYH851988 SID851987:SID851988 SRZ851987:SRZ851988 TBV851987:TBV851988 TLR851987:TLR851988 TVN851987:TVN851988 UFJ851987:UFJ851988 UPF851987:UPF851988 UZB851987:UZB851988 VIX851987:VIX851988 VST851987:VST851988 WCP851987:WCP851988 WML851987:WML851988 WWH851987:WWH851988 Z917523:Z917524 JV917523:JV917524 TR917523:TR917524 ADN917523:ADN917524 ANJ917523:ANJ917524 AXF917523:AXF917524 BHB917523:BHB917524 BQX917523:BQX917524 CAT917523:CAT917524 CKP917523:CKP917524 CUL917523:CUL917524 DEH917523:DEH917524 DOD917523:DOD917524 DXZ917523:DXZ917524 EHV917523:EHV917524 ERR917523:ERR917524 FBN917523:FBN917524 FLJ917523:FLJ917524 FVF917523:FVF917524 GFB917523:GFB917524 GOX917523:GOX917524 GYT917523:GYT917524 HIP917523:HIP917524 HSL917523:HSL917524 ICH917523:ICH917524 IMD917523:IMD917524 IVZ917523:IVZ917524 JFV917523:JFV917524 JPR917523:JPR917524 JZN917523:JZN917524 KJJ917523:KJJ917524 KTF917523:KTF917524 LDB917523:LDB917524 LMX917523:LMX917524 LWT917523:LWT917524 MGP917523:MGP917524 MQL917523:MQL917524 NAH917523:NAH917524 NKD917523:NKD917524 NTZ917523:NTZ917524 ODV917523:ODV917524 ONR917523:ONR917524 OXN917523:OXN917524 PHJ917523:PHJ917524 PRF917523:PRF917524 QBB917523:QBB917524 QKX917523:QKX917524 QUT917523:QUT917524 REP917523:REP917524 ROL917523:ROL917524 RYH917523:RYH917524 SID917523:SID917524 SRZ917523:SRZ917524 TBV917523:TBV917524 TLR917523:TLR917524 TVN917523:TVN917524 UFJ917523:UFJ917524 UPF917523:UPF917524 UZB917523:UZB917524 VIX917523:VIX917524 VST917523:VST917524 WCP917523:WCP917524 WML917523:WML917524 WWH917523:WWH917524 Z983059:Z983060 JV983059:JV983060 TR983059:TR983060 ADN983059:ADN983060 ANJ983059:ANJ983060 AXF983059:AXF983060 BHB983059:BHB983060 BQX983059:BQX983060 CAT983059:CAT983060 CKP983059:CKP983060 CUL983059:CUL983060 DEH983059:DEH983060 DOD983059:DOD983060 DXZ983059:DXZ983060 EHV983059:EHV983060 ERR983059:ERR983060 FBN983059:FBN983060 FLJ983059:FLJ983060 FVF983059:FVF983060 GFB983059:GFB983060 GOX983059:GOX983060 GYT983059:GYT983060 HIP983059:HIP983060 HSL983059:HSL983060 ICH983059:ICH983060 IMD983059:IMD983060 IVZ983059:IVZ983060 JFV983059:JFV983060 JPR983059:JPR983060 JZN983059:JZN983060 KJJ983059:KJJ983060 KTF983059:KTF983060 LDB983059:LDB983060 LMX983059:LMX983060 LWT983059:LWT983060 MGP983059:MGP983060 MQL983059:MQL983060 NAH983059:NAH983060 NKD983059:NKD983060 NTZ983059:NTZ983060 ODV983059:ODV983060 ONR983059:ONR983060 OXN983059:OXN983060 PHJ983059:PHJ983060 PRF983059:PRF983060 QBB983059:QBB983060 QKX983059:QKX983060 QUT983059:QUT983060 REP983059:REP983060 ROL983059:ROL983060 RYH983059:RYH983060 SID983059:SID983060 SRZ983059:SRZ983060 TBV983059:TBV983060 TLR983059:TLR983060 TVN983059:TVN983060 UFJ983059:UFJ983060 UPF983059:UPF983060 UZB983059:UZB983060 VIX983059:VIX983060 VST983059:VST983060 WCP983059:WCP983060 WML983059:WML983060 WWH983059:WWH983060" xr:uid="{7FA00993-9311-4EB2-8A47-A1C9FFF8E7A4}">
      <formula1>$AH$16:$AH$17</formula1>
    </dataValidation>
  </dataValidations>
  <printOptions horizontalCentered="1"/>
  <pageMargins left="0.59055118110236227" right="0.59055118110236227" top="0.59055118110236227" bottom="0.59055118110236227" header="0" footer="0"/>
  <pageSetup paperSize="9" scale="94"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6E3F6D4-EF54-4219-9B97-6EF1B297FBA8}">
            <xm:f>NOT(ISERROR(SEARCH("令和　　年　　月　　日",T46)))</xm:f>
            <xm:f>"令和　　年　　月　　日"</xm:f>
            <x14:dxf>
              <fill>
                <patternFill>
                  <bgColor rgb="FFFFFF99"/>
                </patternFill>
              </fill>
            </x14:dxf>
          </x14:cfRule>
          <xm:sqref>T46:T47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9FF99"/>
  </sheetPr>
  <dimension ref="A1:X41"/>
  <sheetViews>
    <sheetView showGridLines="0" view="pageBreakPreview" zoomScaleNormal="100" zoomScaleSheetLayoutView="100" workbookViewId="0">
      <selection activeCell="F9" sqref="F9"/>
    </sheetView>
  </sheetViews>
  <sheetFormatPr defaultColWidth="9.3984375" defaultRowHeight="13" x14ac:dyDescent="0.2"/>
  <cols>
    <col min="1" max="1" width="4.09765625" style="56" customWidth="1"/>
    <col min="2" max="21" width="4" style="56" customWidth="1"/>
    <col min="22" max="23" width="4.09765625" style="56" customWidth="1"/>
    <col min="24" max="16384" width="9.3984375" style="56"/>
  </cols>
  <sheetData>
    <row r="1" spans="1:23" s="138" customFormat="1" ht="15" customHeight="1" x14ac:dyDescent="0.2">
      <c r="W1" s="139" t="s">
        <v>1543</v>
      </c>
    </row>
    <row r="2" spans="1:23" s="138" customFormat="1" ht="9" customHeight="1" x14ac:dyDescent="0.2">
      <c r="W2" s="139"/>
    </row>
    <row r="3" spans="1:23" s="138" customFormat="1" ht="18" customHeight="1" x14ac:dyDescent="0.2">
      <c r="P3" s="56"/>
      <c r="Q3" s="56"/>
      <c r="R3" s="1112"/>
      <c r="S3" s="1112"/>
      <c r="T3" s="1112"/>
      <c r="U3" s="1112"/>
      <c r="V3" s="1112"/>
      <c r="W3" s="1112"/>
    </row>
    <row r="4" spans="1:23" s="138" customFormat="1" ht="21" customHeight="1" x14ac:dyDescent="0.2">
      <c r="R4" s="139"/>
      <c r="S4" s="140"/>
      <c r="T4" s="140"/>
      <c r="U4" s="140"/>
      <c r="V4" s="140"/>
      <c r="W4" s="140"/>
    </row>
    <row r="5" spans="1:23" s="138" customFormat="1" ht="21" customHeight="1" x14ac:dyDescent="0.2"/>
    <row r="6" spans="1:23" ht="33" customHeight="1" x14ac:dyDescent="0.2">
      <c r="A6" s="2502" t="s">
        <v>270</v>
      </c>
      <c r="B6" s="2502"/>
      <c r="C6" s="2502"/>
      <c r="D6" s="2502"/>
      <c r="E6" s="2502"/>
      <c r="F6" s="2502"/>
      <c r="G6" s="2502"/>
      <c r="H6" s="2502"/>
      <c r="I6" s="2502"/>
      <c r="J6" s="2502"/>
      <c r="K6" s="2502"/>
      <c r="L6" s="2502"/>
      <c r="M6" s="2502"/>
      <c r="N6" s="2502"/>
      <c r="O6" s="2502"/>
      <c r="P6" s="2502"/>
      <c r="Q6" s="2502"/>
      <c r="R6" s="2502"/>
      <c r="S6" s="2502"/>
      <c r="T6" s="2502"/>
      <c r="U6" s="2502"/>
      <c r="V6" s="2502"/>
      <c r="W6" s="2502"/>
    </row>
    <row r="7" spans="1:23" s="138" customFormat="1" ht="21" customHeight="1" x14ac:dyDescent="0.2"/>
    <row r="8" spans="1:23" s="138" customFormat="1" ht="21" customHeight="1" x14ac:dyDescent="0.2"/>
    <row r="9" spans="1:23" s="138" customFormat="1" ht="21" customHeight="1" x14ac:dyDescent="0.2">
      <c r="A9" s="141" t="s">
        <v>271</v>
      </c>
      <c r="B9" s="138" t="s">
        <v>1031</v>
      </c>
      <c r="F9" s="1694"/>
      <c r="G9" s="1694"/>
      <c r="H9" s="1694"/>
      <c r="I9" s="1694"/>
    </row>
    <row r="10" spans="1:23" s="138" customFormat="1" ht="9" customHeight="1" x14ac:dyDescent="0.2">
      <c r="A10" s="141"/>
      <c r="F10" s="142"/>
      <c r="G10" s="142"/>
      <c r="H10" s="142"/>
      <c r="I10" s="142"/>
      <c r="J10" s="142"/>
      <c r="K10" s="142"/>
      <c r="L10" s="142"/>
      <c r="M10" s="142"/>
      <c r="N10" s="142"/>
      <c r="O10" s="142"/>
    </row>
    <row r="11" spans="1:23" s="138" customFormat="1" ht="21" customHeight="1" x14ac:dyDescent="0.2">
      <c r="A11" s="141"/>
      <c r="B11" s="2287" t="s">
        <v>1032</v>
      </c>
      <c r="C11" s="2287"/>
      <c r="D11" s="2287"/>
      <c r="E11" s="2287"/>
      <c r="F11" s="2506"/>
      <c r="G11" s="2506"/>
      <c r="H11" s="2506"/>
      <c r="I11" s="2506"/>
      <c r="J11" s="2506"/>
      <c r="K11" s="2506"/>
      <c r="L11" s="2506"/>
      <c r="M11" s="2506"/>
      <c r="N11" s="2506"/>
      <c r="O11" s="2506"/>
    </row>
    <row r="12" spans="1:23" s="138" customFormat="1" ht="21" customHeight="1" x14ac:dyDescent="0.2">
      <c r="A12" s="141"/>
    </row>
    <row r="13" spans="1:23" s="138" customFormat="1" ht="21" customHeight="1" x14ac:dyDescent="0.2">
      <c r="A13" s="141" t="s">
        <v>272</v>
      </c>
      <c r="B13" s="138" t="s">
        <v>1033</v>
      </c>
      <c r="F13" s="1694"/>
      <c r="G13" s="1694"/>
      <c r="H13" s="1694"/>
      <c r="I13" s="1006"/>
    </row>
    <row r="14" spans="1:23" s="138" customFormat="1" ht="9" customHeight="1" x14ac:dyDescent="0.2">
      <c r="A14" s="141"/>
      <c r="F14" s="142"/>
      <c r="G14" s="142"/>
      <c r="H14" s="142"/>
      <c r="I14" s="142"/>
      <c r="J14" s="142"/>
      <c r="K14" s="142"/>
      <c r="L14" s="142"/>
      <c r="M14" s="142"/>
      <c r="N14" s="142"/>
      <c r="O14" s="142"/>
    </row>
    <row r="15" spans="1:23" s="138" customFormat="1" ht="21" customHeight="1" x14ac:dyDescent="0.2">
      <c r="A15" s="141"/>
      <c r="B15" s="2287" t="s">
        <v>1034</v>
      </c>
      <c r="C15" s="2287"/>
      <c r="D15" s="2287"/>
      <c r="E15" s="2287"/>
      <c r="F15" s="2506"/>
      <c r="G15" s="2506"/>
      <c r="H15" s="2506"/>
      <c r="I15" s="2506"/>
      <c r="J15" s="2506"/>
      <c r="K15" s="2506"/>
      <c r="L15" s="2506"/>
      <c r="M15" s="2506"/>
      <c r="N15" s="2506"/>
      <c r="O15" s="2506"/>
    </row>
    <row r="16" spans="1:23" s="138" customFormat="1" ht="21" customHeight="1" x14ac:dyDescent="0.2">
      <c r="A16" s="141"/>
    </row>
    <row r="17" spans="1:24" s="138" customFormat="1" ht="21" customHeight="1" x14ac:dyDescent="0.2">
      <c r="A17" s="141" t="s">
        <v>273</v>
      </c>
    </row>
    <row r="18" spans="1:24" s="138" customFormat="1" ht="9" customHeight="1" x14ac:dyDescent="0.2">
      <c r="A18" s="141"/>
    </row>
    <row r="19" spans="1:24" s="138" customFormat="1" ht="21" customHeight="1" x14ac:dyDescent="0.2">
      <c r="A19" s="141"/>
      <c r="F19" s="2286" t="s">
        <v>274</v>
      </c>
      <c r="G19" s="2286"/>
      <c r="H19" s="142" t="s">
        <v>262</v>
      </c>
      <c r="I19" s="2286" t="s">
        <v>275</v>
      </c>
      <c r="J19" s="2286"/>
      <c r="K19" s="142" t="s">
        <v>262</v>
      </c>
      <c r="L19" s="2286" t="s">
        <v>1035</v>
      </c>
      <c r="M19" s="2286"/>
      <c r="N19" s="142" t="s">
        <v>262</v>
      </c>
      <c r="O19" s="2286" t="s">
        <v>276</v>
      </c>
      <c r="P19" s="2286"/>
    </row>
    <row r="20" spans="1:24" s="138" customFormat="1" ht="9" customHeight="1" x14ac:dyDescent="0.2">
      <c r="A20" s="141"/>
    </row>
    <row r="21" spans="1:24" s="138" customFormat="1" ht="21" customHeight="1" x14ac:dyDescent="0.2">
      <c r="A21" s="141" t="s">
        <v>277</v>
      </c>
    </row>
    <row r="22" spans="1:24" s="138" customFormat="1" ht="33" customHeight="1" x14ac:dyDescent="0.2">
      <c r="A22" s="141"/>
      <c r="B22" s="2286" t="s">
        <v>1036</v>
      </c>
      <c r="C22" s="2286"/>
      <c r="D22" s="2286"/>
      <c r="F22" s="2503"/>
      <c r="G22" s="2503"/>
      <c r="H22" s="2503"/>
      <c r="I22" s="2503"/>
      <c r="J22" s="2503"/>
      <c r="K22" s="2503"/>
      <c r="L22" s="2503"/>
      <c r="M22" s="2503"/>
      <c r="N22" s="2503"/>
      <c r="O22" s="2503"/>
      <c r="P22" s="2503"/>
      <c r="Q22" s="2503"/>
      <c r="R22" s="2503"/>
      <c r="S22" s="2503"/>
    </row>
    <row r="23" spans="1:24" s="138" customFormat="1" ht="21" customHeight="1" x14ac:dyDescent="0.2">
      <c r="A23" s="141"/>
    </row>
    <row r="24" spans="1:24" s="138" customFormat="1" ht="21" customHeight="1" x14ac:dyDescent="0.2">
      <c r="A24" s="141" t="s">
        <v>278</v>
      </c>
    </row>
    <row r="25" spans="1:24" s="138" customFormat="1" ht="21" customHeight="1" x14ac:dyDescent="0.2">
      <c r="A25" s="141"/>
      <c r="B25" s="138" t="s">
        <v>279</v>
      </c>
      <c r="F25" s="142" t="s">
        <v>103</v>
      </c>
      <c r="G25" s="2504" t="str">
        <f>IF(基本情報!H21="","",基本情報!H21)</f>
        <v/>
      </c>
      <c r="H25" s="2504"/>
      <c r="I25" s="2504"/>
      <c r="J25" s="2504"/>
      <c r="K25" s="2504"/>
    </row>
    <row r="26" spans="1:24" s="138" customFormat="1" ht="21" customHeight="1" x14ac:dyDescent="0.2">
      <c r="A26" s="141"/>
      <c r="B26" s="138" t="s">
        <v>280</v>
      </c>
      <c r="F26" s="2505" t="str">
        <f>IF(基本情報!G22="","",基本情報!G22)</f>
        <v/>
      </c>
      <c r="G26" s="2505"/>
      <c r="H26" s="2505"/>
      <c r="I26" s="2505"/>
      <c r="J26" s="2505"/>
      <c r="K26" s="2505"/>
      <c r="L26" s="2505"/>
      <c r="M26" s="2505"/>
      <c r="N26" s="2505"/>
      <c r="O26" s="2505"/>
      <c r="P26" s="2505"/>
      <c r="Q26" s="2505"/>
      <c r="R26" s="2505"/>
      <c r="S26" s="2505"/>
      <c r="T26" s="2505"/>
      <c r="U26" s="2505"/>
      <c r="V26" s="2505"/>
      <c r="X26" s="138" t="s">
        <v>1481</v>
      </c>
    </row>
    <row r="27" spans="1:24" s="138" customFormat="1" ht="21" customHeight="1" x14ac:dyDescent="0.2">
      <c r="A27" s="141"/>
      <c r="F27" s="2505"/>
      <c r="G27" s="2505"/>
      <c r="H27" s="2505"/>
      <c r="I27" s="2505"/>
      <c r="J27" s="2505"/>
      <c r="K27" s="2505"/>
      <c r="L27" s="2505"/>
      <c r="M27" s="2505"/>
      <c r="N27" s="2505"/>
      <c r="O27" s="2505"/>
      <c r="P27" s="2505"/>
      <c r="Q27" s="2505"/>
      <c r="R27" s="2505"/>
      <c r="S27" s="2505"/>
      <c r="T27" s="2505"/>
      <c r="U27" s="2505"/>
      <c r="V27" s="2505"/>
    </row>
    <row r="28" spans="1:24" s="138" customFormat="1" ht="21" customHeight="1" x14ac:dyDescent="0.2">
      <c r="A28" s="141"/>
      <c r="E28" s="58" t="s">
        <v>1001</v>
      </c>
    </row>
    <row r="29" spans="1:24" s="138" customFormat="1" ht="21" customHeight="1" x14ac:dyDescent="0.2">
      <c r="A29" s="141"/>
      <c r="E29" s="58"/>
    </row>
    <row r="30" spans="1:24" s="138" customFormat="1" ht="21" customHeight="1" x14ac:dyDescent="0.2">
      <c r="A30" s="141"/>
    </row>
    <row r="31" spans="1:24" s="138" customFormat="1" ht="21" customHeight="1" x14ac:dyDescent="0.2">
      <c r="A31" s="704" t="s">
        <v>24</v>
      </c>
      <c r="B31" s="702" t="s">
        <v>281</v>
      </c>
      <c r="E31" s="2509"/>
      <c r="F31" s="2509"/>
      <c r="G31" s="2509"/>
      <c r="H31" s="2509"/>
      <c r="I31" s="2509"/>
      <c r="J31" s="2509"/>
      <c r="K31" s="2509"/>
      <c r="L31" s="2509"/>
      <c r="M31" s="2509"/>
      <c r="N31" s="2509"/>
      <c r="O31" s="2509"/>
      <c r="P31" s="2509"/>
      <c r="Q31" s="2509"/>
      <c r="R31" s="2509"/>
      <c r="S31" s="2509"/>
      <c r="T31" s="2509"/>
      <c r="U31" s="2509"/>
      <c r="V31" s="2509"/>
    </row>
    <row r="32" spans="1:24" s="138" customFormat="1" ht="21" customHeight="1" x14ac:dyDescent="0.2">
      <c r="A32" s="141"/>
      <c r="E32" s="2509"/>
      <c r="F32" s="2509"/>
      <c r="G32" s="2509"/>
      <c r="H32" s="2509"/>
      <c r="I32" s="2509"/>
      <c r="J32" s="2509"/>
      <c r="K32" s="2509"/>
      <c r="L32" s="2509"/>
      <c r="M32" s="2509"/>
      <c r="N32" s="2509"/>
      <c r="O32" s="2509"/>
      <c r="P32" s="2509"/>
      <c r="Q32" s="2509"/>
      <c r="R32" s="2509"/>
      <c r="S32" s="2509"/>
      <c r="T32" s="2509"/>
      <c r="U32" s="2509"/>
      <c r="V32" s="2509"/>
    </row>
    <row r="33" spans="2:24" s="138" customFormat="1" ht="9" customHeight="1" x14ac:dyDescent="0.2"/>
    <row r="34" spans="2:24" s="138" customFormat="1" ht="21" customHeight="1" x14ac:dyDescent="0.2">
      <c r="B34" s="702" t="s">
        <v>1030</v>
      </c>
      <c r="E34" s="2509"/>
      <c r="F34" s="2509"/>
      <c r="G34" s="2509"/>
      <c r="H34" s="2509"/>
      <c r="I34" s="2509"/>
      <c r="J34" s="2509"/>
      <c r="K34" s="2509"/>
      <c r="L34" s="2509"/>
      <c r="M34" s="2509"/>
      <c r="N34" s="2509"/>
      <c r="O34" s="2509"/>
      <c r="P34" s="2509"/>
      <c r="Q34" s="2509"/>
      <c r="R34" s="2509"/>
      <c r="S34" s="2509"/>
      <c r="T34" s="2509"/>
      <c r="U34" s="2509"/>
      <c r="V34" s="2509"/>
    </row>
    <row r="35" spans="2:24" s="138" customFormat="1" ht="21" customHeight="1" x14ac:dyDescent="0.2">
      <c r="B35" s="702"/>
      <c r="E35" s="2509"/>
      <c r="F35" s="2509"/>
      <c r="G35" s="2509"/>
      <c r="H35" s="2509"/>
      <c r="I35" s="2509"/>
      <c r="J35" s="2509"/>
      <c r="K35" s="2509"/>
      <c r="L35" s="2509"/>
      <c r="M35" s="2509"/>
      <c r="N35" s="2509"/>
      <c r="O35" s="2509"/>
      <c r="P35" s="2509"/>
      <c r="Q35" s="2509"/>
      <c r="R35" s="2509"/>
      <c r="S35" s="2509"/>
      <c r="T35" s="2509"/>
      <c r="U35" s="2509"/>
      <c r="V35" s="2509"/>
    </row>
    <row r="36" spans="2:24" s="138" customFormat="1" ht="21" customHeight="1" x14ac:dyDescent="0.2">
      <c r="E36" s="2509"/>
      <c r="F36" s="2509"/>
      <c r="G36" s="2509"/>
      <c r="H36" s="2509"/>
      <c r="I36" s="2509"/>
      <c r="J36" s="2509"/>
      <c r="K36" s="2509"/>
      <c r="L36" s="2509"/>
      <c r="M36" s="2509"/>
      <c r="N36" s="2509"/>
      <c r="O36" s="2509"/>
      <c r="P36" s="2509"/>
      <c r="Q36" s="2509"/>
      <c r="R36" s="2509"/>
      <c r="S36" s="2509"/>
      <c r="T36" s="2509"/>
      <c r="U36" s="2509"/>
      <c r="V36" s="2509"/>
    </row>
    <row r="37" spans="2:24" s="138" customFormat="1" ht="21" customHeight="1" x14ac:dyDescent="0.2"/>
    <row r="38" spans="2:24" s="138" customFormat="1" ht="21" customHeight="1" x14ac:dyDescent="0.2">
      <c r="E38" s="56"/>
      <c r="F38" s="137" t="s">
        <v>282</v>
      </c>
      <c r="G38" s="2508" t="str">
        <f>IF(AND(基本情報!E12="",基本情報!G12=""),"",CONCATENATE(基本情報!D12,基本情報!E12,"-",基本情報!G12))</f>
        <v>25A-</v>
      </c>
      <c r="H38" s="2508"/>
      <c r="I38" s="2508"/>
      <c r="J38" s="2508"/>
      <c r="K38" s="2508"/>
      <c r="L38" s="2508"/>
      <c r="M38" s="2508"/>
      <c r="N38" s="143"/>
      <c r="O38" s="143"/>
      <c r="P38" s="143"/>
      <c r="Q38" s="143"/>
      <c r="R38" s="143"/>
      <c r="S38" s="143"/>
      <c r="T38" s="143"/>
      <c r="U38" s="143"/>
      <c r="V38" s="143"/>
      <c r="W38" s="143"/>
    </row>
    <row r="39" spans="2:24" s="138" customFormat="1" ht="21" customHeight="1" x14ac:dyDescent="0.2">
      <c r="E39" s="56"/>
      <c r="F39" s="137" t="s">
        <v>125</v>
      </c>
      <c r="G39" s="2507" t="str">
        <f>IF(基本情報!D13="","",基本情報!D13)</f>
        <v/>
      </c>
      <c r="H39" s="2507"/>
      <c r="I39" s="2507"/>
      <c r="J39" s="2507"/>
      <c r="K39" s="2507"/>
      <c r="L39" s="2507"/>
      <c r="M39" s="2507"/>
      <c r="N39" s="2507"/>
      <c r="O39" s="2507"/>
      <c r="P39" s="2507"/>
      <c r="Q39" s="2507"/>
      <c r="R39" s="2507"/>
      <c r="S39" s="2507"/>
      <c r="T39" s="2507"/>
      <c r="U39" s="2507"/>
      <c r="V39" s="2507"/>
      <c r="W39" s="2507"/>
      <c r="X39" s="138" t="s">
        <v>1482</v>
      </c>
    </row>
    <row r="40" spans="2:24" s="138" customFormat="1" ht="21" customHeight="1" x14ac:dyDescent="0.2">
      <c r="E40" s="56"/>
      <c r="F40" s="137" t="s">
        <v>283</v>
      </c>
      <c r="G40" s="2507" t="str">
        <f>IF(基本情報!G15="個人",基本情報!G30,CONCATENATE(基本情報!G17,"　",基本情報!G18,"　",基本情報!G20))</f>
        <v>　　</v>
      </c>
      <c r="H40" s="2507"/>
      <c r="I40" s="2507"/>
      <c r="J40" s="2507"/>
      <c r="K40" s="2507"/>
      <c r="L40" s="2507"/>
      <c r="M40" s="2507"/>
      <c r="N40" s="2507"/>
      <c r="O40" s="2507"/>
      <c r="P40" s="2507"/>
      <c r="Q40" s="2507"/>
      <c r="R40" s="2507"/>
      <c r="S40" s="2507"/>
      <c r="T40" s="2507"/>
      <c r="U40" s="2507"/>
      <c r="V40" s="2507"/>
      <c r="W40" s="2507"/>
    </row>
    <row r="41" spans="2:24" s="138" customFormat="1" ht="21" customHeight="1" x14ac:dyDescent="0.2">
      <c r="N41" s="56"/>
      <c r="O41" s="56"/>
      <c r="P41" s="56"/>
      <c r="Q41" s="56"/>
      <c r="R41" s="56"/>
      <c r="S41" s="56"/>
      <c r="T41" s="56"/>
      <c r="U41" s="56"/>
      <c r="V41" s="56"/>
      <c r="W41" s="56"/>
    </row>
  </sheetData>
  <mergeCells count="25">
    <mergeCell ref="B15:E15"/>
    <mergeCell ref="F22:G22"/>
    <mergeCell ref="H22:I22"/>
    <mergeCell ref="J22:K22"/>
    <mergeCell ref="G40:W40"/>
    <mergeCell ref="G38:M38"/>
    <mergeCell ref="G39:W39"/>
    <mergeCell ref="E31:V32"/>
    <mergeCell ref="E34:V36"/>
    <mergeCell ref="A6:W6"/>
    <mergeCell ref="R22:S22"/>
    <mergeCell ref="G25:K25"/>
    <mergeCell ref="F26:V26"/>
    <mergeCell ref="F27:V27"/>
    <mergeCell ref="F19:G19"/>
    <mergeCell ref="I19:J19"/>
    <mergeCell ref="L19:M19"/>
    <mergeCell ref="O19:P19"/>
    <mergeCell ref="P22:Q22"/>
    <mergeCell ref="L22:M22"/>
    <mergeCell ref="N22:O22"/>
    <mergeCell ref="F11:O11"/>
    <mergeCell ref="F15:O15"/>
    <mergeCell ref="B22:D22"/>
    <mergeCell ref="B11:E11"/>
  </mergeCells>
  <phoneticPr fontId="2"/>
  <dataValidations count="1">
    <dataValidation imeMode="fullKatakana" allowBlank="1" showInputMessage="1" showErrorMessage="1" sqref="E31:V32" xr:uid="{90DC5D00-0356-42E1-A09A-24080434E504}"/>
  </dataValidations>
  <printOptions horizontalCentered="1"/>
  <pageMargins left="0.59055118110236227" right="0.59055118110236227" top="0.59055118110236227" bottom="0.59055118110236227" header="0" footer="0"/>
  <pageSetup paperSize="9" scale="97" fitToWidth="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6A0C-9426-42F1-A0C2-7A2338B5A838}">
  <sheetPr codeName="Sheet16">
    <tabColor rgb="FF99FF99"/>
  </sheetPr>
  <dimension ref="A1:BA36"/>
  <sheetViews>
    <sheetView showGridLines="0" view="pageBreakPreview" zoomScaleNormal="100" zoomScaleSheetLayoutView="100" workbookViewId="0">
      <selection activeCell="A10" sqref="A10:AG10"/>
    </sheetView>
  </sheetViews>
  <sheetFormatPr defaultColWidth="9.59765625" defaultRowHeight="13" x14ac:dyDescent="0.2"/>
  <cols>
    <col min="1" max="1" width="5.69921875" style="63" customWidth="1"/>
    <col min="2" max="2" width="15.69921875" style="63" customWidth="1"/>
    <col min="3" max="32" width="2.8984375" style="63" customWidth="1"/>
    <col min="33" max="33" width="5.69921875" style="63" customWidth="1"/>
    <col min="34" max="34" width="9.59765625" style="63" customWidth="1"/>
    <col min="35" max="37" width="9.59765625" style="63"/>
    <col min="38" max="38" width="2.8984375" style="63" hidden="1" customWidth="1"/>
    <col min="39" max="39" width="5.09765625" style="63" hidden="1" customWidth="1"/>
    <col min="40" max="16384" width="9.59765625" style="63"/>
  </cols>
  <sheetData>
    <row r="1" spans="1:53" ht="14" x14ac:dyDescent="0.2">
      <c r="AG1" s="139" t="s">
        <v>1544</v>
      </c>
    </row>
    <row r="4" spans="1:53" ht="19" x14ac:dyDescent="0.2">
      <c r="A4" s="2279" t="s">
        <v>1119</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ht="19" x14ac:dyDescent="0.2">
      <c r="A5" s="2286" t="s">
        <v>1130</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c r="AY5" s="1042"/>
      <c r="AZ5" s="1042"/>
      <c r="BA5" s="1042"/>
    </row>
    <row r="8" spans="1:53" ht="31.5" customHeight="1" x14ac:dyDescent="0.2">
      <c r="A8" s="2530" t="s">
        <v>1129</v>
      </c>
      <c r="B8" s="2530"/>
      <c r="C8" s="2530"/>
      <c r="D8" s="2530"/>
      <c r="E8" s="2530"/>
      <c r="F8" s="2530"/>
      <c r="G8" s="2530"/>
      <c r="H8" s="2530"/>
      <c r="I8" s="2530"/>
      <c r="J8" s="2530"/>
      <c r="K8" s="2530"/>
      <c r="L8" s="2530"/>
      <c r="M8" s="2530"/>
      <c r="N8" s="2530"/>
      <c r="O8" s="2530"/>
      <c r="P8" s="2530"/>
      <c r="Q8" s="2530"/>
      <c r="R8" s="2530"/>
      <c r="S8" s="2530"/>
      <c r="T8" s="2530"/>
      <c r="U8" s="2530"/>
      <c r="V8" s="2530"/>
      <c r="W8" s="2530"/>
      <c r="X8" s="2530"/>
      <c r="Y8" s="2530"/>
      <c r="Z8" s="2530"/>
      <c r="AA8" s="2530"/>
      <c r="AB8" s="2530"/>
      <c r="AC8" s="2530"/>
      <c r="AD8" s="2530"/>
      <c r="AE8" s="2530"/>
      <c r="AF8" s="2530"/>
      <c r="AG8" s="253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ht="21" customHeight="1" x14ac:dyDescent="0.2">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row>
    <row r="12" spans="1:53" ht="21" customHeight="1" x14ac:dyDescent="0.2">
      <c r="A12" s="894" t="s">
        <v>157</v>
      </c>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c r="Z12" s="894"/>
      <c r="AA12" s="894"/>
      <c r="AB12" s="894"/>
      <c r="AC12" s="894"/>
      <c r="AD12" s="894"/>
      <c r="AE12" s="894"/>
    </row>
    <row r="13" spans="1:53" ht="30" customHeight="1" x14ac:dyDescent="0.2">
      <c r="A13" s="2531" t="s">
        <v>158</v>
      </c>
      <c r="B13" s="2532"/>
      <c r="C13" s="2283" t="str">
        <f>IF(基本情報!D13="","",基本情報!D13)</f>
        <v/>
      </c>
      <c r="D13" s="2284"/>
      <c r="E13" s="2284"/>
      <c r="F13" s="2284"/>
      <c r="G13" s="2284"/>
      <c r="H13" s="2284"/>
      <c r="I13" s="2284"/>
      <c r="J13" s="2284"/>
      <c r="K13" s="2284"/>
      <c r="L13" s="2284"/>
      <c r="M13" s="2284"/>
      <c r="N13" s="2284"/>
      <c r="O13" s="2284"/>
      <c r="P13" s="2284"/>
      <c r="Q13" s="2284"/>
      <c r="R13" s="2284"/>
      <c r="S13" s="2284"/>
      <c r="T13" s="2284"/>
      <c r="U13" s="2284"/>
      <c r="V13" s="2284"/>
      <c r="W13" s="2284"/>
      <c r="X13" s="2284"/>
      <c r="Y13" s="2284"/>
      <c r="Z13" s="2284"/>
      <c r="AA13" s="2284"/>
      <c r="AB13" s="2284"/>
      <c r="AC13" s="2284"/>
      <c r="AD13" s="2284"/>
      <c r="AE13" s="2284"/>
      <c r="AF13" s="2284"/>
      <c r="AG13" s="2285"/>
    </row>
    <row r="14" spans="1:53" ht="30" customHeight="1" x14ac:dyDescent="0.2">
      <c r="A14" s="2282" t="s">
        <v>159</v>
      </c>
      <c r="B14" s="2282"/>
      <c r="C14" s="2283"/>
      <c r="D14" s="2284"/>
      <c r="E14" s="2284"/>
      <c r="F14" s="2284"/>
      <c r="G14" s="2284"/>
      <c r="H14" s="2284"/>
      <c r="I14" s="2284"/>
      <c r="J14" s="2284"/>
      <c r="K14" s="2284"/>
      <c r="L14" s="2284"/>
      <c r="M14" s="2284"/>
      <c r="N14" s="2284"/>
      <c r="O14" s="2284"/>
      <c r="P14" s="2284"/>
      <c r="Q14" s="2284"/>
      <c r="R14" s="2284"/>
      <c r="S14" s="2284"/>
      <c r="T14" s="2284"/>
      <c r="U14" s="2284"/>
      <c r="V14" s="2284"/>
      <c r="W14" s="2284"/>
      <c r="X14" s="2284"/>
      <c r="Y14" s="2284"/>
      <c r="Z14" s="2284"/>
      <c r="AA14" s="2284"/>
      <c r="AB14" s="2284"/>
      <c r="AC14" s="2284"/>
      <c r="AD14" s="2284"/>
      <c r="AE14" s="2284"/>
      <c r="AF14" s="2284"/>
      <c r="AG14" s="2285"/>
    </row>
    <row r="15" spans="1:53" ht="30" customHeight="1" x14ac:dyDescent="0.2">
      <c r="A15" s="2281" t="s">
        <v>1236</v>
      </c>
      <c r="B15" s="2281"/>
      <c r="C15" s="2275"/>
      <c r="D15" s="2276"/>
      <c r="E15" s="2276"/>
      <c r="F15" s="2276"/>
      <c r="G15" s="2276"/>
      <c r="H15" s="1351" t="s">
        <v>155</v>
      </c>
      <c r="I15" s="2277"/>
      <c r="J15" s="2277"/>
      <c r="K15" s="2277"/>
      <c r="L15" s="2277"/>
      <c r="M15" s="2277"/>
      <c r="N15" s="2277"/>
      <c r="O15" s="1351" t="s">
        <v>116</v>
      </c>
      <c r="P15" s="1315" t="s">
        <v>1187</v>
      </c>
      <c r="Q15" s="653"/>
      <c r="R15" s="1316"/>
      <c r="S15" s="1315" t="s">
        <v>1188</v>
      </c>
      <c r="T15" s="1315" t="s">
        <v>1189</v>
      </c>
      <c r="U15" s="1354"/>
      <c r="V15" s="1316"/>
      <c r="W15" s="1315" t="s">
        <v>1188</v>
      </c>
      <c r="X15" s="653"/>
      <c r="Y15" s="2289" t="s">
        <v>1253</v>
      </c>
      <c r="Z15" s="2289"/>
      <c r="AA15" s="2289"/>
      <c r="AB15" s="2289"/>
      <c r="AC15" s="2288"/>
      <c r="AD15" s="2288"/>
      <c r="AE15" s="2288"/>
      <c r="AF15" s="2288"/>
      <c r="AG15" s="1352" t="s">
        <v>1190</v>
      </c>
    </row>
    <row r="16" spans="1:53" s="653" customFormat="1" ht="30" customHeight="1" x14ac:dyDescent="0.2">
      <c r="A16" s="2282" t="s">
        <v>1237</v>
      </c>
      <c r="B16" s="2282"/>
      <c r="C16" s="2275"/>
      <c r="D16" s="2276"/>
      <c r="E16" s="2276"/>
      <c r="F16" s="2276"/>
      <c r="G16" s="2276"/>
      <c r="H16" s="1351" t="s">
        <v>155</v>
      </c>
      <c r="I16" s="2277"/>
      <c r="J16" s="2277"/>
      <c r="K16" s="2277"/>
      <c r="L16" s="2277"/>
      <c r="M16" s="2277"/>
      <c r="N16" s="2277"/>
      <c r="O16" s="1351" t="s">
        <v>116</v>
      </c>
      <c r="P16" s="1355"/>
      <c r="Q16" s="1351"/>
      <c r="R16" s="1347"/>
      <c r="S16" s="1347"/>
      <c r="T16" s="1347"/>
      <c r="U16" s="1336"/>
      <c r="V16" s="1353"/>
      <c r="W16" s="1353"/>
      <c r="X16" s="1353"/>
      <c r="Y16" s="1353"/>
      <c r="Z16" s="1353"/>
      <c r="AA16" s="1353"/>
      <c r="AB16" s="1353"/>
      <c r="AC16" s="1353"/>
      <c r="AD16" s="1353"/>
      <c r="AE16" s="1353"/>
      <c r="AF16" s="1353"/>
      <c r="AG16" s="1337"/>
      <c r="AH16" s="1348"/>
      <c r="AI16" s="1348"/>
      <c r="AJ16" s="1348"/>
      <c r="AK16" s="1348"/>
      <c r="AL16" s="1348"/>
      <c r="AM16" s="1348"/>
      <c r="AN16" s="1348"/>
      <c r="AO16" s="1348"/>
      <c r="AP16" s="1348"/>
      <c r="AQ16" s="1106"/>
    </row>
    <row r="17" spans="1:36" ht="21" customHeight="1" x14ac:dyDescent="0.2">
      <c r="B17" s="1044"/>
      <c r="C17" s="1044"/>
      <c r="D17" s="1044"/>
      <c r="E17" s="1046" t="s">
        <v>1297</v>
      </c>
      <c r="F17" s="1044"/>
      <c r="G17" s="1044"/>
      <c r="H17" s="1044"/>
      <c r="I17" s="1044"/>
      <c r="J17" s="1044"/>
      <c r="K17" s="1044"/>
      <c r="L17" s="1044"/>
      <c r="M17" s="1044"/>
      <c r="N17" s="1044"/>
      <c r="O17" s="1044"/>
      <c r="P17" s="1046"/>
      <c r="Q17" s="1046"/>
      <c r="R17" s="1046"/>
      <c r="S17" s="1046"/>
      <c r="T17" s="1046"/>
      <c r="U17" s="1046"/>
      <c r="V17" s="1046"/>
      <c r="W17" s="1046"/>
      <c r="X17" s="1046"/>
      <c r="Y17" s="1046"/>
      <c r="Z17" s="1046"/>
      <c r="AA17" s="1046"/>
      <c r="AB17" s="1046"/>
      <c r="AC17" s="1046"/>
      <c r="AD17" s="1046"/>
      <c r="AE17" s="1046"/>
      <c r="AF17" s="1046"/>
      <c r="AG17" s="1046"/>
    </row>
    <row r="18" spans="1:36" ht="21" customHeight="1" x14ac:dyDescent="0.2">
      <c r="B18" s="1044"/>
      <c r="C18" s="1044"/>
      <c r="D18" s="1044"/>
      <c r="E18" s="1044"/>
      <c r="F18" s="1044"/>
      <c r="G18" s="1044"/>
      <c r="H18" s="1044"/>
      <c r="I18" s="1044"/>
      <c r="J18" s="1044"/>
      <c r="K18" s="1044"/>
      <c r="L18" s="1044"/>
      <c r="M18" s="1044"/>
      <c r="N18" s="1044"/>
      <c r="O18" s="1044"/>
      <c r="P18" s="1046"/>
      <c r="Q18" s="1046"/>
      <c r="R18" s="1046"/>
      <c r="S18" s="1046"/>
      <c r="T18" s="1046"/>
      <c r="U18" s="1046"/>
      <c r="V18" s="1046"/>
      <c r="W18" s="1046"/>
      <c r="X18" s="1046"/>
      <c r="Y18" s="1046"/>
      <c r="Z18" s="1046"/>
      <c r="AA18" s="1046"/>
      <c r="AB18" s="1046"/>
      <c r="AC18" s="1046"/>
      <c r="AD18" s="1046"/>
      <c r="AE18" s="1046"/>
      <c r="AF18" s="1046"/>
      <c r="AG18" s="1046"/>
    </row>
    <row r="19" spans="1:36" ht="21" customHeight="1" x14ac:dyDescent="0.2">
      <c r="A19" s="138" t="s">
        <v>1076</v>
      </c>
      <c r="B19" s="1044"/>
      <c r="C19" s="1044"/>
      <c r="D19" s="1044"/>
      <c r="E19" s="1044"/>
      <c r="F19" s="1044"/>
      <c r="G19" s="1044"/>
      <c r="H19" s="1044"/>
      <c r="I19" s="1044"/>
      <c r="J19" s="1044"/>
      <c r="K19" s="1044"/>
      <c r="L19" s="1044"/>
      <c r="M19" s="1044"/>
      <c r="N19" s="1044"/>
      <c r="O19" s="1044"/>
      <c r="P19" s="1046"/>
      <c r="Q19" s="1046"/>
      <c r="R19" s="1046"/>
      <c r="S19" s="1046"/>
      <c r="T19" s="1046"/>
      <c r="U19" s="1046"/>
      <c r="V19" s="1046"/>
      <c r="W19" s="1046"/>
      <c r="X19" s="1046"/>
      <c r="Y19" s="1046"/>
      <c r="Z19" s="1046"/>
      <c r="AA19" s="1046"/>
      <c r="AB19" s="1046"/>
      <c r="AC19" s="1046"/>
      <c r="AD19" s="1046"/>
      <c r="AE19" s="1046"/>
      <c r="AF19" s="1046"/>
      <c r="AG19" s="1046"/>
    </row>
    <row r="20" spans="1:36" ht="21" customHeight="1" x14ac:dyDescent="0.2">
      <c r="A20" s="2266" t="s">
        <v>1083</v>
      </c>
      <c r="B20" s="2267"/>
      <c r="C20" s="2264" t="s">
        <v>1077</v>
      </c>
      <c r="D20" s="2265"/>
      <c r="E20" s="2265"/>
      <c r="F20" s="2265"/>
      <c r="G20" s="2265"/>
      <c r="H20" s="2265"/>
      <c r="I20" s="2265"/>
      <c r="J20" s="2273" t="str">
        <f>IF(基本情報!G15="個人",基本情報!G20,CONCATENATE(基本情報!G17,"　",基本情報!G18,"　",基本情報!G20))</f>
        <v>　　</v>
      </c>
      <c r="K20" s="2273"/>
      <c r="L20" s="2273"/>
      <c r="M20" s="2273"/>
      <c r="N20" s="2273"/>
      <c r="O20" s="2273"/>
      <c r="P20" s="2273"/>
      <c r="Q20" s="2273"/>
      <c r="R20" s="2273"/>
      <c r="S20" s="2273"/>
      <c r="T20" s="2273"/>
      <c r="U20" s="2273"/>
      <c r="V20" s="2273"/>
      <c r="W20" s="2273"/>
      <c r="X20" s="2273"/>
      <c r="Y20" s="2273"/>
      <c r="Z20" s="2273"/>
      <c r="AA20" s="2273"/>
      <c r="AB20" s="2273"/>
      <c r="AC20" s="2273"/>
      <c r="AD20" s="2273"/>
      <c r="AE20" s="2273"/>
      <c r="AF20" s="2273"/>
      <c r="AG20" s="2274"/>
    </row>
    <row r="21" spans="1:36" ht="21" customHeight="1" x14ac:dyDescent="0.2">
      <c r="A21" s="2268"/>
      <c r="B21" s="2269"/>
      <c r="C21" s="1048" t="s">
        <v>294</v>
      </c>
      <c r="D21" s="1052"/>
      <c r="E21" s="2272" t="str">
        <f>IF(基本情報!G22="","",基本情報!G22)</f>
        <v/>
      </c>
      <c r="F21" s="2272"/>
      <c r="G21" s="2272"/>
      <c r="H21" s="2272"/>
      <c r="I21" s="2272"/>
      <c r="J21" s="2272"/>
      <c r="K21" s="2272"/>
      <c r="L21" s="2272"/>
      <c r="M21" s="2272"/>
      <c r="N21" s="2272"/>
      <c r="O21" s="2272"/>
      <c r="P21" s="2272"/>
      <c r="Q21" s="2272"/>
      <c r="R21" s="2272"/>
      <c r="S21" s="2272"/>
      <c r="T21" s="2272"/>
      <c r="U21" s="2272"/>
      <c r="V21" s="2272"/>
      <c r="W21" s="1314"/>
      <c r="X21" s="1314"/>
      <c r="Z21" s="1050" t="s">
        <v>160</v>
      </c>
      <c r="AA21" s="2529" t="str">
        <f>IF(基本情報!G23="","",基本情報!G23)</f>
        <v/>
      </c>
      <c r="AB21" s="2529"/>
      <c r="AC21" s="2529"/>
      <c r="AD21" s="2529"/>
      <c r="AE21" s="2529"/>
      <c r="AF21" s="2529"/>
      <c r="AG21" s="2269"/>
    </row>
    <row r="22" spans="1:36" ht="21" customHeight="1" x14ac:dyDescent="0.2">
      <c r="A22" s="2266" t="s">
        <v>951</v>
      </c>
      <c r="B22" s="2267"/>
      <c r="C22" s="2264" t="s">
        <v>1077</v>
      </c>
      <c r="D22" s="2265"/>
      <c r="E22" s="2265"/>
      <c r="F22" s="2265"/>
      <c r="G22" s="2265"/>
      <c r="H22" s="2265"/>
      <c r="I22" s="2265"/>
      <c r="J22" s="2273" t="str">
        <f>IF(基本情報!G25="個人",基本情報!G30,CONCATENATE(基本情報!G27,"　",基本情報!G28,"　",基本情報!G30))</f>
        <v>　　</v>
      </c>
      <c r="K22" s="2273"/>
      <c r="L22" s="2273"/>
      <c r="M22" s="2273"/>
      <c r="N22" s="2273"/>
      <c r="O22" s="2273"/>
      <c r="P22" s="2273"/>
      <c r="Q22" s="2273"/>
      <c r="R22" s="2273"/>
      <c r="S22" s="2273"/>
      <c r="T22" s="2273"/>
      <c r="U22" s="2273"/>
      <c r="V22" s="2273"/>
      <c r="W22" s="2273"/>
      <c r="X22" s="2273"/>
      <c r="Y22" s="2273"/>
      <c r="Z22" s="2273"/>
      <c r="AA22" s="2273"/>
      <c r="AB22" s="2273"/>
      <c r="AC22" s="2273"/>
      <c r="AD22" s="2273"/>
      <c r="AE22" s="2273"/>
      <c r="AF22" s="2273"/>
      <c r="AG22" s="2274"/>
    </row>
    <row r="23" spans="1:36" ht="21" customHeight="1" x14ac:dyDescent="0.2">
      <c r="A23" s="2268"/>
      <c r="B23" s="2269"/>
      <c r="C23" s="1048" t="s">
        <v>294</v>
      </c>
      <c r="D23" s="1052"/>
      <c r="E23" s="2272" t="str">
        <f>IF(基本情報!G32="","",基本情報!G32)</f>
        <v/>
      </c>
      <c r="F23" s="2272"/>
      <c r="G23" s="2272"/>
      <c r="H23" s="2272"/>
      <c r="I23" s="2272"/>
      <c r="J23" s="2272"/>
      <c r="K23" s="2272"/>
      <c r="L23" s="2272"/>
      <c r="M23" s="2272"/>
      <c r="N23" s="2272"/>
      <c r="O23" s="2272"/>
      <c r="P23" s="2272"/>
      <c r="Q23" s="2272"/>
      <c r="R23" s="2272"/>
      <c r="S23" s="2272"/>
      <c r="T23" s="2272"/>
      <c r="U23" s="2272"/>
      <c r="V23" s="2272"/>
      <c r="W23" s="1314"/>
      <c r="X23" s="1314"/>
      <c r="Y23" s="1314"/>
      <c r="Z23" s="1050" t="s">
        <v>160</v>
      </c>
      <c r="AA23" s="2529" t="str">
        <f>IF(基本情報!G33="","",基本情報!G33)</f>
        <v/>
      </c>
      <c r="AB23" s="2529"/>
      <c r="AC23" s="2529"/>
      <c r="AD23" s="2529"/>
      <c r="AE23" s="2529"/>
      <c r="AF23" s="2529"/>
      <c r="AG23" s="2269"/>
    </row>
    <row r="24" spans="1:36" ht="21" customHeight="1" x14ac:dyDescent="0.2">
      <c r="A24" s="2266" t="s">
        <v>1078</v>
      </c>
      <c r="B24" s="2267"/>
      <c r="C24" s="2298" t="s">
        <v>1079</v>
      </c>
      <c r="D24" s="2299"/>
      <c r="E24" s="2299"/>
      <c r="F24" s="2299"/>
      <c r="G24" s="2299"/>
      <c r="H24" s="2299"/>
      <c r="I24" s="2299"/>
      <c r="J24" s="2299"/>
      <c r="K24" s="2299"/>
      <c r="L24" s="2299"/>
      <c r="M24" s="2299"/>
      <c r="N24" s="2299"/>
      <c r="O24" s="1054" t="s">
        <v>1080</v>
      </c>
      <c r="Q24" s="1056"/>
      <c r="R24" s="2297"/>
      <c r="S24" s="2297"/>
      <c r="T24" s="2297"/>
      <c r="U24" s="2297"/>
      <c r="V24" s="2297"/>
      <c r="W24" s="2297"/>
      <c r="X24" s="1054" t="s">
        <v>1257</v>
      </c>
      <c r="Z24" s="1054"/>
      <c r="AA24" s="2299"/>
      <c r="AB24" s="2299"/>
      <c r="AC24" s="2299"/>
      <c r="AD24" s="2299"/>
      <c r="AE24" s="2299"/>
      <c r="AF24" s="2299"/>
      <c r="AG24" s="1057" t="s">
        <v>152</v>
      </c>
    </row>
    <row r="25" spans="1:36" ht="21" customHeight="1" x14ac:dyDescent="0.2">
      <c r="A25" s="2294"/>
      <c r="B25" s="2295"/>
      <c r="C25" s="1058" t="s">
        <v>1082</v>
      </c>
      <c r="D25" s="56"/>
      <c r="E25" s="56"/>
      <c r="F25" s="56"/>
      <c r="G25" s="56"/>
      <c r="H25" s="2302"/>
      <c r="I25" s="2302"/>
      <c r="J25" s="2302"/>
      <c r="K25" s="2302"/>
      <c r="L25" s="2302"/>
      <c r="M25" s="2302"/>
      <c r="N25" s="2302"/>
      <c r="O25" s="2302"/>
      <c r="P25" s="2302"/>
      <c r="Q25" s="2302"/>
      <c r="R25" s="2302"/>
      <c r="S25" s="2302"/>
      <c r="T25" s="2302"/>
      <c r="U25" s="2302"/>
      <c r="V25" s="2302"/>
      <c r="W25" s="2302"/>
      <c r="X25" s="2302"/>
      <c r="Y25" s="2302"/>
      <c r="Z25" s="2302"/>
      <c r="AA25" s="2302"/>
      <c r="AB25" s="2302"/>
      <c r="AC25" s="2302"/>
      <c r="AD25" s="2302"/>
      <c r="AE25" s="2302"/>
      <c r="AF25" s="2302"/>
      <c r="AG25" s="2303"/>
    </row>
    <row r="26" spans="1:36" ht="21" customHeight="1" x14ac:dyDescent="0.2">
      <c r="A26" s="2268"/>
      <c r="B26" s="2269"/>
      <c r="C26" s="1048" t="s">
        <v>294</v>
      </c>
      <c r="D26" s="1052"/>
      <c r="E26" s="2272"/>
      <c r="F26" s="2272"/>
      <c r="G26" s="2272"/>
      <c r="H26" s="2272"/>
      <c r="I26" s="2272"/>
      <c r="J26" s="2272"/>
      <c r="K26" s="2272"/>
      <c r="L26" s="2272"/>
      <c r="M26" s="2272"/>
      <c r="N26" s="2272"/>
      <c r="O26" s="2272"/>
      <c r="P26" s="2272"/>
      <c r="Q26" s="2272"/>
      <c r="R26" s="2272"/>
      <c r="S26" s="2272"/>
      <c r="T26" s="2272"/>
      <c r="U26" s="2272"/>
      <c r="V26" s="2272"/>
      <c r="W26" s="1060"/>
      <c r="X26" s="1060"/>
      <c r="Y26" s="1060"/>
      <c r="Z26" s="1050" t="s">
        <v>160</v>
      </c>
      <c r="AA26" s="2511"/>
      <c r="AB26" s="2511"/>
      <c r="AC26" s="2511"/>
      <c r="AD26" s="2511"/>
      <c r="AE26" s="2511"/>
      <c r="AF26" s="2511"/>
      <c r="AG26" s="2512"/>
    </row>
    <row r="27" spans="1:36" ht="21" customHeight="1" x14ac:dyDescent="0.2">
      <c r="A27" s="2510"/>
      <c r="B27" s="2510"/>
      <c r="C27" s="2510"/>
      <c r="D27" s="2510"/>
      <c r="E27" s="2510"/>
      <c r="F27" s="2510"/>
      <c r="G27" s="2510"/>
      <c r="H27" s="2510"/>
      <c r="I27" s="2510"/>
      <c r="J27" s="2510"/>
      <c r="K27" s="2510"/>
      <c r="L27" s="2510"/>
      <c r="M27" s="2510"/>
      <c r="N27" s="2510"/>
      <c r="O27" s="2510"/>
      <c r="P27" s="2510"/>
      <c r="Q27" s="2510"/>
      <c r="R27" s="2510"/>
      <c r="S27" s="2510"/>
      <c r="T27" s="2510"/>
      <c r="U27" s="2510"/>
      <c r="V27" s="2510"/>
      <c r="W27" s="2510"/>
      <c r="X27" s="2510"/>
      <c r="Y27" s="2510"/>
      <c r="Z27" s="2510"/>
      <c r="AA27" s="2510"/>
      <c r="AB27" s="2510"/>
      <c r="AC27" s="2510"/>
      <c r="AD27" s="2510"/>
      <c r="AE27" s="2510"/>
      <c r="AF27" s="2510"/>
      <c r="AG27" s="2510"/>
      <c r="AH27" s="2510"/>
      <c r="AI27" s="2510"/>
      <c r="AJ27" s="2510"/>
    </row>
    <row r="28" spans="1:36" ht="21" customHeight="1" x14ac:dyDescent="0.2">
      <c r="A28" s="138" t="s">
        <v>1131</v>
      </c>
      <c r="C28" s="56"/>
      <c r="D28" s="56"/>
      <c r="E28" s="56"/>
      <c r="F28" s="56"/>
      <c r="G28" s="56"/>
      <c r="H28" s="56"/>
      <c r="I28" s="56"/>
      <c r="J28" s="2513"/>
      <c r="K28" s="2513"/>
      <c r="L28" s="2513"/>
      <c r="M28" s="2513"/>
      <c r="N28" s="2513"/>
      <c r="O28" s="2513"/>
      <c r="P28" s="2513"/>
    </row>
    <row r="29" spans="1:36" ht="40" customHeight="1" x14ac:dyDescent="0.2">
      <c r="A29" s="2526" t="s">
        <v>1484</v>
      </c>
      <c r="B29" s="2527"/>
      <c r="C29" s="2527"/>
      <c r="D29" s="2527"/>
      <c r="E29" s="2527"/>
      <c r="F29" s="2527"/>
      <c r="G29" s="2527"/>
      <c r="H29" s="2527"/>
      <c r="I29" s="2527"/>
      <c r="J29" s="2527"/>
      <c r="K29" s="2527"/>
      <c r="L29" s="2527"/>
      <c r="M29" s="2527"/>
      <c r="N29" s="2527"/>
      <c r="O29" s="2527"/>
      <c r="P29" s="2527"/>
      <c r="Q29" s="2527"/>
      <c r="R29" s="2527"/>
      <c r="S29" s="2527"/>
      <c r="T29" s="2527"/>
      <c r="U29" s="2527"/>
      <c r="V29" s="2527"/>
      <c r="W29" s="2527"/>
      <c r="X29" s="2527"/>
      <c r="Y29" s="2527"/>
      <c r="Z29" s="2527"/>
      <c r="AA29" s="2528"/>
      <c r="AB29" s="2523" t="s">
        <v>1132</v>
      </c>
      <c r="AC29" s="2524"/>
      <c r="AD29" s="2524"/>
      <c r="AE29" s="2524"/>
      <c r="AF29" s="2524"/>
      <c r="AG29" s="2525"/>
    </row>
    <row r="30" spans="1:36" ht="30" customHeight="1" x14ac:dyDescent="0.2">
      <c r="A30" s="1115" t="s">
        <v>269</v>
      </c>
      <c r="B30" s="1360" t="s">
        <v>1495</v>
      </c>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c r="Z30" s="1360"/>
      <c r="AA30" s="1363"/>
      <c r="AB30" s="2514" t="s">
        <v>117</v>
      </c>
      <c r="AC30" s="2515"/>
      <c r="AD30" s="2515"/>
      <c r="AE30" s="2515"/>
      <c r="AF30" s="2515"/>
      <c r="AG30" s="2516"/>
      <c r="AH30" s="63" t="s">
        <v>1252</v>
      </c>
    </row>
    <row r="31" spans="1:36" ht="30" customHeight="1" x14ac:dyDescent="0.2">
      <c r="A31" s="1116"/>
      <c r="B31" s="1361" t="s">
        <v>1251</v>
      </c>
      <c r="C31" s="1361"/>
      <c r="D31" s="1361"/>
      <c r="E31" s="1361"/>
      <c r="F31" s="1361"/>
      <c r="G31" s="1361"/>
      <c r="H31" s="1361"/>
      <c r="I31" s="1361"/>
      <c r="J31" s="1361"/>
      <c r="K31" s="1361"/>
      <c r="L31" s="1361"/>
      <c r="M31" s="1361"/>
      <c r="N31" s="1361"/>
      <c r="O31" s="1361"/>
      <c r="P31" s="1361"/>
      <c r="Q31" s="1361"/>
      <c r="R31" s="1361"/>
      <c r="S31" s="1361"/>
      <c r="T31" s="1361"/>
      <c r="U31" s="1361"/>
      <c r="V31" s="1361"/>
      <c r="W31" s="1361"/>
      <c r="X31" s="1361"/>
      <c r="Y31" s="1361"/>
      <c r="Z31" s="1361"/>
      <c r="AA31" s="1364"/>
      <c r="AB31" s="2517" t="s">
        <v>117</v>
      </c>
      <c r="AC31" s="2518"/>
      <c r="AD31" s="2518"/>
      <c r="AE31" s="2518"/>
      <c r="AF31" s="2518"/>
      <c r="AG31" s="2519"/>
      <c r="AH31" s="63" t="s">
        <v>1711</v>
      </c>
    </row>
    <row r="32" spans="1:36" ht="30" customHeight="1" x14ac:dyDescent="0.2">
      <c r="A32" s="1117" t="s">
        <v>269</v>
      </c>
      <c r="B32" s="1362" t="s">
        <v>1483</v>
      </c>
      <c r="C32" s="1362"/>
      <c r="D32" s="1362"/>
      <c r="E32" s="1362"/>
      <c r="F32" s="1362"/>
      <c r="G32" s="1362"/>
      <c r="H32" s="1362"/>
      <c r="I32" s="1362"/>
      <c r="J32" s="1362"/>
      <c r="K32" s="1362"/>
      <c r="L32" s="1362"/>
      <c r="M32" s="1362"/>
      <c r="N32" s="1362"/>
      <c r="O32" s="1362"/>
      <c r="P32" s="1362"/>
      <c r="Q32" s="1362"/>
      <c r="R32" s="1362"/>
      <c r="S32" s="1362"/>
      <c r="T32" s="1362"/>
      <c r="U32" s="1362"/>
      <c r="V32" s="1362"/>
      <c r="W32" s="1362"/>
      <c r="X32" s="1362"/>
      <c r="Y32" s="1362"/>
      <c r="Z32" s="1362"/>
      <c r="AA32" s="1365"/>
      <c r="AB32" s="2520" t="s">
        <v>117</v>
      </c>
      <c r="AC32" s="2521"/>
      <c r="AD32" s="2521"/>
      <c r="AE32" s="2521"/>
      <c r="AF32" s="2521"/>
      <c r="AG32" s="2522"/>
    </row>
    <row r="33" spans="1:33" ht="21" customHeight="1" x14ac:dyDescent="0.2">
      <c r="A33" s="3888" t="s">
        <v>1485</v>
      </c>
      <c r="B33" s="3888"/>
      <c r="C33" s="3888"/>
      <c r="D33" s="3888"/>
      <c r="E33" s="3888"/>
      <c r="F33" s="3888"/>
      <c r="G33" s="3888"/>
      <c r="H33" s="3888"/>
      <c r="I33" s="3888"/>
      <c r="J33" s="3888"/>
      <c r="K33" s="3888"/>
      <c r="L33" s="3888"/>
      <c r="M33" s="3888"/>
      <c r="N33" s="3888"/>
      <c r="O33" s="3888"/>
      <c r="P33" s="3888"/>
      <c r="Q33" s="3888"/>
      <c r="R33" s="3888"/>
      <c r="S33" s="3888"/>
      <c r="T33" s="3888"/>
      <c r="U33" s="3888"/>
      <c r="V33" s="3888"/>
      <c r="W33" s="3888"/>
      <c r="X33" s="3888"/>
      <c r="Y33" s="3888"/>
      <c r="Z33" s="3888"/>
      <c r="AA33" s="3888"/>
      <c r="AB33" s="3888"/>
      <c r="AC33" s="3888"/>
      <c r="AD33" s="3888"/>
      <c r="AE33" s="3888"/>
      <c r="AF33" s="3888"/>
      <c r="AG33" s="3888"/>
    </row>
    <row r="34" spans="1:33" ht="21" customHeight="1" x14ac:dyDescent="0.2">
      <c r="A34" s="3889"/>
      <c r="B34" s="3889"/>
      <c r="C34" s="3889"/>
      <c r="D34" s="3889"/>
      <c r="E34" s="3889"/>
      <c r="F34" s="3889"/>
      <c r="G34" s="3889"/>
      <c r="H34" s="3889"/>
      <c r="I34" s="3889"/>
      <c r="J34" s="3889"/>
      <c r="K34" s="3889"/>
      <c r="L34" s="3889"/>
      <c r="M34" s="3889"/>
      <c r="N34" s="3889"/>
      <c r="O34" s="3889"/>
      <c r="P34" s="3889"/>
      <c r="Q34" s="3889"/>
      <c r="R34" s="3889"/>
      <c r="S34" s="3889"/>
      <c r="T34" s="3889"/>
      <c r="U34" s="3889"/>
      <c r="V34" s="3889"/>
      <c r="W34" s="3889"/>
      <c r="X34" s="3889"/>
      <c r="Y34" s="3889"/>
      <c r="Z34" s="3889"/>
      <c r="AA34" s="3889"/>
      <c r="AB34" s="3889"/>
      <c r="AC34" s="3889"/>
      <c r="AD34" s="3889"/>
      <c r="AE34" s="3889"/>
      <c r="AF34" s="3889"/>
      <c r="AG34" s="3889"/>
    </row>
    <row r="35" spans="1:33" ht="21" customHeight="1" x14ac:dyDescent="0.2">
      <c r="A35" s="1081"/>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row>
    <row r="36" spans="1:33" ht="21" customHeight="1" x14ac:dyDescent="0.2"/>
  </sheetData>
  <mergeCells count="42">
    <mergeCell ref="A14:B14"/>
    <mergeCell ref="C14:AG14"/>
    <mergeCell ref="A15:B15"/>
    <mergeCell ref="A16:B16"/>
    <mergeCell ref="A4:AG4"/>
    <mergeCell ref="A5:AG5"/>
    <mergeCell ref="A8:AG8"/>
    <mergeCell ref="A13:B13"/>
    <mergeCell ref="C13:AG13"/>
    <mergeCell ref="A10:AG10"/>
    <mergeCell ref="C15:G15"/>
    <mergeCell ref="I15:N15"/>
    <mergeCell ref="Y15:AB15"/>
    <mergeCell ref="AC15:AF15"/>
    <mergeCell ref="C16:G16"/>
    <mergeCell ref="I16:N16"/>
    <mergeCell ref="A20:B21"/>
    <mergeCell ref="C20:I20"/>
    <mergeCell ref="J20:AG20"/>
    <mergeCell ref="AA21:AG21"/>
    <mergeCell ref="E21:V21"/>
    <mergeCell ref="A22:B23"/>
    <mergeCell ref="C22:I22"/>
    <mergeCell ref="J22:AG22"/>
    <mergeCell ref="AA23:AG23"/>
    <mergeCell ref="E23:V23"/>
    <mergeCell ref="A33:AG34"/>
    <mergeCell ref="J28:P28"/>
    <mergeCell ref="AB30:AG30"/>
    <mergeCell ref="AB31:AG31"/>
    <mergeCell ref="AB32:AG32"/>
    <mergeCell ref="AB29:AG29"/>
    <mergeCell ref="A29:AA29"/>
    <mergeCell ref="A27:AJ27"/>
    <mergeCell ref="A24:B26"/>
    <mergeCell ref="C24:H24"/>
    <mergeCell ref="I24:N24"/>
    <mergeCell ref="H25:AG25"/>
    <mergeCell ref="R24:W24"/>
    <mergeCell ref="AA24:AF24"/>
    <mergeCell ref="AA26:AG26"/>
    <mergeCell ref="E26:V26"/>
  </mergeCells>
  <phoneticPr fontId="2"/>
  <dataValidations count="3">
    <dataValidation type="list" allowBlank="1" showInputMessage="1" showErrorMessage="1" sqref="C16:G16" xr:uid="{EA2B7A5D-2015-47A3-8FBD-ACA0EE7D1907}">
      <formula1>"事務所,学校,物販店,飲食店,集会所,病院,ホテル,その他(※)"</formula1>
    </dataValidation>
    <dataValidation type="list" allowBlank="1" showInputMessage="1" showErrorMessage="1" sqref="C15:G15" xr:uid="{59E158FB-176D-4EFC-AD94-95877E0F12A4}">
      <formula1>"木造,鉄骨造,RC造,SRC造,その他(※)"</formula1>
    </dataValidation>
    <dataValidation type="list" allowBlank="1" showInputMessage="1" showErrorMessage="1" sqref="AB30:AB32" xr:uid="{FC76218D-391F-456D-95E2-EB4729138E6A}">
      <formula1>"□,■"</formula1>
    </dataValidation>
  </dataValidations>
  <printOptions horizontalCentered="1"/>
  <pageMargins left="0.59055118110236227" right="0.59055118110236227" top="0.59055118110236227" bottom="0.59055118110236227" header="0" footer="0"/>
  <pageSetup paperSize="9" scale="82"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B8C0-7FDC-4C04-8BD0-A4BBC1EC1DE3}">
  <sheetPr codeName="Sheet17">
    <tabColor rgb="FF99FF99"/>
    <pageSetUpPr fitToPage="1"/>
  </sheetPr>
  <dimension ref="A1:BA48"/>
  <sheetViews>
    <sheetView showGridLines="0" view="pageBreakPreview" zoomScaleNormal="100" zoomScaleSheetLayoutView="100" workbookViewId="0">
      <selection activeCell="A10" sqref="A10:AG10"/>
    </sheetView>
  </sheetViews>
  <sheetFormatPr defaultColWidth="9.59765625" defaultRowHeight="13" x14ac:dyDescent="0.2"/>
  <cols>
    <col min="1" max="1" width="5.69921875" style="63" customWidth="1"/>
    <col min="2" max="2" width="15.69921875" style="63" customWidth="1"/>
    <col min="3" max="32" width="2.8984375" style="63" customWidth="1"/>
    <col min="33" max="33" width="5.69921875" style="63" customWidth="1"/>
    <col min="34" max="34" width="9.59765625" style="63" customWidth="1"/>
    <col min="35" max="37" width="9.59765625" style="63"/>
    <col min="38" max="38" width="2.8984375" style="63" hidden="1" customWidth="1"/>
    <col min="39" max="39" width="5.09765625" style="63" hidden="1" customWidth="1"/>
    <col min="40" max="16384" width="9.59765625" style="63"/>
  </cols>
  <sheetData>
    <row r="1" spans="1:53" ht="14" x14ac:dyDescent="0.2">
      <c r="AG1" s="139" t="s">
        <v>1545</v>
      </c>
    </row>
    <row r="4" spans="1:53" ht="19" x14ac:dyDescent="0.2">
      <c r="A4" s="2279" t="s">
        <v>43</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s="653" customFormat="1" ht="19" x14ac:dyDescent="0.2">
      <c r="A5" s="2286" t="s">
        <v>1137</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row>
    <row r="8" spans="1:53" ht="31.5" customHeight="1" x14ac:dyDescent="0.2">
      <c r="A8" s="2280" t="s">
        <v>1162</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s="56" customFormat="1" ht="21" customHeight="1" x14ac:dyDescent="0.2">
      <c r="A11" s="894"/>
    </row>
    <row r="12" spans="1:53" s="59" customFormat="1" ht="21" customHeight="1" x14ac:dyDescent="0.2">
      <c r="A12" s="57"/>
      <c r="B12" s="58"/>
      <c r="C12" s="58"/>
      <c r="D12" s="58"/>
      <c r="E12" s="58"/>
      <c r="F12" s="58"/>
      <c r="H12" s="1062"/>
      <c r="N12" s="2304"/>
      <c r="O12" s="2304"/>
      <c r="U12" s="1031" t="s">
        <v>155</v>
      </c>
      <c r="V12" s="2304"/>
      <c r="W12" s="2304"/>
      <c r="X12" s="2304"/>
      <c r="Y12" s="1062" t="s">
        <v>114</v>
      </c>
      <c r="Z12" s="1032" t="s">
        <v>1089</v>
      </c>
      <c r="AB12" s="1032"/>
      <c r="AC12" s="2304" t="str">
        <f>IF(V12="","",IF(V12="一級","大臣","知事"))</f>
        <v/>
      </c>
      <c r="AD12" s="2304"/>
      <c r="AE12" s="2304"/>
      <c r="AF12" s="2304"/>
      <c r="AG12" s="1031" t="s">
        <v>116</v>
      </c>
      <c r="AJ12" s="57"/>
    </row>
    <row r="13" spans="1:53" s="59" customFormat="1" ht="21" customHeight="1" x14ac:dyDescent="0.2">
      <c r="A13" s="60"/>
      <c r="B13" s="58"/>
      <c r="C13" s="58"/>
      <c r="D13" s="58"/>
      <c r="E13" s="58"/>
      <c r="F13" s="58"/>
      <c r="T13" s="1062" t="s">
        <v>1086</v>
      </c>
      <c r="U13" s="1031" t="s">
        <v>155</v>
      </c>
      <c r="V13" s="2304" t="str">
        <f>IF(V12="","",IF(V12="一級","－",""))</f>
        <v/>
      </c>
      <c r="W13" s="2304"/>
      <c r="X13" s="2304"/>
      <c r="Y13" s="2304"/>
      <c r="Z13" s="2305" t="s">
        <v>1255</v>
      </c>
      <c r="AA13" s="2305"/>
      <c r="AB13" s="2305"/>
      <c r="AC13" s="2305"/>
      <c r="AD13" s="2305"/>
      <c r="AE13" s="2305"/>
      <c r="AF13" s="2305"/>
      <c r="AG13" s="1030" t="s">
        <v>152</v>
      </c>
      <c r="AH13" s="1061"/>
      <c r="AI13" s="1061"/>
      <c r="AJ13" s="57"/>
    </row>
    <row r="14" spans="1:53" s="59" customFormat="1" ht="21" customHeight="1" x14ac:dyDescent="0.2">
      <c r="A14" s="60"/>
      <c r="B14" s="58"/>
      <c r="C14" s="58"/>
      <c r="D14" s="58"/>
      <c r="E14" s="58"/>
      <c r="M14" s="1030"/>
      <c r="N14" s="1030"/>
      <c r="O14" s="1030"/>
      <c r="P14" s="1030"/>
      <c r="R14" s="1030"/>
      <c r="S14" s="1030"/>
      <c r="T14" s="1062" t="s">
        <v>153</v>
      </c>
      <c r="U14" s="1030"/>
      <c r="V14" s="2312"/>
      <c r="W14" s="2312"/>
      <c r="X14" s="2312"/>
      <c r="Y14" s="2312"/>
      <c r="Z14" s="2312"/>
      <c r="AA14" s="2312"/>
      <c r="AB14" s="2312"/>
      <c r="AC14" s="2312"/>
      <c r="AD14" s="2312"/>
      <c r="AE14" s="2312"/>
      <c r="AF14" s="2312"/>
      <c r="AG14" s="1030"/>
      <c r="AH14" s="1061"/>
      <c r="AI14" s="1061"/>
      <c r="AJ14" s="1034"/>
    </row>
    <row r="15" spans="1:53" s="59" customFormat="1" ht="21" customHeight="1" x14ac:dyDescent="0.2">
      <c r="A15" s="60"/>
      <c r="B15" s="58"/>
      <c r="C15" s="58"/>
      <c r="D15" s="58"/>
      <c r="F15" s="58"/>
      <c r="M15" s="1030"/>
      <c r="N15" s="1030"/>
      <c r="O15" s="1030"/>
      <c r="P15" s="1030"/>
      <c r="R15" s="1030"/>
      <c r="S15" s="1030"/>
      <c r="T15" s="1062" t="s">
        <v>154</v>
      </c>
      <c r="U15" s="1030"/>
      <c r="V15" s="2312"/>
      <c r="W15" s="2312"/>
      <c r="X15" s="2312"/>
      <c r="Y15" s="2312"/>
      <c r="Z15" s="2312"/>
      <c r="AA15" s="2312"/>
      <c r="AB15" s="2312"/>
      <c r="AC15" s="2312"/>
      <c r="AD15" s="2312"/>
      <c r="AE15" s="2312"/>
      <c r="AF15" s="2312"/>
      <c r="AG15" s="1030"/>
      <c r="AH15" s="1061"/>
      <c r="AI15" s="1061"/>
    </row>
    <row r="16" spans="1:53" s="59" customFormat="1" ht="21" customHeight="1" x14ac:dyDescent="0.2">
      <c r="A16" s="60"/>
      <c r="B16" s="58"/>
      <c r="C16" s="58"/>
      <c r="D16" s="58"/>
      <c r="E16" s="58"/>
      <c r="H16" s="1030"/>
      <c r="K16" s="1030" t="s">
        <v>1084</v>
      </c>
      <c r="L16" s="2304"/>
      <c r="M16" s="2304"/>
      <c r="N16" s="1032"/>
      <c r="S16" s="1062" t="s">
        <v>156</v>
      </c>
      <c r="T16" s="2304"/>
      <c r="U16" s="2304"/>
      <c r="V16" s="2304"/>
      <c r="W16" s="1032" t="s">
        <v>1087</v>
      </c>
      <c r="AA16" s="2305" t="s">
        <v>1256</v>
      </c>
      <c r="AB16" s="2305"/>
      <c r="AC16" s="2305"/>
      <c r="AD16" s="2305"/>
      <c r="AE16" s="2305"/>
      <c r="AF16" s="2305"/>
      <c r="AG16" s="1030" t="s">
        <v>152</v>
      </c>
      <c r="AH16" s="1061"/>
      <c r="AI16" s="1061"/>
      <c r="AJ16" s="57"/>
    </row>
    <row r="17" spans="1:33" ht="21" customHeight="1" x14ac:dyDescent="0.2">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33" ht="21" customHeight="1" x14ac:dyDescent="0.2">
      <c r="A18" s="894" t="s">
        <v>157</v>
      </c>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33" ht="30" customHeight="1" x14ac:dyDescent="0.2">
      <c r="A19" s="2282" t="s">
        <v>158</v>
      </c>
      <c r="B19" s="2282"/>
      <c r="C19" s="2283" t="str">
        <f>IF(基本情報!D13="","",基本情報!D13)</f>
        <v/>
      </c>
      <c r="D19" s="2284"/>
      <c r="E19" s="2284"/>
      <c r="F19" s="2284"/>
      <c r="G19" s="2284"/>
      <c r="H19" s="2284"/>
      <c r="I19" s="2284"/>
      <c r="J19" s="2284"/>
      <c r="K19" s="2284"/>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5"/>
    </row>
    <row r="20" spans="1:33" ht="30" customHeight="1" x14ac:dyDescent="0.2">
      <c r="A20" s="2282" t="s">
        <v>159</v>
      </c>
      <c r="B20" s="2282"/>
      <c r="C20" s="2283"/>
      <c r="D20" s="2284"/>
      <c r="E20" s="2284"/>
      <c r="F20" s="2284"/>
      <c r="G20" s="2284"/>
      <c r="H20" s="2284"/>
      <c r="I20" s="2284"/>
      <c r="J20" s="2284"/>
      <c r="K20" s="2284"/>
      <c r="L20" s="2284"/>
      <c r="M20" s="2284"/>
      <c r="N20" s="2284"/>
      <c r="O20" s="2284"/>
      <c r="P20" s="2284"/>
      <c r="Q20" s="2284"/>
      <c r="R20" s="2284"/>
      <c r="S20" s="2284"/>
      <c r="T20" s="2284"/>
      <c r="U20" s="2284"/>
      <c r="V20" s="2284"/>
      <c r="W20" s="2284"/>
      <c r="X20" s="2284"/>
      <c r="Y20" s="2284"/>
      <c r="Z20" s="2284"/>
      <c r="AA20" s="2284"/>
      <c r="AB20" s="2284"/>
      <c r="AC20" s="2284"/>
      <c r="AD20" s="2284"/>
      <c r="AE20" s="2284"/>
      <c r="AF20" s="2284"/>
      <c r="AG20" s="2285"/>
    </row>
    <row r="21" spans="1:33" ht="30" customHeight="1" x14ac:dyDescent="0.2">
      <c r="A21" s="2281" t="s">
        <v>1236</v>
      </c>
      <c r="B21" s="2281"/>
      <c r="C21" s="2275"/>
      <c r="D21" s="2276"/>
      <c r="E21" s="2276"/>
      <c r="F21" s="2276"/>
      <c r="G21" s="2276"/>
      <c r="H21" s="1351" t="s">
        <v>155</v>
      </c>
      <c r="I21" s="2277"/>
      <c r="J21" s="2277"/>
      <c r="K21" s="2277"/>
      <c r="L21" s="2277"/>
      <c r="M21" s="2277"/>
      <c r="N21" s="2277"/>
      <c r="O21" s="1351" t="s">
        <v>116</v>
      </c>
      <c r="P21" s="1315" t="s">
        <v>1187</v>
      </c>
      <c r="Q21" s="653"/>
      <c r="R21" s="1316"/>
      <c r="S21" s="1315" t="s">
        <v>1188</v>
      </c>
      <c r="T21" s="1315" t="s">
        <v>1189</v>
      </c>
      <c r="U21" s="1354"/>
      <c r="V21" s="1316"/>
      <c r="W21" s="1315" t="s">
        <v>1188</v>
      </c>
      <c r="X21" s="653"/>
      <c r="Y21" s="2289" t="s">
        <v>1253</v>
      </c>
      <c r="Z21" s="2289"/>
      <c r="AA21" s="2289"/>
      <c r="AB21" s="2289"/>
      <c r="AC21" s="2288"/>
      <c r="AD21" s="2288"/>
      <c r="AE21" s="2288"/>
      <c r="AF21" s="2288"/>
      <c r="AG21" s="1352" t="s">
        <v>1190</v>
      </c>
    </row>
    <row r="22" spans="1:33" ht="30" customHeight="1" x14ac:dyDescent="0.2">
      <c r="A22" s="2282" t="s">
        <v>1237</v>
      </c>
      <c r="B22" s="2282"/>
      <c r="C22" s="2275"/>
      <c r="D22" s="2276"/>
      <c r="E22" s="2276"/>
      <c r="F22" s="2276"/>
      <c r="G22" s="2276"/>
      <c r="H22" s="1351" t="s">
        <v>155</v>
      </c>
      <c r="I22" s="2277"/>
      <c r="J22" s="2277"/>
      <c r="K22" s="2277"/>
      <c r="L22" s="2277"/>
      <c r="M22" s="2277"/>
      <c r="N22" s="2277"/>
      <c r="O22" s="1351" t="s">
        <v>116</v>
      </c>
      <c r="P22" s="1355"/>
      <c r="Q22" s="1351"/>
      <c r="R22" s="1347"/>
      <c r="S22" s="1347"/>
      <c r="T22" s="1347"/>
      <c r="U22" s="1336"/>
      <c r="V22" s="1353"/>
      <c r="W22" s="1353"/>
      <c r="X22" s="1353"/>
      <c r="Y22" s="1353"/>
      <c r="Z22" s="1353"/>
      <c r="AA22" s="1353"/>
      <c r="AB22" s="1353"/>
      <c r="AC22" s="1353"/>
      <c r="AD22" s="1353"/>
      <c r="AE22" s="1353"/>
      <c r="AF22" s="1353"/>
      <c r="AG22" s="1337"/>
    </row>
    <row r="23" spans="1:33" ht="21" customHeight="1" x14ac:dyDescent="0.2">
      <c r="B23" s="1044"/>
      <c r="C23" s="1044"/>
      <c r="D23" s="1044"/>
      <c r="E23" s="1046" t="s">
        <v>1297</v>
      </c>
      <c r="F23" s="1044"/>
      <c r="G23" s="1044"/>
      <c r="H23" s="1044"/>
      <c r="I23" s="1044"/>
      <c r="J23" s="1044"/>
      <c r="K23" s="1044"/>
      <c r="L23" s="1044"/>
      <c r="M23" s="1044"/>
      <c r="N23" s="1044"/>
      <c r="O23" s="1044"/>
      <c r="P23" s="1046"/>
      <c r="Q23" s="1046"/>
      <c r="R23" s="1046"/>
      <c r="S23" s="1046"/>
      <c r="T23" s="1046"/>
      <c r="U23" s="1046"/>
      <c r="V23" s="1046"/>
      <c r="W23" s="1046"/>
      <c r="X23" s="1046"/>
      <c r="Y23" s="1046"/>
      <c r="Z23" s="1046"/>
      <c r="AA23" s="1046"/>
      <c r="AB23" s="1046"/>
      <c r="AC23" s="1046"/>
      <c r="AD23" s="1046"/>
      <c r="AE23" s="1046"/>
      <c r="AF23" s="1046"/>
      <c r="AG23" s="1046"/>
    </row>
    <row r="24" spans="1:33" ht="21" customHeight="1" x14ac:dyDescent="0.2">
      <c r="B24" s="1044"/>
      <c r="C24" s="1044"/>
      <c r="D24" s="1044"/>
      <c r="E24" s="1044"/>
      <c r="F24" s="1044"/>
      <c r="G24" s="1044"/>
      <c r="H24" s="1044"/>
      <c r="I24" s="1044"/>
      <c r="J24" s="1044"/>
      <c r="K24" s="1044"/>
      <c r="L24" s="1044"/>
      <c r="M24" s="1044"/>
      <c r="N24" s="1044"/>
      <c r="O24" s="1044"/>
      <c r="P24" s="1046"/>
      <c r="Q24" s="1046"/>
      <c r="R24" s="1046"/>
      <c r="S24" s="1046"/>
      <c r="T24" s="1046"/>
      <c r="U24" s="1046"/>
      <c r="V24" s="1046"/>
      <c r="W24" s="1046"/>
      <c r="X24" s="1046"/>
      <c r="Y24" s="1046"/>
      <c r="Z24" s="1046"/>
      <c r="AA24" s="1046"/>
      <c r="AB24" s="1046"/>
      <c r="AC24" s="1046"/>
      <c r="AD24" s="1046"/>
      <c r="AE24" s="1046"/>
      <c r="AF24" s="1046"/>
      <c r="AG24" s="1046"/>
    </row>
    <row r="25" spans="1:33" ht="21" customHeight="1" x14ac:dyDescent="0.2">
      <c r="A25" s="138" t="s">
        <v>1076</v>
      </c>
      <c r="B25" s="1044"/>
      <c r="C25" s="1044"/>
      <c r="D25" s="1044"/>
      <c r="E25" s="1044"/>
      <c r="F25" s="1044"/>
      <c r="G25" s="1044"/>
      <c r="H25" s="1044"/>
      <c r="I25" s="1044"/>
      <c r="J25" s="1044"/>
      <c r="K25" s="1044"/>
      <c r="L25" s="1044"/>
      <c r="M25" s="1044"/>
      <c r="N25" s="1044"/>
      <c r="O25" s="1044"/>
      <c r="P25" s="1046"/>
      <c r="Q25" s="1046"/>
      <c r="R25" s="1046"/>
      <c r="S25" s="1046"/>
      <c r="T25" s="1046"/>
      <c r="U25" s="1046"/>
      <c r="V25" s="1046"/>
      <c r="W25" s="1046"/>
      <c r="X25" s="1046"/>
      <c r="Y25" s="1046"/>
      <c r="Z25" s="1046"/>
      <c r="AA25" s="1046"/>
      <c r="AB25" s="1046"/>
      <c r="AC25" s="1046"/>
      <c r="AD25" s="1046"/>
      <c r="AE25" s="1046"/>
      <c r="AF25" s="1046"/>
      <c r="AG25" s="1046"/>
    </row>
    <row r="26" spans="1:33" ht="21" customHeight="1" x14ac:dyDescent="0.2">
      <c r="A26" s="2266" t="s">
        <v>1083</v>
      </c>
      <c r="B26" s="2267"/>
      <c r="C26" s="2264" t="s">
        <v>1077</v>
      </c>
      <c r="D26" s="2265"/>
      <c r="E26" s="2265"/>
      <c r="F26" s="2265"/>
      <c r="G26" s="2265"/>
      <c r="H26" s="2265"/>
      <c r="I26" s="2265"/>
      <c r="J26" s="2273" t="str">
        <f>IF(基本情報!G15="個人",基本情報!G20,CONCATENATE(基本情報!G17,"　",基本情報!G18,"　",基本情報!G20))</f>
        <v>　　</v>
      </c>
      <c r="K26" s="2273"/>
      <c r="L26" s="2273"/>
      <c r="M26" s="2273"/>
      <c r="N26" s="2273"/>
      <c r="O26" s="2273"/>
      <c r="P26" s="2273"/>
      <c r="Q26" s="2273"/>
      <c r="R26" s="2273"/>
      <c r="S26" s="2273"/>
      <c r="T26" s="2273"/>
      <c r="U26" s="2273"/>
      <c r="V26" s="2273"/>
      <c r="W26" s="2273"/>
      <c r="X26" s="2273"/>
      <c r="Y26" s="2273"/>
      <c r="Z26" s="2273"/>
      <c r="AA26" s="2273"/>
      <c r="AB26" s="2273"/>
      <c r="AC26" s="2273"/>
      <c r="AD26" s="2273"/>
      <c r="AE26" s="2273"/>
      <c r="AF26" s="2273"/>
      <c r="AG26" s="2274"/>
    </row>
    <row r="27" spans="1:33" ht="21" customHeight="1" x14ac:dyDescent="0.2">
      <c r="A27" s="2268"/>
      <c r="B27" s="2269"/>
      <c r="C27" s="1048" t="s">
        <v>294</v>
      </c>
      <c r="D27" s="1052"/>
      <c r="E27" s="2272" t="str">
        <f>IF(基本情報!G22="","",基本情報!G22)</f>
        <v/>
      </c>
      <c r="F27" s="2272"/>
      <c r="G27" s="2272"/>
      <c r="H27" s="2272"/>
      <c r="I27" s="2272"/>
      <c r="J27" s="2272"/>
      <c r="K27" s="2272"/>
      <c r="L27" s="2272"/>
      <c r="M27" s="2272"/>
      <c r="N27" s="2272"/>
      <c r="O27" s="2272"/>
      <c r="P27" s="2272"/>
      <c r="Q27" s="2272"/>
      <c r="R27" s="2272"/>
      <c r="S27" s="2272"/>
      <c r="T27" s="1060"/>
      <c r="U27" s="1060"/>
      <c r="V27" s="1060"/>
      <c r="W27" s="1060"/>
      <c r="X27" s="1060"/>
      <c r="Y27" s="1060"/>
      <c r="Z27" s="1050" t="s">
        <v>160</v>
      </c>
      <c r="AA27" s="2537" t="str">
        <f>IF(基本情報!G23="","",基本情報!G23)</f>
        <v/>
      </c>
      <c r="AB27" s="2537"/>
      <c r="AC27" s="2537"/>
      <c r="AD27" s="2537"/>
      <c r="AE27" s="2537"/>
      <c r="AF27" s="2537"/>
      <c r="AG27" s="2538"/>
    </row>
    <row r="28" spans="1:33" ht="21" customHeight="1" x14ac:dyDescent="0.2">
      <c r="A28" s="2266" t="s">
        <v>951</v>
      </c>
      <c r="B28" s="2267"/>
      <c r="C28" s="2264" t="s">
        <v>1077</v>
      </c>
      <c r="D28" s="2265"/>
      <c r="E28" s="2265"/>
      <c r="F28" s="2265"/>
      <c r="G28" s="2265"/>
      <c r="H28" s="2265"/>
      <c r="I28" s="2265"/>
      <c r="J28" s="2265" t="str">
        <f>IF(基本情報!G25="個人",基本情報!G30,CONCATENATE(基本情報!G27,"　",基本情報!G28,"　",基本情報!G30))</f>
        <v>　　</v>
      </c>
      <c r="K28" s="2265"/>
      <c r="L28" s="2265"/>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row>
    <row r="29" spans="1:33" ht="21" customHeight="1" x14ac:dyDescent="0.2">
      <c r="A29" s="2268"/>
      <c r="B29" s="2269"/>
      <c r="C29" s="1048" t="s">
        <v>294</v>
      </c>
      <c r="D29" s="1052"/>
      <c r="E29" s="2272" t="str">
        <f>IF(基本情報!G32="","",基本情報!G32)</f>
        <v/>
      </c>
      <c r="F29" s="2272"/>
      <c r="G29" s="2272"/>
      <c r="H29" s="2272"/>
      <c r="I29" s="2272"/>
      <c r="J29" s="2272"/>
      <c r="K29" s="2272"/>
      <c r="L29" s="2272"/>
      <c r="M29" s="2272"/>
      <c r="N29" s="2272"/>
      <c r="O29" s="2272"/>
      <c r="P29" s="2272"/>
      <c r="Q29" s="2272"/>
      <c r="R29" s="2272"/>
      <c r="S29" s="2272"/>
      <c r="T29" s="1050"/>
      <c r="U29" s="1119"/>
      <c r="V29" s="1119"/>
      <c r="W29" s="1119"/>
      <c r="X29" s="1119"/>
      <c r="Y29" s="1119"/>
      <c r="Z29" s="1120" t="s">
        <v>1133</v>
      </c>
      <c r="AA29" s="2537" t="str">
        <f>IF(基本情報!G33="","",基本情報!G33)</f>
        <v/>
      </c>
      <c r="AB29" s="2537"/>
      <c r="AC29" s="2537"/>
      <c r="AD29" s="2537"/>
      <c r="AE29" s="2537"/>
      <c r="AF29" s="2537"/>
      <c r="AG29" s="2537"/>
    </row>
    <row r="30" spans="1:33" ht="21" customHeight="1" x14ac:dyDescent="0.2">
      <c r="A30" s="2266" t="s">
        <v>161</v>
      </c>
      <c r="B30" s="2267"/>
      <c r="C30" s="1053" t="s">
        <v>155</v>
      </c>
      <c r="D30" s="2299" t="str">
        <f>IF(V12="","",V12)</f>
        <v/>
      </c>
      <c r="E30" s="2299"/>
      <c r="F30" s="1049" t="s">
        <v>116</v>
      </c>
      <c r="G30" s="2314" t="s">
        <v>1085</v>
      </c>
      <c r="H30" s="2314"/>
      <c r="I30" s="2314"/>
      <c r="J30" s="1029" t="s">
        <v>155</v>
      </c>
      <c r="K30" s="2311" t="str">
        <f>IF(AC12="","",AC12)</f>
        <v/>
      </c>
      <c r="L30" s="2311"/>
      <c r="M30" s="63" t="s">
        <v>116</v>
      </c>
      <c r="N30" s="2314" t="s">
        <v>1261</v>
      </c>
      <c r="O30" s="2314"/>
      <c r="P30" s="2314"/>
      <c r="Q30" s="63" t="s">
        <v>155</v>
      </c>
      <c r="R30" s="2315" t="str">
        <f>IF(V13="","",V13)</f>
        <v/>
      </c>
      <c r="S30" s="2315"/>
      <c r="T30" s="2315"/>
      <c r="U30" s="2315"/>
      <c r="V30" s="2315"/>
      <c r="W30" s="1064" t="s">
        <v>116</v>
      </c>
      <c r="X30" s="1064"/>
      <c r="Y30" s="1063" t="s">
        <v>1088</v>
      </c>
      <c r="Z30" s="2315" t="str">
        <f>IF(AC13="","",AC13)</f>
        <v/>
      </c>
      <c r="AA30" s="2315"/>
      <c r="AB30" s="2315"/>
      <c r="AC30" s="2315"/>
      <c r="AD30" s="2315"/>
      <c r="AE30" s="2315"/>
      <c r="AF30" s="2315"/>
      <c r="AG30" s="1057" t="s">
        <v>152</v>
      </c>
    </row>
    <row r="31" spans="1:33" ht="25" customHeight="1" x14ac:dyDescent="0.2">
      <c r="A31" s="2294"/>
      <c r="B31" s="2295"/>
      <c r="C31" s="2307" t="s">
        <v>1094</v>
      </c>
      <c r="D31" s="2302"/>
      <c r="E31" s="2302"/>
      <c r="F31" s="2302"/>
      <c r="G31" s="2302"/>
      <c r="H31" s="2302" t="str">
        <f>IF(V14="","",V14)</f>
        <v/>
      </c>
      <c r="I31" s="2302"/>
      <c r="J31" s="2302"/>
      <c r="K31" s="2302"/>
      <c r="L31" s="2302"/>
      <c r="M31" s="2302"/>
      <c r="N31" s="2302"/>
      <c r="O31" s="2302"/>
      <c r="P31" s="2302"/>
      <c r="Q31" s="2302"/>
      <c r="R31" s="2302"/>
      <c r="S31" s="2302"/>
      <c r="T31" s="2302"/>
      <c r="U31" s="2302"/>
      <c r="V31" s="2302"/>
      <c r="W31" s="2302"/>
      <c r="X31" s="2302"/>
      <c r="Y31" s="2302"/>
      <c r="Z31" s="2302"/>
      <c r="AA31" s="2302"/>
      <c r="AB31" s="2302"/>
      <c r="AC31" s="2302"/>
      <c r="AD31" s="2302"/>
      <c r="AE31" s="2302"/>
      <c r="AF31" s="2302"/>
      <c r="AG31" s="2303"/>
    </row>
    <row r="32" spans="1:33" ht="25" customHeight="1" x14ac:dyDescent="0.2">
      <c r="A32" s="2294"/>
      <c r="B32" s="2295"/>
      <c r="C32" s="2308" t="s">
        <v>1093</v>
      </c>
      <c r="D32" s="2309"/>
      <c r="E32" s="2309"/>
      <c r="F32" s="2309"/>
      <c r="G32" s="2309"/>
      <c r="H32" s="2302" t="str">
        <f>IF(V15="","",V15)</f>
        <v/>
      </c>
      <c r="I32" s="2302"/>
      <c r="J32" s="2302"/>
      <c r="K32" s="2302"/>
      <c r="L32" s="2302"/>
      <c r="M32" s="2302"/>
      <c r="N32" s="2302"/>
      <c r="O32" s="2302"/>
      <c r="P32" s="2302"/>
      <c r="Q32" s="2302"/>
      <c r="R32" s="2302"/>
      <c r="S32" s="2302"/>
      <c r="T32" s="2302"/>
      <c r="U32" s="2302"/>
      <c r="V32" s="2302"/>
      <c r="W32" s="2302"/>
      <c r="X32" s="2302"/>
      <c r="Y32" s="2302"/>
      <c r="Z32" s="2302"/>
      <c r="AA32" s="2302"/>
      <c r="AB32" s="2302"/>
      <c r="AC32" s="2302"/>
      <c r="AD32" s="2302"/>
      <c r="AE32" s="2302"/>
      <c r="AF32" s="2302"/>
      <c r="AG32" s="2303"/>
    </row>
    <row r="33" spans="1:37" ht="25" customHeight="1" x14ac:dyDescent="0.2">
      <c r="A33" s="2294"/>
      <c r="B33" s="2295"/>
      <c r="C33" s="1058" t="s">
        <v>155</v>
      </c>
      <c r="D33" s="2310" t="str">
        <f>IF(L16="","",L16)</f>
        <v/>
      </c>
      <c r="E33" s="2310"/>
      <c r="F33" s="1045" t="s">
        <v>116</v>
      </c>
      <c r="G33" s="2304" t="s">
        <v>1090</v>
      </c>
      <c r="H33" s="2304"/>
      <c r="I33" s="2304"/>
      <c r="J33" s="2304"/>
      <c r="K33" s="2304"/>
      <c r="L33" s="63" t="s">
        <v>155</v>
      </c>
      <c r="M33" s="2304" t="str">
        <f>IF(T16="","",T16)</f>
        <v/>
      </c>
      <c r="N33" s="2304"/>
      <c r="O33" s="2304"/>
      <c r="P33" s="63" t="s">
        <v>116</v>
      </c>
      <c r="Q33" s="63" t="s">
        <v>1091</v>
      </c>
      <c r="Y33" s="1062" t="s">
        <v>1088</v>
      </c>
      <c r="Z33" s="2313" t="str">
        <f>IF(AC16="","",AC16)</f>
        <v/>
      </c>
      <c r="AA33" s="2313"/>
      <c r="AB33" s="2313"/>
      <c r="AC33" s="2313"/>
      <c r="AD33" s="2313"/>
      <c r="AE33" s="2313"/>
      <c r="AF33" s="2313"/>
      <c r="AG33" s="1059" t="s">
        <v>152</v>
      </c>
    </row>
    <row r="34" spans="1:37" ht="21" customHeight="1" x14ac:dyDescent="0.2">
      <c r="A34" s="2268"/>
      <c r="B34" s="2269"/>
      <c r="C34" s="1048" t="s">
        <v>1092</v>
      </c>
      <c r="D34" s="1052"/>
      <c r="E34" s="2296"/>
      <c r="F34" s="2296"/>
      <c r="G34" s="2296"/>
      <c r="H34" s="2296"/>
      <c r="I34" s="2296"/>
      <c r="J34" s="2296"/>
      <c r="K34" s="2296"/>
      <c r="L34" s="2296"/>
      <c r="M34" s="2296"/>
      <c r="N34" s="2296"/>
      <c r="O34" s="2296"/>
      <c r="P34" s="2296"/>
      <c r="Q34" s="2296"/>
      <c r="R34" s="2296"/>
      <c r="S34" s="2296"/>
      <c r="T34" s="2296"/>
      <c r="U34" s="2296"/>
      <c r="V34" s="2296"/>
      <c r="W34" s="2296"/>
      <c r="X34" s="2296"/>
      <c r="Y34" s="2296"/>
      <c r="Z34" s="2296"/>
      <c r="AA34" s="2296"/>
      <c r="AB34" s="2296"/>
      <c r="AC34" s="2296"/>
      <c r="AD34" s="2296"/>
      <c r="AE34" s="2296"/>
      <c r="AF34" s="2296"/>
      <c r="AG34" s="2306"/>
    </row>
    <row r="35" spans="1:37" ht="21" customHeight="1" x14ac:dyDescent="0.2">
      <c r="A35" s="2266" t="s">
        <v>1078</v>
      </c>
      <c r="B35" s="2267"/>
      <c r="C35" s="2298" t="s">
        <v>1079</v>
      </c>
      <c r="D35" s="2299"/>
      <c r="E35" s="2299"/>
      <c r="F35" s="2299"/>
      <c r="G35" s="2299"/>
      <c r="H35" s="2299"/>
      <c r="I35" s="2299"/>
      <c r="J35" s="2299"/>
      <c r="K35" s="2299"/>
      <c r="L35" s="2299"/>
      <c r="M35" s="2299"/>
      <c r="N35" s="2299"/>
      <c r="O35" s="1054" t="s">
        <v>1080</v>
      </c>
      <c r="Q35" s="1056"/>
      <c r="R35" s="2297"/>
      <c r="S35" s="2297"/>
      <c r="T35" s="2297"/>
      <c r="U35" s="2297"/>
      <c r="V35" s="2297"/>
      <c r="W35" s="2297"/>
      <c r="X35" s="1054" t="s">
        <v>1257</v>
      </c>
      <c r="Z35" s="1054"/>
      <c r="AA35" s="2299"/>
      <c r="AB35" s="2299"/>
      <c r="AC35" s="2299"/>
      <c r="AD35" s="2299"/>
      <c r="AE35" s="2299"/>
      <c r="AF35" s="2299"/>
      <c r="AG35" s="1057" t="s">
        <v>152</v>
      </c>
    </row>
    <row r="36" spans="1:37" ht="21" customHeight="1" x14ac:dyDescent="0.2">
      <c r="A36" s="2294"/>
      <c r="B36" s="2295"/>
      <c r="C36" s="1058" t="s">
        <v>1082</v>
      </c>
      <c r="D36" s="56"/>
      <c r="E36" s="56"/>
      <c r="F36" s="56"/>
      <c r="G36" s="56"/>
      <c r="H36" s="2302"/>
      <c r="I36" s="2302"/>
      <c r="J36" s="2302"/>
      <c r="K36" s="2302"/>
      <c r="L36" s="2302"/>
      <c r="M36" s="2302"/>
      <c r="N36" s="2302"/>
      <c r="O36" s="2302"/>
      <c r="P36" s="2302"/>
      <c r="Q36" s="2302"/>
      <c r="R36" s="2302"/>
      <c r="S36" s="2302"/>
      <c r="T36" s="2302"/>
      <c r="U36" s="2302"/>
      <c r="V36" s="2302"/>
      <c r="W36" s="2302"/>
      <c r="X36" s="2302"/>
      <c r="Y36" s="2302"/>
      <c r="Z36" s="2302"/>
      <c r="AA36" s="2302"/>
      <c r="AB36" s="2302"/>
      <c r="AC36" s="2302"/>
      <c r="AD36" s="2302"/>
      <c r="AE36" s="2302"/>
      <c r="AF36" s="2302"/>
      <c r="AG36" s="2303"/>
    </row>
    <row r="37" spans="1:37" ht="21" customHeight="1" x14ac:dyDescent="0.2">
      <c r="A37" s="2268"/>
      <c r="B37" s="2269"/>
      <c r="C37" s="1048" t="s">
        <v>294</v>
      </c>
      <c r="D37" s="1052"/>
      <c r="E37" s="2272"/>
      <c r="F37" s="2272"/>
      <c r="G37" s="2272"/>
      <c r="H37" s="2272"/>
      <c r="I37" s="2272"/>
      <c r="J37" s="2272"/>
      <c r="K37" s="2272"/>
      <c r="L37" s="2272"/>
      <c r="M37" s="2272"/>
      <c r="N37" s="2272"/>
      <c r="O37" s="2272"/>
      <c r="P37" s="2272"/>
      <c r="Q37" s="2272"/>
      <c r="R37" s="2272"/>
      <c r="S37" s="2272"/>
      <c r="T37" s="2272"/>
      <c r="U37" s="2272"/>
      <c r="V37" s="2272"/>
      <c r="W37" s="1060"/>
      <c r="X37" s="1060"/>
      <c r="Y37" s="1060"/>
      <c r="Z37" s="1050" t="s">
        <v>160</v>
      </c>
      <c r="AA37" s="2511"/>
      <c r="AB37" s="2511"/>
      <c r="AC37" s="2511"/>
      <c r="AD37" s="2511"/>
      <c r="AE37" s="2511"/>
      <c r="AF37" s="2511"/>
      <c r="AG37" s="2512"/>
    </row>
    <row r="38" spans="1:37" ht="21" customHeight="1" x14ac:dyDescent="0.2">
      <c r="R38" s="136"/>
      <c r="S38" s="136"/>
      <c r="T38" s="136"/>
      <c r="U38" s="136"/>
      <c r="V38" s="136"/>
      <c r="W38" s="136"/>
      <c r="X38" s="136"/>
      <c r="Y38" s="136"/>
      <c r="Z38" s="136"/>
      <c r="AA38" s="136"/>
      <c r="AB38" s="136"/>
      <c r="AC38" s="136"/>
      <c r="AD38" s="136"/>
      <c r="AE38" s="136"/>
      <c r="AG38" s="866"/>
    </row>
    <row r="39" spans="1:37" ht="21" customHeight="1" x14ac:dyDescent="0.2">
      <c r="A39" s="62" t="s">
        <v>1120</v>
      </c>
      <c r="B39" s="62"/>
      <c r="C39" s="62"/>
      <c r="D39" s="62"/>
      <c r="E39" s="62"/>
      <c r="F39" s="62"/>
      <c r="G39" s="62"/>
      <c r="H39" s="62"/>
      <c r="I39" s="62"/>
      <c r="J39" s="62"/>
      <c r="K39" s="62"/>
      <c r="L39" s="62"/>
      <c r="M39" s="62"/>
      <c r="N39" s="62"/>
      <c r="O39" s="62"/>
      <c r="P39" s="62"/>
      <c r="Q39" s="62"/>
    </row>
    <row r="40" spans="1:37" ht="40" customHeight="1" x14ac:dyDescent="0.2">
      <c r="A40" s="2534" t="s">
        <v>1771</v>
      </c>
      <c r="B40" s="2535"/>
      <c r="C40" s="2535"/>
      <c r="D40" s="2535"/>
      <c r="E40" s="2535"/>
      <c r="F40" s="2535"/>
      <c r="G40" s="2535"/>
      <c r="H40" s="2535"/>
      <c r="I40" s="2535"/>
      <c r="J40" s="2535"/>
      <c r="K40" s="2535"/>
      <c r="L40" s="2535"/>
      <c r="M40" s="2535"/>
      <c r="N40" s="2535"/>
      <c r="O40" s="2535"/>
      <c r="P40" s="2535"/>
      <c r="Q40" s="2535"/>
      <c r="R40" s="2535"/>
      <c r="S40" s="2535"/>
      <c r="T40" s="2535"/>
      <c r="U40" s="2535"/>
      <c r="V40" s="2535"/>
      <c r="W40" s="2535"/>
      <c r="X40" s="2535"/>
      <c r="Y40" s="2535"/>
      <c r="Z40" s="2535"/>
      <c r="AA40" s="2536"/>
      <c r="AB40" s="2523" t="s">
        <v>1132</v>
      </c>
      <c r="AC40" s="2524"/>
      <c r="AD40" s="2524"/>
      <c r="AE40" s="2524"/>
      <c r="AF40" s="2524"/>
      <c r="AG40" s="2525"/>
      <c r="AH40" s="1105"/>
      <c r="AJ40" s="1106"/>
      <c r="AK40" s="1106"/>
    </row>
    <row r="41" spans="1:37" ht="40" customHeight="1" x14ac:dyDescent="0.2">
      <c r="A41" s="1113" t="s">
        <v>269</v>
      </c>
      <c r="B41" s="1313" t="s">
        <v>1772</v>
      </c>
      <c r="C41" s="1358"/>
      <c r="D41" s="1358"/>
      <c r="E41" s="1358"/>
      <c r="F41" s="1358"/>
      <c r="G41" s="1358"/>
      <c r="H41" s="1358"/>
      <c r="I41" s="1358"/>
      <c r="J41" s="1358"/>
      <c r="K41" s="1358"/>
      <c r="L41" s="1358"/>
      <c r="M41" s="1358"/>
      <c r="N41" s="1358"/>
      <c r="O41" s="1358"/>
      <c r="P41" s="1358"/>
      <c r="Q41" s="1358"/>
      <c r="R41" s="1358"/>
      <c r="S41" s="1358"/>
      <c r="T41" s="1358"/>
      <c r="U41" s="1358"/>
      <c r="V41" s="1358"/>
      <c r="W41" s="1358"/>
      <c r="X41" s="1358"/>
      <c r="Y41" s="1358"/>
      <c r="Z41" s="1358"/>
      <c r="AA41" s="1358"/>
      <c r="AB41" s="2242" t="s">
        <v>117</v>
      </c>
      <c r="AC41" s="2243"/>
      <c r="AD41" s="2243"/>
      <c r="AE41" s="2243"/>
      <c r="AF41" s="2243"/>
      <c r="AG41" s="2244"/>
    </row>
    <row r="42" spans="1:37" ht="45.75" customHeight="1" x14ac:dyDescent="0.2">
      <c r="A42" s="3888" t="s">
        <v>1485</v>
      </c>
      <c r="B42" s="3888"/>
      <c r="C42" s="3888"/>
      <c r="D42" s="3888"/>
      <c r="E42" s="3888"/>
      <c r="F42" s="3888"/>
      <c r="G42" s="3888"/>
      <c r="H42" s="3888"/>
      <c r="I42" s="3888"/>
      <c r="J42" s="3888"/>
      <c r="K42" s="3888"/>
      <c r="L42" s="3888"/>
      <c r="M42" s="3888"/>
      <c r="N42" s="3888"/>
      <c r="O42" s="3888"/>
      <c r="P42" s="3888"/>
      <c r="Q42" s="3888"/>
      <c r="R42" s="3888"/>
      <c r="S42" s="3888"/>
      <c r="T42" s="3888"/>
      <c r="U42" s="3888"/>
      <c r="V42" s="3888"/>
      <c r="W42" s="3888"/>
      <c r="X42" s="3888"/>
      <c r="Y42" s="3888"/>
      <c r="Z42" s="3888"/>
      <c r="AA42" s="3888"/>
      <c r="AB42" s="3888"/>
      <c r="AC42" s="3888"/>
      <c r="AD42" s="3888"/>
      <c r="AE42" s="3888"/>
      <c r="AF42" s="3888"/>
      <c r="AG42" s="3888"/>
    </row>
    <row r="43" spans="1:37" ht="21" customHeight="1" x14ac:dyDescent="0.2">
      <c r="A43" s="868"/>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row>
    <row r="44" spans="1:37" s="1076" customFormat="1" ht="13.5" customHeight="1" x14ac:dyDescent="0.2">
      <c r="A44" s="2533" t="s">
        <v>978</v>
      </c>
      <c r="B44" s="2533"/>
      <c r="C44" s="2533"/>
      <c r="D44" s="2533"/>
      <c r="E44" s="2533"/>
      <c r="F44" s="2533"/>
      <c r="G44" s="2533"/>
      <c r="H44" s="2533"/>
      <c r="I44" s="2533"/>
      <c r="J44" s="2533"/>
      <c r="K44" s="2533"/>
      <c r="L44" s="2533"/>
      <c r="M44" s="2533"/>
      <c r="N44" s="2533"/>
      <c r="O44" s="2533"/>
      <c r="P44" s="2533"/>
      <c r="Q44" s="2533"/>
      <c r="R44" s="2533"/>
      <c r="S44" s="2533"/>
      <c r="T44" s="2533"/>
      <c r="U44" s="2533"/>
      <c r="V44" s="2533"/>
      <c r="W44" s="2533"/>
      <c r="X44" s="2533"/>
      <c r="Y44" s="2533"/>
      <c r="Z44" s="2533"/>
      <c r="AA44" s="2533"/>
      <c r="AB44" s="2533"/>
      <c r="AC44" s="2533"/>
      <c r="AD44" s="2533"/>
      <c r="AE44" s="2533"/>
      <c r="AF44" s="2533"/>
      <c r="AG44" s="2533"/>
      <c r="AH44" s="1075"/>
      <c r="AI44" s="1075"/>
      <c r="AJ44" s="1075"/>
    </row>
    <row r="45" spans="1:37" s="1077" customFormat="1" ht="13.5" customHeight="1" x14ac:dyDescent="0.2">
      <c r="A45" s="2533"/>
      <c r="B45" s="2533"/>
      <c r="C45" s="2533"/>
      <c r="D45" s="2533"/>
      <c r="E45" s="2533"/>
      <c r="F45" s="2533"/>
      <c r="G45" s="2533"/>
      <c r="H45" s="2533"/>
      <c r="I45" s="2533"/>
      <c r="J45" s="2533"/>
      <c r="K45" s="2533"/>
      <c r="L45" s="2533"/>
      <c r="M45" s="2533"/>
      <c r="N45" s="2533"/>
      <c r="O45" s="2533"/>
      <c r="P45" s="2533"/>
      <c r="Q45" s="2533"/>
      <c r="R45" s="2533"/>
      <c r="S45" s="2533"/>
      <c r="T45" s="2533"/>
      <c r="U45" s="2533"/>
      <c r="V45" s="2533"/>
      <c r="W45" s="2533"/>
      <c r="X45" s="2533"/>
      <c r="Y45" s="2533"/>
      <c r="Z45" s="2533"/>
      <c r="AA45" s="2533"/>
      <c r="AB45" s="2533"/>
      <c r="AC45" s="2533"/>
      <c r="AD45" s="2533"/>
      <c r="AE45" s="2533"/>
      <c r="AF45" s="2533"/>
      <c r="AG45" s="2533"/>
    </row>
    <row r="46" spans="1:37" ht="21" customHeight="1" x14ac:dyDescent="0.2">
      <c r="A46" s="64"/>
      <c r="B46" s="2241"/>
      <c r="C46" s="2241"/>
      <c r="D46" s="2241"/>
      <c r="E46" s="2241"/>
      <c r="F46" s="2241"/>
      <c r="G46" s="2241"/>
      <c r="H46" s="2241"/>
      <c r="I46" s="2241"/>
      <c r="J46" s="2241"/>
      <c r="K46" s="2241"/>
      <c r="L46" s="2241"/>
      <c r="M46" s="2241"/>
      <c r="N46" s="2241"/>
      <c r="O46" s="2241"/>
      <c r="P46" s="2241"/>
      <c r="Q46" s="2241"/>
      <c r="R46" s="2241"/>
      <c r="S46" s="2241"/>
      <c r="T46" s="2241"/>
      <c r="U46" s="2241"/>
      <c r="V46" s="2241"/>
      <c r="W46" s="2241"/>
      <c r="X46" s="2241"/>
      <c r="Y46" s="2241"/>
      <c r="Z46" s="2241"/>
      <c r="AA46" s="2241"/>
      <c r="AB46" s="2241"/>
      <c r="AC46" s="2241"/>
      <c r="AD46" s="2241"/>
      <c r="AE46" s="2241"/>
      <c r="AF46" s="2241"/>
      <c r="AG46" s="2241"/>
    </row>
    <row r="47" spans="1:37" ht="21" customHeight="1" x14ac:dyDescent="0.2">
      <c r="A47" s="868"/>
      <c r="B47" s="1033"/>
      <c r="C47" s="1033"/>
      <c r="D47" s="1033"/>
      <c r="E47" s="1033"/>
      <c r="F47" s="1033"/>
      <c r="G47" s="1033"/>
      <c r="H47" s="1033"/>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row>
    <row r="48" spans="1:37" x14ac:dyDescent="0.2">
      <c r="A48" s="65"/>
      <c r="B48" s="65"/>
      <c r="C48" s="65"/>
      <c r="D48" s="65"/>
      <c r="E48" s="65"/>
      <c r="F48" s="65"/>
      <c r="G48" s="65"/>
      <c r="H48" s="65"/>
      <c r="I48" s="65"/>
      <c r="J48" s="65"/>
      <c r="K48" s="65"/>
      <c r="L48" s="65"/>
      <c r="M48" s="65"/>
      <c r="N48" s="65"/>
      <c r="O48" s="65"/>
      <c r="P48" s="65"/>
      <c r="Q48" s="65"/>
    </row>
  </sheetData>
  <mergeCells count="68">
    <mergeCell ref="AA27:AG27"/>
    <mergeCell ref="R30:V30"/>
    <mergeCell ref="N30:P30"/>
    <mergeCell ref="K30:L30"/>
    <mergeCell ref="G30:I30"/>
    <mergeCell ref="C28:I28"/>
    <mergeCell ref="E29:S29"/>
    <mergeCell ref="J28:AG28"/>
    <mergeCell ref="Z30:AF30"/>
    <mergeCell ref="AA29:AG29"/>
    <mergeCell ref="A28:B29"/>
    <mergeCell ref="L16:M16"/>
    <mergeCell ref="G33:K33"/>
    <mergeCell ref="A35:B37"/>
    <mergeCell ref="C22:G22"/>
    <mergeCell ref="E37:V37"/>
    <mergeCell ref="C35:H35"/>
    <mergeCell ref="I35:N35"/>
    <mergeCell ref="I22:N22"/>
    <mergeCell ref="A22:B22"/>
    <mergeCell ref="A26:B27"/>
    <mergeCell ref="A30:B34"/>
    <mergeCell ref="D30:E30"/>
    <mergeCell ref="C31:G31"/>
    <mergeCell ref="H31:AG31"/>
    <mergeCell ref="C32:G32"/>
    <mergeCell ref="B46:AG46"/>
    <mergeCell ref="A42:AG42"/>
    <mergeCell ref="A4:AG4"/>
    <mergeCell ref="A5:AG5"/>
    <mergeCell ref="A8:AG8"/>
    <mergeCell ref="A19:B19"/>
    <mergeCell ref="C19:AG19"/>
    <mergeCell ref="A20:B20"/>
    <mergeCell ref="C20:AG20"/>
    <mergeCell ref="A21:B21"/>
    <mergeCell ref="C21:G21"/>
    <mergeCell ref="I21:N21"/>
    <mergeCell ref="Y21:AB21"/>
    <mergeCell ref="A44:AG45"/>
    <mergeCell ref="AB41:AG41"/>
    <mergeCell ref="A40:AA40"/>
    <mergeCell ref="H32:AG32"/>
    <mergeCell ref="D33:E33"/>
    <mergeCell ref="M33:O33"/>
    <mergeCell ref="Z33:AF33"/>
    <mergeCell ref="AB40:AG40"/>
    <mergeCell ref="AA35:AF35"/>
    <mergeCell ref="AA37:AG37"/>
    <mergeCell ref="R35:W35"/>
    <mergeCell ref="E34:AG34"/>
    <mergeCell ref="H36:AG36"/>
    <mergeCell ref="C26:I26"/>
    <mergeCell ref="J26:AG26"/>
    <mergeCell ref="E27:S27"/>
    <mergeCell ref="A10:AG10"/>
    <mergeCell ref="N12:O12"/>
    <mergeCell ref="V12:X12"/>
    <mergeCell ref="AC12:AF12"/>
    <mergeCell ref="V13:Y13"/>
    <mergeCell ref="Z13:AB13"/>
    <mergeCell ref="AC13:AF13"/>
    <mergeCell ref="V14:AF14"/>
    <mergeCell ref="V15:AF15"/>
    <mergeCell ref="T16:V16"/>
    <mergeCell ref="AA16:AB16"/>
    <mergeCell ref="AC16:AF16"/>
    <mergeCell ref="AC21:AF21"/>
  </mergeCells>
  <phoneticPr fontId="2"/>
  <dataValidations count="4">
    <dataValidation type="list" allowBlank="1" showInputMessage="1" showErrorMessage="1" sqref="L16:M16 V12" xr:uid="{8C8F2266-603F-4CE4-BD59-0628B375B840}">
      <formula1>"一級,二級"</formula1>
    </dataValidation>
    <dataValidation type="list" allowBlank="1" showInputMessage="1" showErrorMessage="1" sqref="C22:G22" xr:uid="{17BD0193-BF05-4150-BA97-2FC66F10F8F7}">
      <formula1>"事務所,学校,物販店,飲食店,集会所,病院,ホテル,その他(※)"</formula1>
    </dataValidation>
    <dataValidation type="list" allowBlank="1" showInputMessage="1" showErrorMessage="1" sqref="C21:G21" xr:uid="{8912F20D-D834-44D0-9706-26FD859ACA77}">
      <formula1>"木造,鉄骨造,RC造,SRC造,その他(※)"</formula1>
    </dataValidation>
    <dataValidation type="list" allowBlank="1" showInputMessage="1" showErrorMessage="1" sqref="AB41" xr:uid="{CBEFCBF2-8364-4E80-BEA2-39186B29B7CC}">
      <formula1>"□,■"</formula1>
    </dataValidation>
  </dataValidations>
  <printOptions horizontalCentered="1"/>
  <pageMargins left="0.59055118110236227" right="0.59055118110236227" top="0.59055118110236227" bottom="0.59055118110236227" header="0" footer="0"/>
  <pageSetup paperSize="9" scale="80"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9FF99"/>
    <pageSetUpPr fitToPage="1"/>
  </sheetPr>
  <dimension ref="A1:N59"/>
  <sheetViews>
    <sheetView showGridLines="0" view="pageBreakPreview" zoomScaleNormal="100" zoomScaleSheetLayoutView="100" workbookViewId="0">
      <selection activeCell="C5" sqref="C5:K5"/>
    </sheetView>
  </sheetViews>
  <sheetFormatPr defaultColWidth="9.69921875" defaultRowHeight="13" x14ac:dyDescent="0.2"/>
  <cols>
    <col min="1" max="1" width="13.69921875" style="698" customWidth="1"/>
    <col min="2" max="5" width="12.69921875" style="698" customWidth="1"/>
    <col min="6" max="6" width="13.69921875" style="698" customWidth="1"/>
    <col min="7" max="9" width="12.69921875" style="698" customWidth="1"/>
    <col min="10" max="10" width="5.69921875" style="698" customWidth="1"/>
    <col min="11" max="11" width="7.69921875" style="699" customWidth="1"/>
    <col min="12" max="12" width="6.3984375" style="698" customWidth="1"/>
    <col min="13" max="14" width="0" style="698" hidden="1" customWidth="1"/>
    <col min="15" max="16384" width="9.69921875" style="698"/>
  </cols>
  <sheetData>
    <row r="1" spans="1:14" ht="18" customHeight="1" x14ac:dyDescent="0.2">
      <c r="A1" s="697" t="s">
        <v>1284</v>
      </c>
    </row>
    <row r="2" spans="1:14" ht="10" customHeight="1" x14ac:dyDescent="0.2">
      <c r="A2" s="697"/>
    </row>
    <row r="3" spans="1:14" ht="20.149999999999999" customHeight="1" x14ac:dyDescent="0.2">
      <c r="A3" s="1372" t="s">
        <v>1286</v>
      </c>
      <c r="B3" s="1373"/>
      <c r="C3" s="930"/>
      <c r="D3" s="930"/>
      <c r="E3" s="931"/>
      <c r="F3" s="930"/>
      <c r="G3" s="930"/>
      <c r="H3" s="930"/>
      <c r="I3" s="930"/>
      <c r="J3" s="930"/>
      <c r="K3" s="930"/>
    </row>
    <row r="4" spans="1:14" ht="10.5" customHeight="1" x14ac:dyDescent="0.2">
      <c r="A4" s="1912" t="s">
        <v>299</v>
      </c>
      <c r="B4" s="1955"/>
      <c r="C4" s="1929" t="s">
        <v>300</v>
      </c>
      <c r="D4" s="1930"/>
      <c r="E4" s="1930"/>
      <c r="F4" s="1930"/>
      <c r="G4" s="1930"/>
      <c r="H4" s="1930"/>
      <c r="I4" s="1930"/>
      <c r="J4" s="1930"/>
      <c r="K4" s="1931"/>
    </row>
    <row r="5" spans="1:14" ht="20.25" customHeight="1" x14ac:dyDescent="0.2">
      <c r="A5" s="1913"/>
      <c r="B5" s="1956"/>
      <c r="C5" s="1917"/>
      <c r="D5" s="1918"/>
      <c r="E5" s="1918"/>
      <c r="F5" s="1918"/>
      <c r="G5" s="1918"/>
      <c r="H5" s="1918"/>
      <c r="I5" s="1918"/>
      <c r="J5" s="1918"/>
      <c r="K5" s="1919"/>
    </row>
    <row r="6" spans="1:14" ht="12" customHeight="1" x14ac:dyDescent="0.2">
      <c r="A6" s="1912" t="s">
        <v>301</v>
      </c>
      <c r="B6" s="1955"/>
      <c r="C6" s="1959"/>
      <c r="D6" s="1960"/>
      <c r="E6" s="1961"/>
      <c r="F6" s="1909" t="s">
        <v>1287</v>
      </c>
      <c r="G6" s="1968" t="s">
        <v>993</v>
      </c>
      <c r="H6" s="1969"/>
      <c r="I6" s="1969"/>
      <c r="J6" s="1969"/>
      <c r="K6" s="1970"/>
    </row>
    <row r="7" spans="1:14" ht="20.25" customHeight="1" x14ac:dyDescent="0.2">
      <c r="A7" s="1913"/>
      <c r="B7" s="1956"/>
      <c r="C7" s="1962"/>
      <c r="D7" s="1963"/>
      <c r="E7" s="1964"/>
      <c r="F7" s="1952"/>
      <c r="G7" s="1917"/>
      <c r="H7" s="1918"/>
      <c r="I7" s="1918"/>
      <c r="J7" s="1918"/>
      <c r="K7" s="1919"/>
    </row>
    <row r="8" spans="1:14" ht="20.25" customHeight="1" x14ac:dyDescent="0.2">
      <c r="A8" s="1957" t="s">
        <v>160</v>
      </c>
      <c r="B8" s="1958"/>
      <c r="C8" s="1965"/>
      <c r="D8" s="1966"/>
      <c r="E8" s="1967"/>
      <c r="F8" s="929" t="s">
        <v>994</v>
      </c>
      <c r="G8" s="1917"/>
      <c r="H8" s="1918"/>
      <c r="I8" s="1918"/>
      <c r="J8" s="1918"/>
      <c r="K8" s="1919"/>
    </row>
    <row r="9" spans="1:14" ht="10" customHeight="1" x14ac:dyDescent="0.2">
      <c r="A9" s="697"/>
    </row>
    <row r="10" spans="1:14" ht="20.149999999999999" customHeight="1" x14ac:dyDescent="0.2">
      <c r="A10" s="700" t="s">
        <v>1283</v>
      </c>
      <c r="B10" s="653"/>
      <c r="C10" s="653"/>
      <c r="D10" s="653"/>
    </row>
    <row r="11" spans="1:14" ht="12" customHeight="1" x14ac:dyDescent="0.2">
      <c r="A11" s="1909" t="s">
        <v>1436</v>
      </c>
      <c r="B11" s="1950" t="s">
        <v>299</v>
      </c>
      <c r="C11" s="1929" t="s">
        <v>1282</v>
      </c>
      <c r="D11" s="1930"/>
      <c r="E11" s="1931"/>
      <c r="F11" s="1909" t="s">
        <v>1437</v>
      </c>
      <c r="G11" s="1912" t="s">
        <v>299</v>
      </c>
      <c r="H11" s="1929" t="s">
        <v>300</v>
      </c>
      <c r="I11" s="1930"/>
      <c r="J11" s="1930"/>
      <c r="K11" s="1931"/>
      <c r="L11" s="1339"/>
    </row>
    <row r="12" spans="1:14" ht="20.9" customHeight="1" x14ac:dyDescent="0.2">
      <c r="A12" s="1910"/>
      <c r="B12" s="1952"/>
      <c r="C12" s="1917"/>
      <c r="D12" s="1918"/>
      <c r="E12" s="1919"/>
      <c r="F12" s="1910"/>
      <c r="G12" s="1913"/>
      <c r="H12" s="1917"/>
      <c r="I12" s="1918"/>
      <c r="J12" s="1918"/>
      <c r="K12" s="1919"/>
      <c r="L12" s="1340"/>
    </row>
    <row r="13" spans="1:14" ht="20.149999999999999" customHeight="1" x14ac:dyDescent="0.2">
      <c r="A13" s="1910"/>
      <c r="B13" s="1950" t="s">
        <v>1244</v>
      </c>
      <c r="C13" s="1350" t="s">
        <v>1242</v>
      </c>
      <c r="D13" s="1953"/>
      <c r="E13" s="1954"/>
      <c r="F13" s="1910"/>
      <c r="G13" s="1912" t="s">
        <v>1244</v>
      </c>
      <c r="H13" s="1350" t="s">
        <v>1242</v>
      </c>
      <c r="I13" s="1920"/>
      <c r="J13" s="1920"/>
      <c r="K13" s="1921"/>
      <c r="L13" s="1339"/>
    </row>
    <row r="14" spans="1:14" ht="14.5" customHeight="1" x14ac:dyDescent="0.2">
      <c r="A14" s="1910"/>
      <c r="B14" s="1951"/>
      <c r="C14" s="1922" t="s">
        <v>1281</v>
      </c>
      <c r="D14" s="1923"/>
      <c r="E14" s="1924"/>
      <c r="F14" s="1910"/>
      <c r="G14" s="1928"/>
      <c r="H14" s="1922" t="s">
        <v>1438</v>
      </c>
      <c r="I14" s="1923"/>
      <c r="J14" s="1923"/>
      <c r="K14" s="1924"/>
    </row>
    <row r="15" spans="1:14" ht="20.149999999999999" customHeight="1" x14ac:dyDescent="0.2">
      <c r="A15" s="1910"/>
      <c r="B15" s="1952"/>
      <c r="C15" s="1925"/>
      <c r="D15" s="1926"/>
      <c r="E15" s="1927"/>
      <c r="F15" s="1910"/>
      <c r="G15" s="1913"/>
      <c r="H15" s="1925"/>
      <c r="I15" s="1926"/>
      <c r="J15" s="1926"/>
      <c r="K15" s="1927"/>
      <c r="M15" s="698" t="b">
        <v>0</v>
      </c>
      <c r="N15" s="698" t="b">
        <v>0</v>
      </c>
    </row>
    <row r="16" spans="1:14" ht="13.5" customHeight="1" x14ac:dyDescent="0.2">
      <c r="A16" s="1910"/>
      <c r="B16" s="1950" t="s">
        <v>1245</v>
      </c>
      <c r="C16" s="1935" t="s">
        <v>1243</v>
      </c>
      <c r="D16" s="1936"/>
      <c r="E16" s="1937"/>
      <c r="F16" s="1910"/>
      <c r="G16" s="1912" t="s">
        <v>1245</v>
      </c>
      <c r="H16" s="1935" t="s">
        <v>1243</v>
      </c>
      <c r="I16" s="1936"/>
      <c r="J16" s="1936"/>
      <c r="K16" s="1937"/>
      <c r="L16" s="1341"/>
    </row>
    <row r="17" spans="1:13" ht="20.5" customHeight="1" x14ac:dyDescent="0.2">
      <c r="A17" s="1910"/>
      <c r="B17" s="1952"/>
      <c r="C17" s="1917"/>
      <c r="D17" s="1918"/>
      <c r="E17" s="1919"/>
      <c r="F17" s="1910"/>
      <c r="G17" s="1913"/>
      <c r="H17" s="1917"/>
      <c r="I17" s="1918"/>
      <c r="J17" s="1918"/>
      <c r="K17" s="1919"/>
      <c r="L17" s="1340"/>
    </row>
    <row r="18" spans="1:13" ht="20.5" customHeight="1" x14ac:dyDescent="0.2">
      <c r="A18" s="1910"/>
      <c r="B18" s="1334" t="s">
        <v>160</v>
      </c>
      <c r="C18" s="1914"/>
      <c r="D18" s="1915"/>
      <c r="E18" s="1916"/>
      <c r="F18" s="1910"/>
      <c r="G18" s="1338" t="s">
        <v>160</v>
      </c>
      <c r="H18" s="1914"/>
      <c r="I18" s="1915"/>
      <c r="J18" s="1915"/>
      <c r="K18" s="1916"/>
      <c r="L18" s="1342"/>
    </row>
    <row r="19" spans="1:13" ht="20.25" customHeight="1" x14ac:dyDescent="0.2">
      <c r="A19" s="1911"/>
      <c r="B19" s="148" t="s">
        <v>302</v>
      </c>
      <c r="C19" s="1932"/>
      <c r="D19" s="1933"/>
      <c r="E19" s="1934"/>
      <c r="F19" s="1911"/>
      <c r="G19" s="1335" t="s">
        <v>302</v>
      </c>
      <c r="H19" s="1932"/>
      <c r="I19" s="1933"/>
      <c r="J19" s="1933"/>
      <c r="K19" s="1934"/>
      <c r="L19" s="1342"/>
    </row>
    <row r="20" spans="1:13" ht="10" customHeight="1" x14ac:dyDescent="0.2">
      <c r="A20" s="931"/>
      <c r="B20" s="931"/>
      <c r="C20" s="1343"/>
      <c r="D20" s="1343"/>
      <c r="E20" s="1343"/>
      <c r="F20" s="931"/>
      <c r="G20" s="931"/>
      <c r="H20" s="1343"/>
      <c r="I20" s="1343"/>
      <c r="J20" s="1343"/>
      <c r="K20" s="1343"/>
      <c r="L20" s="1342"/>
    </row>
    <row r="21" spans="1:13" ht="20.149999999999999" customHeight="1" x14ac:dyDescent="0.2">
      <c r="A21" s="700" t="s">
        <v>303</v>
      </c>
    </row>
    <row r="22" spans="1:13" ht="21" customHeight="1" x14ac:dyDescent="0.2">
      <c r="A22" s="148" t="s">
        <v>304</v>
      </c>
      <c r="B22" s="1938" t="s">
        <v>305</v>
      </c>
      <c r="C22" s="1938"/>
      <c r="D22" s="1938"/>
      <c r="E22" s="1938"/>
      <c r="F22" s="1938" t="s">
        <v>306</v>
      </c>
      <c r="G22" s="1938"/>
      <c r="H22" s="1938"/>
      <c r="I22" s="1938"/>
      <c r="J22" s="1938"/>
      <c r="K22" s="1167" t="s">
        <v>307</v>
      </c>
    </row>
    <row r="23" spans="1:13" ht="21" customHeight="1" x14ac:dyDescent="0.2">
      <c r="A23" s="1374" t="s">
        <v>308</v>
      </c>
      <c r="B23" s="1942" t="s">
        <v>1479</v>
      </c>
      <c r="C23" s="1942"/>
      <c r="D23" s="1942"/>
      <c r="E23" s="1942"/>
      <c r="F23" s="1939" t="s">
        <v>1140</v>
      </c>
      <c r="G23" s="1939"/>
      <c r="H23" s="1939"/>
      <c r="I23" s="1939"/>
      <c r="J23" s="1939"/>
      <c r="K23" s="1344" t="s">
        <v>117</v>
      </c>
      <c r="L23" s="698" t="s">
        <v>995</v>
      </c>
    </row>
    <row r="24" spans="1:13" ht="21" customHeight="1" x14ac:dyDescent="0.2">
      <c r="A24" s="1375" t="s">
        <v>309</v>
      </c>
      <c r="B24" s="1949" t="s">
        <v>108</v>
      </c>
      <c r="C24" s="1949"/>
      <c r="D24" s="1949"/>
      <c r="E24" s="1949"/>
      <c r="F24" s="1943" t="s">
        <v>1709</v>
      </c>
      <c r="G24" s="1944"/>
      <c r="H24" s="1944"/>
      <c r="I24" s="1944"/>
      <c r="J24" s="1945"/>
      <c r="K24" s="1344" t="s">
        <v>117</v>
      </c>
      <c r="L24" s="701"/>
      <c r="M24" s="701"/>
    </row>
    <row r="25" spans="1:13" ht="21" customHeight="1" x14ac:dyDescent="0.2">
      <c r="A25" s="1375" t="s">
        <v>126</v>
      </c>
      <c r="B25" s="1949" t="s">
        <v>127</v>
      </c>
      <c r="C25" s="1949"/>
      <c r="D25" s="1949"/>
      <c r="E25" s="1949"/>
      <c r="F25" s="1946"/>
      <c r="G25" s="1947"/>
      <c r="H25" s="1947"/>
      <c r="I25" s="1947"/>
      <c r="J25" s="1948"/>
      <c r="K25" s="1344" t="s">
        <v>117</v>
      </c>
      <c r="L25" s="701"/>
      <c r="M25" s="701"/>
    </row>
    <row r="26" spans="1:13" ht="21" customHeight="1" x14ac:dyDescent="0.2">
      <c r="A26" s="1375" t="s">
        <v>137</v>
      </c>
      <c r="B26" s="1973" t="s">
        <v>138</v>
      </c>
      <c r="C26" s="1973"/>
      <c r="D26" s="1973"/>
      <c r="E26" s="1973"/>
      <c r="F26" s="1940"/>
      <c r="G26" s="1940"/>
      <c r="H26" s="1940"/>
      <c r="I26" s="1940"/>
      <c r="J26" s="1940"/>
      <c r="K26" s="1344" t="s">
        <v>117</v>
      </c>
      <c r="L26" s="701"/>
      <c r="M26" s="701"/>
    </row>
    <row r="27" spans="1:13" ht="21" customHeight="1" x14ac:dyDescent="0.2">
      <c r="A27" s="1375" t="s">
        <v>924</v>
      </c>
      <c r="B27" s="1973" t="s">
        <v>1691</v>
      </c>
      <c r="C27" s="1973"/>
      <c r="D27" s="1973"/>
      <c r="E27" s="1973"/>
      <c r="F27" s="1940" t="s">
        <v>1777</v>
      </c>
      <c r="G27" s="1940"/>
      <c r="H27" s="1940"/>
      <c r="I27" s="1940"/>
      <c r="J27" s="1940"/>
      <c r="K27" s="1344" t="s">
        <v>117</v>
      </c>
      <c r="L27" s="701"/>
      <c r="M27" s="701"/>
    </row>
    <row r="28" spans="1:13" ht="21" customHeight="1" x14ac:dyDescent="0.2">
      <c r="A28" s="1375" t="s">
        <v>1513</v>
      </c>
      <c r="B28" s="1949" t="s">
        <v>1514</v>
      </c>
      <c r="C28" s="1949"/>
      <c r="D28" s="1949"/>
      <c r="E28" s="1949"/>
      <c r="F28" s="1940"/>
      <c r="G28" s="1940"/>
      <c r="H28" s="1940"/>
      <c r="I28" s="1940"/>
      <c r="J28" s="1940"/>
      <c r="K28" s="1344" t="s">
        <v>117</v>
      </c>
      <c r="L28" s="701"/>
      <c r="M28" s="701"/>
    </row>
    <row r="29" spans="1:13" ht="21" customHeight="1" x14ac:dyDescent="0.2">
      <c r="A29" s="1375" t="s">
        <v>1238</v>
      </c>
      <c r="B29" s="1940" t="s">
        <v>1246</v>
      </c>
      <c r="C29" s="1940"/>
      <c r="D29" s="1940"/>
      <c r="E29" s="1940"/>
      <c r="F29" s="1940" t="s">
        <v>1154</v>
      </c>
      <c r="G29" s="1940"/>
      <c r="H29" s="1940"/>
      <c r="I29" s="1940"/>
      <c r="J29" s="1940"/>
      <c r="K29" s="1344" t="s">
        <v>117</v>
      </c>
      <c r="L29" s="701"/>
      <c r="M29" s="701"/>
    </row>
    <row r="30" spans="1:13" ht="21" customHeight="1" x14ac:dyDescent="0.2">
      <c r="A30" s="1375" t="s">
        <v>1692</v>
      </c>
      <c r="B30" s="1940" t="s">
        <v>1693</v>
      </c>
      <c r="C30" s="1940"/>
      <c r="D30" s="1940"/>
      <c r="E30" s="1940"/>
      <c r="F30" s="1940" t="s">
        <v>1777</v>
      </c>
      <c r="G30" s="1940"/>
      <c r="H30" s="1940"/>
      <c r="I30" s="1940"/>
      <c r="J30" s="1940"/>
      <c r="K30" s="1344" t="s">
        <v>117</v>
      </c>
      <c r="L30" s="701"/>
      <c r="M30" s="701"/>
    </row>
    <row r="31" spans="1:13" ht="21" customHeight="1" x14ac:dyDescent="0.2">
      <c r="A31" s="1375" t="s">
        <v>1703</v>
      </c>
      <c r="B31" s="1940" t="s">
        <v>1073</v>
      </c>
      <c r="C31" s="1940"/>
      <c r="D31" s="1940"/>
      <c r="E31" s="1940"/>
      <c r="F31" s="1941" t="s">
        <v>1518</v>
      </c>
      <c r="G31" s="1941"/>
      <c r="H31" s="1941"/>
      <c r="I31" s="1941"/>
      <c r="J31" s="1941"/>
      <c r="K31" s="1344" t="s">
        <v>117</v>
      </c>
      <c r="L31" s="701"/>
      <c r="M31" s="701"/>
    </row>
    <row r="32" spans="1:13" ht="21" customHeight="1" x14ac:dyDescent="0.2">
      <c r="A32" s="1375" t="s">
        <v>1694</v>
      </c>
      <c r="B32" s="1940" t="s">
        <v>1289</v>
      </c>
      <c r="C32" s="1940"/>
      <c r="D32" s="1940"/>
      <c r="E32" s="1940"/>
      <c r="F32" s="1940" t="s">
        <v>1710</v>
      </c>
      <c r="G32" s="1940"/>
      <c r="H32" s="1940"/>
      <c r="I32" s="1940"/>
      <c r="J32" s="1940"/>
      <c r="K32" s="1344" t="s">
        <v>117</v>
      </c>
      <c r="L32" s="701"/>
      <c r="M32" s="701"/>
    </row>
    <row r="33" spans="1:13" ht="21" customHeight="1" x14ac:dyDescent="0.2">
      <c r="A33" s="1375" t="s">
        <v>1696</v>
      </c>
      <c r="B33" s="1940" t="s">
        <v>38</v>
      </c>
      <c r="C33" s="1940"/>
      <c r="D33" s="1940"/>
      <c r="E33" s="1940"/>
      <c r="F33" s="1941" t="s">
        <v>1519</v>
      </c>
      <c r="G33" s="1941"/>
      <c r="H33" s="1941"/>
      <c r="I33" s="1941"/>
      <c r="J33" s="1941"/>
      <c r="K33" s="1344" t="s">
        <v>117</v>
      </c>
      <c r="L33" s="701"/>
      <c r="M33" s="701"/>
    </row>
    <row r="34" spans="1:13" ht="21" customHeight="1" x14ac:dyDescent="0.2">
      <c r="A34" s="1375" t="s">
        <v>1697</v>
      </c>
      <c r="B34" s="1940" t="s">
        <v>1171</v>
      </c>
      <c r="C34" s="1940"/>
      <c r="D34" s="1940"/>
      <c r="E34" s="1940"/>
      <c r="F34" s="1940" t="s">
        <v>1141</v>
      </c>
      <c r="G34" s="1940"/>
      <c r="H34" s="1940"/>
      <c r="I34" s="1940"/>
      <c r="J34" s="1940"/>
      <c r="K34" s="1344" t="s">
        <v>117</v>
      </c>
      <c r="L34" s="701"/>
      <c r="M34" s="701"/>
    </row>
    <row r="35" spans="1:13" ht="21" customHeight="1" x14ac:dyDescent="0.2">
      <c r="A35" s="1375" t="s">
        <v>1697</v>
      </c>
      <c r="B35" s="1940" t="s">
        <v>1106</v>
      </c>
      <c r="C35" s="1940"/>
      <c r="D35" s="1940"/>
      <c r="E35" s="1940"/>
      <c r="F35" s="1940" t="s">
        <v>1142</v>
      </c>
      <c r="G35" s="1940"/>
      <c r="H35" s="1940"/>
      <c r="I35" s="1940"/>
      <c r="J35" s="1940"/>
      <c r="K35" s="1344" t="s">
        <v>117</v>
      </c>
      <c r="L35" s="701"/>
      <c r="M35" s="701"/>
    </row>
    <row r="36" spans="1:13" ht="21" customHeight="1" x14ac:dyDescent="0.2">
      <c r="A36" s="1375" t="s">
        <v>220</v>
      </c>
      <c r="B36" s="1940" t="s">
        <v>311</v>
      </c>
      <c r="C36" s="1940"/>
      <c r="D36" s="1940"/>
      <c r="E36" s="1940"/>
      <c r="F36" s="1943" t="s">
        <v>1266</v>
      </c>
      <c r="G36" s="1944"/>
      <c r="H36" s="1944"/>
      <c r="I36" s="1944"/>
      <c r="J36" s="1945"/>
      <c r="K36" s="1344" t="s">
        <v>117</v>
      </c>
      <c r="L36" s="701"/>
      <c r="M36" s="701"/>
    </row>
    <row r="37" spans="1:13" ht="21" customHeight="1" x14ac:dyDescent="0.2">
      <c r="A37" s="1375" t="s">
        <v>246</v>
      </c>
      <c r="B37" s="1940" t="s">
        <v>312</v>
      </c>
      <c r="C37" s="1940"/>
      <c r="D37" s="1940"/>
      <c r="E37" s="1940"/>
      <c r="F37" s="1974"/>
      <c r="G37" s="1975"/>
      <c r="H37" s="1975"/>
      <c r="I37" s="1975"/>
      <c r="J37" s="1976"/>
      <c r="K37" s="1344" t="s">
        <v>117</v>
      </c>
      <c r="L37" s="701"/>
      <c r="M37" s="701"/>
    </row>
    <row r="38" spans="1:13" ht="21" customHeight="1" x14ac:dyDescent="0.2">
      <c r="A38" s="1375" t="s">
        <v>1191</v>
      </c>
      <c r="B38" s="1940" t="s">
        <v>313</v>
      </c>
      <c r="C38" s="1940"/>
      <c r="D38" s="1940"/>
      <c r="E38" s="1940"/>
      <c r="F38" s="1946"/>
      <c r="G38" s="1947"/>
      <c r="H38" s="1947"/>
      <c r="I38" s="1947"/>
      <c r="J38" s="1948"/>
      <c r="K38" s="1344" t="s">
        <v>117</v>
      </c>
      <c r="L38" s="701"/>
      <c r="M38" s="701"/>
    </row>
    <row r="39" spans="1:13" ht="21" customHeight="1" x14ac:dyDescent="0.2">
      <c r="A39" s="1375" t="s">
        <v>268</v>
      </c>
      <c r="B39" s="1940" t="s">
        <v>1221</v>
      </c>
      <c r="C39" s="1940"/>
      <c r="D39" s="1940"/>
      <c r="E39" s="1940"/>
      <c r="F39" s="1940" t="s">
        <v>1153</v>
      </c>
      <c r="G39" s="1940"/>
      <c r="H39" s="1940"/>
      <c r="I39" s="1940"/>
      <c r="J39" s="1940"/>
      <c r="K39" s="1344" t="s">
        <v>117</v>
      </c>
      <c r="L39" s="701"/>
      <c r="M39" s="701"/>
    </row>
    <row r="40" spans="1:13" ht="21" customHeight="1" x14ac:dyDescent="0.2">
      <c r="A40" s="1375" t="s">
        <v>1543</v>
      </c>
      <c r="B40" s="1940" t="s">
        <v>315</v>
      </c>
      <c r="C40" s="1940"/>
      <c r="D40" s="1940"/>
      <c r="E40" s="1940"/>
      <c r="F40" s="1940" t="s">
        <v>1136</v>
      </c>
      <c r="G40" s="1940"/>
      <c r="H40" s="1940"/>
      <c r="I40" s="1940"/>
      <c r="J40" s="1940"/>
      <c r="K40" s="1344" t="s">
        <v>117</v>
      </c>
      <c r="L40" s="701"/>
      <c r="M40" s="701"/>
    </row>
    <row r="41" spans="1:13" ht="21" customHeight="1" x14ac:dyDescent="0.2">
      <c r="A41" s="1375" t="s">
        <v>1700</v>
      </c>
      <c r="B41" s="1940" t="s">
        <v>1119</v>
      </c>
      <c r="C41" s="1940"/>
      <c r="D41" s="1940"/>
      <c r="E41" s="1940"/>
      <c r="F41" s="1941" t="s">
        <v>1517</v>
      </c>
      <c r="G41" s="1940"/>
      <c r="H41" s="1940"/>
      <c r="I41" s="1940"/>
      <c r="J41" s="1940"/>
      <c r="K41" s="1344" t="s">
        <v>117</v>
      </c>
      <c r="L41" s="701"/>
      <c r="M41" s="701"/>
    </row>
    <row r="42" spans="1:13" ht="21" customHeight="1" x14ac:dyDescent="0.2">
      <c r="A42" s="1375" t="s">
        <v>919</v>
      </c>
      <c r="B42" s="1940" t="s">
        <v>1290</v>
      </c>
      <c r="C42" s="1940"/>
      <c r="D42" s="1940"/>
      <c r="E42" s="1940"/>
      <c r="F42" s="1940" t="s">
        <v>1365</v>
      </c>
      <c r="G42" s="1940"/>
      <c r="H42" s="1940"/>
      <c r="I42" s="1940"/>
      <c r="J42" s="1940"/>
      <c r="K42" s="1344" t="s">
        <v>117</v>
      </c>
      <c r="L42" s="701"/>
      <c r="M42" s="701"/>
    </row>
    <row r="43" spans="1:13" ht="21" customHeight="1" x14ac:dyDescent="0.2">
      <c r="A43" s="1375" t="s">
        <v>1701</v>
      </c>
      <c r="B43" s="1940" t="s">
        <v>43</v>
      </c>
      <c r="C43" s="1940"/>
      <c r="D43" s="1940"/>
      <c r="E43" s="1940"/>
      <c r="F43" s="1941" t="s">
        <v>1516</v>
      </c>
      <c r="G43" s="1940"/>
      <c r="H43" s="1940"/>
      <c r="I43" s="1940"/>
      <c r="J43" s="1940"/>
      <c r="K43" s="1344" t="s">
        <v>117</v>
      </c>
      <c r="L43" s="701"/>
      <c r="M43" s="701"/>
    </row>
    <row r="44" spans="1:13" ht="21" customHeight="1" x14ac:dyDescent="0.2">
      <c r="A44" s="1375" t="s">
        <v>1702</v>
      </c>
      <c r="B44" s="1940" t="s">
        <v>1170</v>
      </c>
      <c r="C44" s="1940"/>
      <c r="D44" s="1940"/>
      <c r="E44" s="1940"/>
      <c r="F44" s="1940" t="s">
        <v>1141</v>
      </c>
      <c r="G44" s="1940"/>
      <c r="H44" s="1940"/>
      <c r="I44" s="1940"/>
      <c r="J44" s="1940"/>
      <c r="K44" s="1344" t="s">
        <v>117</v>
      </c>
      <c r="L44" s="701"/>
      <c r="M44" s="701"/>
    </row>
    <row r="45" spans="1:13" ht="21" customHeight="1" x14ac:dyDescent="0.2">
      <c r="A45" s="1375" t="s">
        <v>1239</v>
      </c>
      <c r="B45" s="1940" t="s">
        <v>318</v>
      </c>
      <c r="C45" s="1940"/>
      <c r="D45" s="1940"/>
      <c r="E45" s="1940"/>
      <c r="F45" s="1940" t="s">
        <v>1152</v>
      </c>
      <c r="G45" s="1940"/>
      <c r="H45" s="1940"/>
      <c r="I45" s="1940"/>
      <c r="J45" s="1940"/>
      <c r="K45" s="1344" t="s">
        <v>117</v>
      </c>
      <c r="L45" s="701"/>
      <c r="M45" s="701"/>
    </row>
    <row r="46" spans="1:13" ht="21" customHeight="1" x14ac:dyDescent="0.2">
      <c r="A46" s="1375" t="s">
        <v>1240</v>
      </c>
      <c r="B46" s="1940" t="s">
        <v>320</v>
      </c>
      <c r="C46" s="1940"/>
      <c r="D46" s="1940"/>
      <c r="E46" s="1940"/>
      <c r="F46" s="1940" t="s">
        <v>1520</v>
      </c>
      <c r="G46" s="1940"/>
      <c r="H46" s="1940"/>
      <c r="I46" s="1940"/>
      <c r="J46" s="1940"/>
      <c r="K46" s="1344" t="s">
        <v>117</v>
      </c>
      <c r="L46" s="701"/>
      <c r="M46" s="701"/>
    </row>
    <row r="47" spans="1:13" ht="21" customHeight="1" x14ac:dyDescent="0.2">
      <c r="A47" s="1375" t="s">
        <v>1241</v>
      </c>
      <c r="B47" s="1940" t="s">
        <v>321</v>
      </c>
      <c r="C47" s="1940"/>
      <c r="D47" s="1940"/>
      <c r="E47" s="1940"/>
      <c r="F47" s="1940"/>
      <c r="G47" s="1940"/>
      <c r="H47" s="1940"/>
      <c r="I47" s="1940"/>
      <c r="J47" s="1940"/>
      <c r="K47" s="1344" t="s">
        <v>117</v>
      </c>
      <c r="L47" s="701"/>
      <c r="M47" s="701"/>
    </row>
    <row r="48" spans="1:13" ht="21" customHeight="1" x14ac:dyDescent="0.2">
      <c r="A48" s="1375" t="s">
        <v>1368</v>
      </c>
      <c r="B48" s="1940" t="s">
        <v>1705</v>
      </c>
      <c r="C48" s="1940"/>
      <c r="D48" s="1940"/>
      <c r="E48" s="1940"/>
      <c r="F48" s="1940" t="s">
        <v>1706</v>
      </c>
      <c r="G48" s="1940"/>
      <c r="H48" s="1940"/>
      <c r="I48" s="1940"/>
      <c r="J48" s="1940"/>
      <c r="K48" s="1344" t="s">
        <v>117</v>
      </c>
      <c r="L48" s="701"/>
      <c r="M48" s="701"/>
    </row>
    <row r="49" spans="1:13" ht="21" customHeight="1" x14ac:dyDescent="0.2">
      <c r="A49" s="1375" t="s">
        <v>322</v>
      </c>
      <c r="B49" s="1940" t="s">
        <v>1778</v>
      </c>
      <c r="C49" s="1940"/>
      <c r="D49" s="1940"/>
      <c r="E49" s="1940"/>
      <c r="F49" s="1940" t="s">
        <v>1433</v>
      </c>
      <c r="G49" s="1940"/>
      <c r="H49" s="1940"/>
      <c r="I49" s="1940"/>
      <c r="J49" s="1940"/>
      <c r="K49" s="1344" t="s">
        <v>117</v>
      </c>
      <c r="L49" s="701"/>
      <c r="M49" s="701"/>
    </row>
    <row r="50" spans="1:13" ht="21" customHeight="1" x14ac:dyDescent="0.2">
      <c r="A50" s="1375" t="s">
        <v>919</v>
      </c>
      <c r="B50" s="1940" t="s">
        <v>1371</v>
      </c>
      <c r="C50" s="1940"/>
      <c r="D50" s="1940"/>
      <c r="E50" s="1940"/>
      <c r="F50" s="1940" t="s">
        <v>1427</v>
      </c>
      <c r="G50" s="1940"/>
      <c r="H50" s="1940"/>
      <c r="I50" s="1940"/>
      <c r="J50" s="1940"/>
      <c r="K50" s="1344" t="s">
        <v>117</v>
      </c>
      <c r="L50" s="701"/>
      <c r="M50" s="701"/>
    </row>
    <row r="51" spans="1:13" ht="21" customHeight="1" x14ac:dyDescent="0.2">
      <c r="A51" s="1375" t="s">
        <v>1656</v>
      </c>
      <c r="B51" s="1940" t="s">
        <v>766</v>
      </c>
      <c r="C51" s="1940"/>
      <c r="D51" s="1940"/>
      <c r="E51" s="1940"/>
      <c r="F51" s="1940" t="s">
        <v>1374</v>
      </c>
      <c r="G51" s="1940"/>
      <c r="H51" s="1940"/>
      <c r="I51" s="1940"/>
      <c r="J51" s="1940"/>
      <c r="K51" s="1344" t="s">
        <v>117</v>
      </c>
      <c r="L51" s="701"/>
      <c r="M51" s="701"/>
    </row>
    <row r="52" spans="1:13" ht="21" customHeight="1" x14ac:dyDescent="0.2">
      <c r="A52" s="1375" t="s">
        <v>324</v>
      </c>
      <c r="B52" s="1940" t="s">
        <v>1223</v>
      </c>
      <c r="C52" s="1940"/>
      <c r="D52" s="1940"/>
      <c r="E52" s="1940"/>
      <c r="F52" s="1940" t="s">
        <v>1428</v>
      </c>
      <c r="G52" s="1940"/>
      <c r="H52" s="1940"/>
      <c r="I52" s="1940"/>
      <c r="J52" s="1940"/>
      <c r="K52" s="1344" t="s">
        <v>117</v>
      </c>
      <c r="L52" s="701"/>
      <c r="M52" s="701"/>
    </row>
    <row r="53" spans="1:13" ht="21" customHeight="1" x14ac:dyDescent="0.2">
      <c r="A53" s="1375" t="s">
        <v>1704</v>
      </c>
      <c r="B53" s="1940" t="s">
        <v>1222</v>
      </c>
      <c r="C53" s="1940"/>
      <c r="D53" s="1940"/>
      <c r="E53" s="1940"/>
      <c r="F53" s="1940" t="s">
        <v>1429</v>
      </c>
      <c r="G53" s="1940"/>
      <c r="H53" s="1940"/>
      <c r="I53" s="1940"/>
      <c r="J53" s="1940"/>
      <c r="K53" s="1344" t="s">
        <v>117</v>
      </c>
      <c r="L53" s="701"/>
      <c r="M53" s="701"/>
    </row>
    <row r="54" spans="1:13" ht="21" customHeight="1" x14ac:dyDescent="0.2">
      <c r="A54" s="1375" t="s">
        <v>1224</v>
      </c>
      <c r="B54" s="1940" t="s">
        <v>1225</v>
      </c>
      <c r="C54" s="1940"/>
      <c r="D54" s="1940"/>
      <c r="E54" s="1940"/>
      <c r="F54" s="1943" t="s">
        <v>1288</v>
      </c>
      <c r="G54" s="1944"/>
      <c r="H54" s="1944"/>
      <c r="I54" s="1944"/>
      <c r="J54" s="1945"/>
      <c r="K54" s="1344" t="s">
        <v>117</v>
      </c>
      <c r="L54" s="701"/>
      <c r="M54" s="701"/>
    </row>
    <row r="55" spans="1:13" ht="21" customHeight="1" x14ac:dyDescent="0.2">
      <c r="A55" s="1375" t="s">
        <v>1707</v>
      </c>
      <c r="B55" s="1940" t="s">
        <v>1249</v>
      </c>
      <c r="C55" s="1940"/>
      <c r="D55" s="1940"/>
      <c r="E55" s="1940"/>
      <c r="F55" s="1946"/>
      <c r="G55" s="1947"/>
      <c r="H55" s="1947"/>
      <c r="I55" s="1947"/>
      <c r="J55" s="1948"/>
      <c r="K55" s="1344" t="s">
        <v>117</v>
      </c>
      <c r="L55" s="701"/>
      <c r="M55" s="701"/>
    </row>
    <row r="56" spans="1:13" ht="21" customHeight="1" x14ac:dyDescent="0.2">
      <c r="A56" s="1376" t="s">
        <v>329</v>
      </c>
      <c r="B56" s="1972" t="s">
        <v>330</v>
      </c>
      <c r="C56" s="1972"/>
      <c r="D56" s="1972"/>
      <c r="E56" s="1972"/>
      <c r="F56" s="1971" t="s">
        <v>1432</v>
      </c>
      <c r="G56" s="1971"/>
      <c r="H56" s="1971"/>
      <c r="I56" s="1971"/>
      <c r="J56" s="1971"/>
      <c r="K56" s="1377" t="s">
        <v>117</v>
      </c>
      <c r="L56" s="701"/>
      <c r="M56" s="701"/>
    </row>
    <row r="57" spans="1:13" ht="15" customHeight="1" x14ac:dyDescent="0.2">
      <c r="B57" s="1345"/>
      <c r="C57" s="1345"/>
      <c r="D57" s="1345"/>
      <c r="E57" s="1345"/>
      <c r="F57" s="1345"/>
      <c r="G57" s="1345"/>
      <c r="H57" s="1345"/>
      <c r="I57" s="1345"/>
      <c r="J57" s="1345"/>
      <c r="K57" s="1346"/>
      <c r="L57" s="701"/>
    </row>
    <row r="58" spans="1:13" ht="15" customHeight="1" x14ac:dyDescent="0.2">
      <c r="A58" s="1454" t="s">
        <v>1708</v>
      </c>
    </row>
    <row r="59" spans="1:13" ht="15" customHeight="1" x14ac:dyDescent="0.2">
      <c r="A59" s="701"/>
    </row>
  </sheetData>
  <mergeCells count="103">
    <mergeCell ref="F39:J39"/>
    <mergeCell ref="F42:J42"/>
    <mergeCell ref="B35:E35"/>
    <mergeCell ref="B40:E40"/>
    <mergeCell ref="B34:E34"/>
    <mergeCell ref="F36:J38"/>
    <mergeCell ref="F35:J35"/>
    <mergeCell ref="B29:E29"/>
    <mergeCell ref="B27:E27"/>
    <mergeCell ref="B49:E49"/>
    <mergeCell ref="F41:J41"/>
    <mergeCell ref="F40:J40"/>
    <mergeCell ref="F54:J55"/>
    <mergeCell ref="F51:J51"/>
    <mergeCell ref="F50:J50"/>
    <mergeCell ref="B43:E43"/>
    <mergeCell ref="B42:E42"/>
    <mergeCell ref="B41:E41"/>
    <mergeCell ref="F45:J45"/>
    <mergeCell ref="F44:J44"/>
    <mergeCell ref="F43:J43"/>
    <mergeCell ref="F49:J49"/>
    <mergeCell ref="F47:J47"/>
    <mergeCell ref="F46:J46"/>
    <mergeCell ref="B48:E48"/>
    <mergeCell ref="F48:J48"/>
    <mergeCell ref="F56:J56"/>
    <mergeCell ref="B55:E55"/>
    <mergeCell ref="B54:E54"/>
    <mergeCell ref="B53:E53"/>
    <mergeCell ref="B52:E52"/>
    <mergeCell ref="F53:J53"/>
    <mergeCell ref="F52:J52"/>
    <mergeCell ref="C11:E11"/>
    <mergeCell ref="A11:A19"/>
    <mergeCell ref="B11:B12"/>
    <mergeCell ref="B16:B17"/>
    <mergeCell ref="B56:E56"/>
    <mergeCell ref="B51:E51"/>
    <mergeCell ref="B50:E50"/>
    <mergeCell ref="B46:E46"/>
    <mergeCell ref="B45:E45"/>
    <mergeCell ref="B44:E44"/>
    <mergeCell ref="B47:E47"/>
    <mergeCell ref="B33:E33"/>
    <mergeCell ref="B39:E39"/>
    <mergeCell ref="B38:E38"/>
    <mergeCell ref="B37:E37"/>
    <mergeCell ref="B36:E36"/>
    <mergeCell ref="B26:E26"/>
    <mergeCell ref="A4:B5"/>
    <mergeCell ref="A6:B7"/>
    <mergeCell ref="A8:B8"/>
    <mergeCell ref="C4:K4"/>
    <mergeCell ref="C5:K5"/>
    <mergeCell ref="C6:E7"/>
    <mergeCell ref="C8:E8"/>
    <mergeCell ref="G8:K8"/>
    <mergeCell ref="G7:K7"/>
    <mergeCell ref="G6:K6"/>
    <mergeCell ref="F6:F7"/>
    <mergeCell ref="C12:E12"/>
    <mergeCell ref="C19:E19"/>
    <mergeCell ref="C17:E17"/>
    <mergeCell ref="C16:E16"/>
    <mergeCell ref="B22:E22"/>
    <mergeCell ref="C18:E18"/>
    <mergeCell ref="B13:B15"/>
    <mergeCell ref="D13:E13"/>
    <mergeCell ref="C14:E14"/>
    <mergeCell ref="C15:E15"/>
    <mergeCell ref="F22:J22"/>
    <mergeCell ref="F23:J23"/>
    <mergeCell ref="B32:E32"/>
    <mergeCell ref="F31:J31"/>
    <mergeCell ref="F34:J34"/>
    <mergeCell ref="F33:J33"/>
    <mergeCell ref="F32:J32"/>
    <mergeCell ref="B31:E31"/>
    <mergeCell ref="B23:E23"/>
    <mergeCell ref="F24:J25"/>
    <mergeCell ref="F29:J29"/>
    <mergeCell ref="F28:J28"/>
    <mergeCell ref="F26:J26"/>
    <mergeCell ref="B24:E24"/>
    <mergeCell ref="B28:E28"/>
    <mergeCell ref="B25:E25"/>
    <mergeCell ref="F27:J27"/>
    <mergeCell ref="B30:E30"/>
    <mergeCell ref="F30:J30"/>
    <mergeCell ref="F11:F19"/>
    <mergeCell ref="G11:G12"/>
    <mergeCell ref="H18:K18"/>
    <mergeCell ref="H12:K12"/>
    <mergeCell ref="I13:K13"/>
    <mergeCell ref="H14:K14"/>
    <mergeCell ref="H15:K15"/>
    <mergeCell ref="G13:G15"/>
    <mergeCell ref="G16:G17"/>
    <mergeCell ref="H17:K17"/>
    <mergeCell ref="H11:K11"/>
    <mergeCell ref="H19:K19"/>
    <mergeCell ref="H16:K16"/>
  </mergeCells>
  <phoneticPr fontId="2"/>
  <conditionalFormatting sqref="C11:E15 C18:E19">
    <cfRule type="expression" dxfId="23" priority="3">
      <formula>$M$15</formula>
    </cfRule>
  </conditionalFormatting>
  <conditionalFormatting sqref="C11:E19">
    <cfRule type="expression" dxfId="22" priority="2">
      <formula>$M$15=TRUE</formula>
    </cfRule>
  </conditionalFormatting>
  <conditionalFormatting sqref="H11:K19">
    <cfRule type="expression" dxfId="21" priority="1">
      <formula>$N$15=TRUE</formula>
    </cfRule>
  </conditionalFormatting>
  <dataValidations count="4">
    <dataValidation type="list" allowBlank="1" showInputMessage="1" showErrorMessage="1" sqref="K57" xr:uid="{00000000-0002-0000-0100-000000000000}">
      <formula1>"□,■"</formula1>
    </dataValidation>
    <dataValidation imeMode="fullKatakana" allowBlank="1" showInputMessage="1" showErrorMessage="1" sqref="C11:E11 C14:E14 H11:K11 H14:K14 C4:K4 G6:K6" xr:uid="{19F30AF3-BE6B-4811-8BB7-A74692BFF696}"/>
    <dataValidation imeMode="halfAlpha" allowBlank="1" showInputMessage="1" showErrorMessage="1" sqref="H19:K19 C19:E19 G8:K8" xr:uid="{8C72E254-1A80-45A7-8C17-6A7DC4730F9A}"/>
    <dataValidation type="list" allowBlank="1" showInputMessage="1" showErrorMessage="1" sqref="K23:K56" xr:uid="{3857064D-4B6B-4E19-821E-1755357EC153}">
      <formula1>"□,■,―"</formula1>
    </dataValidation>
  </dataValidations>
  <printOptions horizontalCentered="1"/>
  <pageMargins left="0.31496062992125984" right="0.31496062992125984" top="0.55118110236220474" bottom="0.55118110236220474"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3" r:id="rId4" name="Check Box 3">
              <controlPr defaultSize="0" autoFill="0" autoLine="0" autoPict="0">
                <anchor moveWithCells="1">
                  <from>
                    <xdr:col>5</xdr:col>
                    <xdr:colOff>12700</xdr:colOff>
                    <xdr:row>14</xdr:row>
                    <xdr:rowOff>50800</xdr:rowOff>
                  </from>
                  <to>
                    <xdr:col>5</xdr:col>
                    <xdr:colOff>317500</xdr:colOff>
                    <xdr:row>15</xdr:row>
                    <xdr:rowOff>50800</xdr:rowOff>
                  </to>
                </anchor>
              </controlPr>
            </control>
          </mc:Choice>
        </mc:AlternateContent>
        <mc:AlternateContent xmlns:mc="http://schemas.openxmlformats.org/markup-compatibility/2006">
          <mc:Choice Requires="x14">
            <control shapeId="71684" r:id="rId5" name="Check Box 4">
              <controlPr defaultSize="0" autoFill="0" autoLine="0" autoPict="0">
                <anchor moveWithCells="1">
                  <from>
                    <xdr:col>0</xdr:col>
                    <xdr:colOff>12700</xdr:colOff>
                    <xdr:row>14</xdr:row>
                    <xdr:rowOff>50800</xdr:rowOff>
                  </from>
                  <to>
                    <xdr:col>0</xdr:col>
                    <xdr:colOff>317500</xdr:colOff>
                    <xdr:row>15</xdr:row>
                    <xdr:rowOff>50800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99FF99"/>
  </sheetPr>
  <dimension ref="A1:W34"/>
  <sheetViews>
    <sheetView showGridLines="0" view="pageBreakPreview" zoomScaleNormal="100" zoomScaleSheetLayoutView="100" workbookViewId="0">
      <selection activeCell="D5" sqref="D5:J5"/>
    </sheetView>
  </sheetViews>
  <sheetFormatPr defaultColWidth="9.09765625" defaultRowHeight="12" x14ac:dyDescent="0.2"/>
  <cols>
    <col min="1" max="1" width="7" style="144" customWidth="1"/>
    <col min="2" max="2" width="9.69921875" style="144" customWidth="1"/>
    <col min="3" max="3" width="1.8984375" style="144" customWidth="1"/>
    <col min="4" max="10" width="9.69921875" style="144" customWidth="1"/>
    <col min="11" max="11" width="10.09765625" style="144" customWidth="1"/>
    <col min="12" max="16384" width="9.09765625" style="144"/>
  </cols>
  <sheetData>
    <row r="1" spans="1:12" ht="21" customHeight="1" x14ac:dyDescent="0.2">
      <c r="B1" s="145"/>
      <c r="C1" s="145"/>
      <c r="D1" s="145"/>
      <c r="E1" s="145"/>
      <c r="F1" s="145"/>
      <c r="G1" s="145"/>
      <c r="H1" s="145"/>
      <c r="I1" s="145"/>
      <c r="J1" s="145"/>
      <c r="K1" s="146" t="s">
        <v>289</v>
      </c>
    </row>
    <row r="2" spans="1:12" ht="45" customHeight="1" x14ac:dyDescent="0.2">
      <c r="A2" s="2543" t="s">
        <v>290</v>
      </c>
      <c r="B2" s="2543"/>
      <c r="C2" s="2543"/>
      <c r="D2" s="2543"/>
      <c r="E2" s="2543"/>
      <c r="F2" s="2543"/>
      <c r="G2" s="2543"/>
      <c r="H2" s="2543"/>
      <c r="I2" s="2543"/>
      <c r="J2" s="2543"/>
      <c r="K2" s="2543"/>
    </row>
    <row r="3" spans="1:12" s="145" customFormat="1" ht="45.65" customHeight="1" x14ac:dyDescent="0.2"/>
    <row r="4" spans="1:12" s="145" customFormat="1" ht="24" customHeight="1" x14ac:dyDescent="0.2">
      <c r="A4" s="145" t="s">
        <v>291</v>
      </c>
      <c r="D4" s="1371"/>
      <c r="E4" s="1371"/>
      <c r="F4" s="1371"/>
      <c r="G4" s="1371"/>
      <c r="H4" s="1371"/>
      <c r="I4" s="1371"/>
      <c r="J4" s="1371"/>
    </row>
    <row r="5" spans="1:12" s="145" customFormat="1" ht="24" customHeight="1" x14ac:dyDescent="0.2">
      <c r="B5" s="146" t="s">
        <v>292</v>
      </c>
      <c r="D5" s="2539"/>
      <c r="E5" s="2539"/>
      <c r="F5" s="2539"/>
      <c r="G5" s="2539"/>
      <c r="H5" s="2539"/>
      <c r="I5" s="2539"/>
      <c r="J5" s="2539"/>
    </row>
    <row r="6" spans="1:12" s="145" customFormat="1" ht="24" customHeight="1" x14ac:dyDescent="0.2">
      <c r="A6" s="2541" t="s">
        <v>293</v>
      </c>
      <c r="B6" s="2541"/>
      <c r="D6" s="2539"/>
      <c r="E6" s="2539"/>
      <c r="F6" s="2539"/>
      <c r="G6" s="2539"/>
      <c r="H6" s="2539"/>
      <c r="I6" s="2539"/>
      <c r="J6" s="147" t="s">
        <v>267</v>
      </c>
      <c r="L6" s="145" t="s">
        <v>1430</v>
      </c>
    </row>
    <row r="7" spans="1:12" s="145" customFormat="1" ht="24" customHeight="1" x14ac:dyDescent="0.2">
      <c r="B7" s="146" t="s">
        <v>294</v>
      </c>
      <c r="D7" s="2539" t="s">
        <v>103</v>
      </c>
      <c r="E7" s="2539"/>
      <c r="F7" s="2539"/>
      <c r="G7" s="2539"/>
      <c r="H7" s="2539"/>
      <c r="I7" s="2539"/>
      <c r="J7" s="2539"/>
    </row>
    <row r="8" spans="1:12" s="145" customFormat="1" ht="24" customHeight="1" x14ac:dyDescent="0.2">
      <c r="D8" s="2542"/>
      <c r="E8" s="2542"/>
      <c r="F8" s="2542"/>
      <c r="G8" s="2542"/>
      <c r="H8" s="2542"/>
      <c r="I8" s="2542"/>
      <c r="J8" s="2542"/>
    </row>
    <row r="9" spans="1:12" s="145" customFormat="1" ht="24" customHeight="1" x14ac:dyDescent="0.2">
      <c r="D9" s="2542"/>
      <c r="E9" s="2542"/>
      <c r="F9" s="2542"/>
      <c r="G9" s="2542"/>
      <c r="H9" s="2542"/>
      <c r="I9" s="2542"/>
      <c r="J9" s="2542"/>
    </row>
    <row r="10" spans="1:12" s="145" customFormat="1" ht="24" customHeight="1" x14ac:dyDescent="0.2"/>
    <row r="11" spans="1:12" s="145" customFormat="1" ht="24" customHeight="1" x14ac:dyDescent="0.2"/>
    <row r="12" spans="1:12" s="145" customFormat="1" ht="24" customHeight="1" x14ac:dyDescent="0.2">
      <c r="A12" s="2544" t="s">
        <v>1486</v>
      </c>
      <c r="B12" s="2544"/>
      <c r="C12" s="2544"/>
      <c r="D12" s="2544"/>
      <c r="E12" s="2544"/>
      <c r="F12" s="2544"/>
      <c r="G12" s="2544"/>
      <c r="H12" s="2544"/>
      <c r="I12" s="2544"/>
      <c r="J12" s="2544"/>
      <c r="K12" s="2544"/>
    </row>
    <row r="13" spans="1:12" s="145" customFormat="1" ht="24" customHeight="1" x14ac:dyDescent="0.2">
      <c r="A13" s="2544" t="s">
        <v>295</v>
      </c>
      <c r="B13" s="2544"/>
      <c r="C13" s="2544"/>
      <c r="D13" s="2544"/>
      <c r="E13" s="2544"/>
      <c r="F13" s="2544"/>
      <c r="G13" s="2544"/>
      <c r="H13" s="2544"/>
      <c r="I13" s="2544"/>
      <c r="J13" s="2544"/>
      <c r="K13" s="2544"/>
    </row>
    <row r="14" spans="1:12" s="145" customFormat="1" ht="24" customHeight="1" x14ac:dyDescent="0.2">
      <c r="A14" s="145" t="s">
        <v>296</v>
      </c>
    </row>
    <row r="15" spans="1:12" s="145" customFormat="1" ht="24" customHeight="1" x14ac:dyDescent="0.2"/>
    <row r="16" spans="1:12" s="145" customFormat="1" ht="24" customHeight="1" x14ac:dyDescent="0.2">
      <c r="H16" s="2541" t="s">
        <v>1280</v>
      </c>
      <c r="I16" s="2541"/>
      <c r="J16" s="2541"/>
      <c r="K16" s="2541"/>
    </row>
    <row r="17" spans="1:23" s="145" customFormat="1" ht="24" customHeight="1" x14ac:dyDescent="0.2">
      <c r="J17" s="146"/>
    </row>
    <row r="18" spans="1:23" s="145" customFormat="1" ht="24" customHeight="1" x14ac:dyDescent="0.2">
      <c r="A18" s="145" t="s">
        <v>297</v>
      </c>
    </row>
    <row r="19" spans="1:23" s="145" customFormat="1" ht="24" customHeight="1" x14ac:dyDescent="0.2">
      <c r="B19" s="146" t="s">
        <v>292</v>
      </c>
      <c r="D19" s="2539" t="str">
        <f>IF(基本情報!G17="","",IF(基本情報!G15="個人","",基本情報!G17))</f>
        <v/>
      </c>
      <c r="E19" s="2539"/>
      <c r="F19" s="2539"/>
      <c r="G19" s="2539"/>
      <c r="H19" s="2539"/>
      <c r="I19" s="2539"/>
      <c r="J19" s="2539"/>
    </row>
    <row r="20" spans="1:23" s="145" customFormat="1" ht="24" customHeight="1" x14ac:dyDescent="0.2">
      <c r="A20" s="2541" t="s">
        <v>293</v>
      </c>
      <c r="B20" s="2541"/>
      <c r="D20" s="2539" t="str">
        <f>IF(基本情報!G15="個人",基本情報!G20,CONCATENATE(基本情報!G18,"　",基本情報!G20))</f>
        <v>　</v>
      </c>
      <c r="E20" s="2539"/>
      <c r="F20" s="2539"/>
      <c r="G20" s="2539"/>
      <c r="H20" s="2539"/>
      <c r="I20" s="2539"/>
      <c r="J20" s="147" t="s">
        <v>267</v>
      </c>
    </row>
    <row r="21" spans="1:23" s="145" customFormat="1" ht="24" customHeight="1" x14ac:dyDescent="0.2">
      <c r="B21" s="146" t="s">
        <v>294</v>
      </c>
      <c r="D21" s="2539" t="str">
        <f>IF(基本情報!H21="","〒",CONCATENATE("〒",基本情報!H21))</f>
        <v>〒</v>
      </c>
      <c r="E21" s="2539"/>
      <c r="F21" s="2539"/>
      <c r="G21" s="2539"/>
      <c r="H21" s="2539"/>
      <c r="I21" s="2539"/>
      <c r="J21" s="2539"/>
    </row>
    <row r="22" spans="1:23" s="145" customFormat="1" ht="24" customHeight="1" x14ac:dyDescent="0.2">
      <c r="D22" s="2542" t="str">
        <f>IF(基本情報!G22="","",基本情報!G22)</f>
        <v/>
      </c>
      <c r="E22" s="2542"/>
      <c r="F22" s="2542"/>
      <c r="G22" s="2542"/>
      <c r="H22" s="2542"/>
      <c r="I22" s="2542"/>
      <c r="J22" s="2542"/>
    </row>
    <row r="23" spans="1:23" s="145" customFormat="1" ht="24" customHeight="1" x14ac:dyDescent="0.2">
      <c r="D23" s="2542"/>
      <c r="E23" s="2542"/>
      <c r="F23" s="2542"/>
      <c r="G23" s="2542"/>
      <c r="H23" s="2542"/>
      <c r="I23" s="2542"/>
      <c r="J23" s="2542"/>
    </row>
    <row r="24" spans="1:23" s="145" customFormat="1" ht="24" customHeight="1" x14ac:dyDescent="0.2"/>
    <row r="25" spans="1:23" s="145" customFormat="1" ht="24" customHeight="1" x14ac:dyDescent="0.2"/>
    <row r="26" spans="1:23" s="145" customFormat="1" ht="24" customHeight="1" x14ac:dyDescent="0.2"/>
    <row r="27" spans="1:23" s="145" customFormat="1" ht="24" customHeight="1" x14ac:dyDescent="0.2">
      <c r="B27" s="146"/>
    </row>
    <row r="28" spans="1:23" s="145" customFormat="1" ht="24" customHeight="1" x14ac:dyDescent="0.2">
      <c r="B28" s="146"/>
    </row>
    <row r="29" spans="1:23" s="145" customFormat="1" ht="24" customHeight="1" x14ac:dyDescent="0.2"/>
    <row r="30" spans="1:23" s="138" customFormat="1" ht="21" customHeight="1" x14ac:dyDescent="0.2">
      <c r="E30" s="56"/>
      <c r="H30" s="143"/>
      <c r="J30" s="143"/>
      <c r="K30" s="143"/>
      <c r="L30" s="143"/>
      <c r="M30" s="143"/>
      <c r="N30" s="143"/>
      <c r="O30" s="143"/>
      <c r="P30" s="143"/>
      <c r="Q30" s="143"/>
      <c r="R30" s="143"/>
      <c r="S30" s="143"/>
      <c r="T30" s="143"/>
      <c r="U30" s="143"/>
      <c r="V30" s="143"/>
      <c r="W30" s="143"/>
    </row>
    <row r="31" spans="1:23" s="138" customFormat="1" ht="21" customHeight="1" x14ac:dyDescent="0.2">
      <c r="A31" s="2540" t="str">
        <f>IF(基本情報!D13="","事業名：　　　　　　　　　　　　　　　　　　　　",CONCATENATE("事業名：",IF(基本情報!D13="","",基本情報!D13)))</f>
        <v>事業名：　　　　　　　　　　　　　　　　　　　　</v>
      </c>
      <c r="B31" s="2540"/>
      <c r="C31" s="2540"/>
      <c r="D31" s="2540"/>
      <c r="E31" s="2540"/>
      <c r="F31" s="2540"/>
      <c r="G31" s="2540"/>
      <c r="H31" s="2540"/>
      <c r="I31" s="2540"/>
      <c r="J31" s="2540"/>
      <c r="K31" s="2540"/>
      <c r="L31" s="143"/>
      <c r="M31" s="143"/>
      <c r="N31" s="143"/>
      <c r="O31" s="143"/>
      <c r="P31" s="143"/>
      <c r="Q31" s="143"/>
      <c r="R31" s="143"/>
      <c r="S31" s="143"/>
      <c r="T31" s="143"/>
      <c r="U31" s="143"/>
      <c r="V31" s="143"/>
      <c r="W31" s="143"/>
    </row>
    <row r="32" spans="1:23" s="145" customFormat="1" ht="24" customHeight="1" x14ac:dyDescent="0.2">
      <c r="A32" s="2541"/>
      <c r="B32" s="2541"/>
      <c r="C32" s="2541"/>
      <c r="D32" s="2541"/>
      <c r="E32" s="2541"/>
      <c r="F32" s="2541"/>
      <c r="G32" s="2541"/>
      <c r="H32" s="2541"/>
      <c r="I32" s="2541"/>
      <c r="J32" s="2541"/>
      <c r="K32" s="2541"/>
    </row>
    <row r="33" s="145" customFormat="1" ht="24" customHeight="1" x14ac:dyDescent="0.2"/>
    <row r="34" ht="12" customHeight="1" x14ac:dyDescent="0.2"/>
  </sheetData>
  <mergeCells count="16">
    <mergeCell ref="D19:J19"/>
    <mergeCell ref="A31:K31"/>
    <mergeCell ref="A32:K32"/>
    <mergeCell ref="D8:J9"/>
    <mergeCell ref="A2:K2"/>
    <mergeCell ref="D5:J5"/>
    <mergeCell ref="A6:B6"/>
    <mergeCell ref="D6:I6"/>
    <mergeCell ref="D7:J7"/>
    <mergeCell ref="A20:B20"/>
    <mergeCell ref="D20:I20"/>
    <mergeCell ref="D21:J21"/>
    <mergeCell ref="D22:J23"/>
    <mergeCell ref="A12:K12"/>
    <mergeCell ref="A13:K13"/>
    <mergeCell ref="H16:K16"/>
  </mergeCells>
  <phoneticPr fontId="2"/>
  <printOptions horizontalCentered="1"/>
  <pageMargins left="0.59055118110236227" right="0.59055118110236227" top="0.59055118110236227" bottom="0.59055118110236227" header="0" footer="0"/>
  <pageSetup paperSize="9" scale="98" fitToWidth="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99FF99"/>
  </sheetPr>
  <dimension ref="A1:O61"/>
  <sheetViews>
    <sheetView showGridLines="0" view="pageBreakPreview" zoomScaleNormal="100" zoomScaleSheetLayoutView="100" workbookViewId="0">
      <selection activeCell="D3" sqref="D3:H3"/>
    </sheetView>
  </sheetViews>
  <sheetFormatPr defaultColWidth="9.59765625" defaultRowHeight="13" x14ac:dyDescent="0.2"/>
  <cols>
    <col min="1" max="2" width="3" style="160" customWidth="1"/>
    <col min="3" max="3" width="9.69921875" style="160" customWidth="1"/>
    <col min="4" max="4" width="11.09765625" style="160" customWidth="1"/>
    <col min="5" max="5" width="7.59765625" style="160" customWidth="1"/>
    <col min="6" max="9" width="7" style="160" customWidth="1"/>
    <col min="10" max="11" width="7.59765625" style="160" customWidth="1"/>
    <col min="12" max="12" width="2.69921875" style="160" customWidth="1"/>
    <col min="13" max="14" width="9.09765625" style="160" customWidth="1"/>
    <col min="15" max="16384" width="9.59765625" style="160"/>
  </cols>
  <sheetData>
    <row r="1" spans="1:14" s="151" customFormat="1" ht="14" x14ac:dyDescent="0.2">
      <c r="I1" s="149"/>
      <c r="J1" s="149"/>
      <c r="K1" s="149"/>
      <c r="L1" s="149"/>
      <c r="M1" s="149"/>
      <c r="N1" s="150" t="s">
        <v>339</v>
      </c>
    </row>
    <row r="2" spans="1:14" s="151" customFormat="1" ht="14.5" thickBot="1" x14ac:dyDescent="0.25">
      <c r="A2" s="2685" t="s">
        <v>340</v>
      </c>
      <c r="B2" s="2685"/>
      <c r="C2" s="2685"/>
      <c r="D2" s="2685"/>
      <c r="E2" s="2685"/>
      <c r="F2" s="2685"/>
      <c r="G2" s="2685"/>
      <c r="H2" s="2685"/>
      <c r="I2" s="2685"/>
      <c r="J2" s="2685"/>
      <c r="K2" s="2685"/>
      <c r="L2" s="2685"/>
      <c r="M2" s="2685"/>
      <c r="N2" s="2685"/>
    </row>
    <row r="3" spans="1:14" s="151" customFormat="1" ht="22.5" customHeight="1" thickBot="1" x14ac:dyDescent="0.25">
      <c r="A3" s="2686" t="s">
        <v>287</v>
      </c>
      <c r="B3" s="2687"/>
      <c r="C3" s="2688"/>
      <c r="D3" s="2689"/>
      <c r="E3" s="2690"/>
      <c r="F3" s="2690"/>
      <c r="G3" s="2690"/>
      <c r="H3" s="2690"/>
      <c r="I3" s="876" t="s">
        <v>341</v>
      </c>
      <c r="J3" s="2691"/>
      <c r="K3" s="2692"/>
      <c r="L3" s="877" t="s">
        <v>342</v>
      </c>
      <c r="M3" s="2693" t="s">
        <v>1353</v>
      </c>
      <c r="N3" s="2694"/>
    </row>
    <row r="4" spans="1:14" s="153" customFormat="1" ht="12" x14ac:dyDescent="0.2">
      <c r="C4" s="154" t="s">
        <v>343</v>
      </c>
      <c r="D4" s="155" t="s">
        <v>344</v>
      </c>
      <c r="E4" s="156"/>
      <c r="F4" s="156"/>
      <c r="G4" s="156"/>
      <c r="H4" s="156"/>
      <c r="I4" s="156"/>
      <c r="J4" s="156"/>
      <c r="K4" s="157"/>
      <c r="L4" s="157"/>
      <c r="M4" s="157"/>
      <c r="N4" s="157"/>
    </row>
    <row r="5" spans="1:14" s="153" customFormat="1" ht="12" x14ac:dyDescent="0.2">
      <c r="C5" s="154" t="s">
        <v>345</v>
      </c>
      <c r="D5" s="155" t="s">
        <v>346</v>
      </c>
      <c r="E5" s="156"/>
      <c r="F5" s="156"/>
      <c r="G5" s="156"/>
      <c r="H5" s="156"/>
      <c r="I5" s="156"/>
      <c r="J5" s="156"/>
      <c r="K5" s="156"/>
      <c r="L5" s="156"/>
      <c r="M5" s="156"/>
      <c r="N5" s="156"/>
    </row>
    <row r="6" spans="1:14" s="153" customFormat="1" ht="12" x14ac:dyDescent="0.2">
      <c r="C6" s="154" t="s">
        <v>347</v>
      </c>
      <c r="D6" s="155" t="s">
        <v>348</v>
      </c>
      <c r="E6" s="156"/>
      <c r="F6" s="156"/>
      <c r="G6" s="156"/>
      <c r="H6" s="156"/>
      <c r="I6" s="156"/>
      <c r="J6" s="156"/>
      <c r="K6" s="156"/>
      <c r="L6" s="156"/>
      <c r="M6" s="156"/>
      <c r="N6" s="156"/>
    </row>
    <row r="7" spans="1:14" s="153" customFormat="1" ht="6" customHeight="1" x14ac:dyDescent="0.2">
      <c r="A7" s="156"/>
      <c r="B7" s="156"/>
      <c r="C7" s="158"/>
      <c r="D7" s="156"/>
      <c r="E7" s="156"/>
      <c r="F7" s="156"/>
      <c r="G7" s="156"/>
      <c r="H7" s="156"/>
      <c r="I7" s="156"/>
      <c r="J7" s="156"/>
      <c r="K7" s="156"/>
      <c r="L7" s="156"/>
      <c r="M7" s="156"/>
      <c r="N7" s="156"/>
    </row>
    <row r="8" spans="1:14" ht="16" customHeight="1" x14ac:dyDescent="0.2">
      <c r="A8" s="159" t="s">
        <v>349</v>
      </c>
      <c r="B8" s="159"/>
      <c r="C8" s="159"/>
    </row>
    <row r="9" spans="1:14" ht="14.25" customHeight="1" x14ac:dyDescent="0.2">
      <c r="A9" s="160" t="s">
        <v>350</v>
      </c>
      <c r="C9" s="161"/>
      <c r="D9" s="162"/>
      <c r="E9" s="161"/>
      <c r="F9" s="161"/>
      <c r="H9" s="161"/>
      <c r="I9" s="161"/>
      <c r="J9" s="161"/>
      <c r="N9" s="163"/>
    </row>
    <row r="10" spans="1:14" ht="14.25" customHeight="1" x14ac:dyDescent="0.2">
      <c r="A10" s="161"/>
      <c r="B10" s="161"/>
      <c r="C10" s="154" t="s">
        <v>351</v>
      </c>
      <c r="D10" s="2667" t="s">
        <v>352</v>
      </c>
      <c r="E10" s="2668"/>
      <c r="F10" s="2668"/>
      <c r="G10" s="2668"/>
      <c r="H10" s="2668"/>
      <c r="I10" s="2668"/>
      <c r="J10" s="2668"/>
      <c r="K10" s="2668"/>
      <c r="L10" s="2668"/>
      <c r="M10" s="2668"/>
      <c r="N10" s="2668"/>
    </row>
    <row r="11" spans="1:14" s="356" customFormat="1" ht="36" customHeight="1" x14ac:dyDescent="0.2">
      <c r="A11" s="341"/>
      <c r="B11" s="341"/>
      <c r="C11" s="165" t="s">
        <v>353</v>
      </c>
      <c r="D11" s="2669" t="s">
        <v>354</v>
      </c>
      <c r="E11" s="2666"/>
      <c r="F11" s="2666"/>
      <c r="G11" s="2666"/>
      <c r="H11" s="2666"/>
      <c r="I11" s="2666"/>
      <c r="J11" s="2666"/>
      <c r="K11" s="2666"/>
      <c r="L11" s="2666"/>
      <c r="M11" s="2666"/>
      <c r="N11" s="2666"/>
    </row>
    <row r="12" spans="1:14" ht="24" customHeight="1" x14ac:dyDescent="0.2">
      <c r="A12" s="161"/>
      <c r="B12" s="161"/>
      <c r="C12" s="165" t="s">
        <v>355</v>
      </c>
      <c r="D12" s="2667" t="s">
        <v>356</v>
      </c>
      <c r="E12" s="2668"/>
      <c r="F12" s="2668"/>
      <c r="G12" s="2668"/>
      <c r="H12" s="2668"/>
      <c r="I12" s="2668"/>
      <c r="J12" s="2668"/>
      <c r="K12" s="2668"/>
      <c r="L12" s="2668"/>
      <c r="M12" s="2668"/>
      <c r="N12" s="2668"/>
    </row>
    <row r="13" spans="1:14" ht="6" customHeight="1" thickBot="1" x14ac:dyDescent="0.25">
      <c r="C13" s="154"/>
      <c r="D13" s="166"/>
    </row>
    <row r="14" spans="1:14" ht="42" customHeight="1" thickBot="1" x14ac:dyDescent="0.25">
      <c r="A14" s="2670" t="s">
        <v>357</v>
      </c>
      <c r="B14" s="2671"/>
      <c r="C14" s="2672"/>
      <c r="D14" s="2673"/>
      <c r="E14" s="2674" t="s">
        <v>358</v>
      </c>
      <c r="F14" s="2674"/>
      <c r="G14" s="2675"/>
      <c r="H14" s="2676"/>
      <c r="I14" s="2674" t="s">
        <v>974</v>
      </c>
      <c r="J14" s="2676"/>
      <c r="K14" s="2676"/>
      <c r="L14" s="2676"/>
      <c r="M14" s="2676"/>
      <c r="N14" s="2676"/>
    </row>
    <row r="15" spans="1:14" ht="16" customHeight="1" thickBot="1" x14ac:dyDescent="0.25">
      <c r="A15" s="2695">
        <f>E32</f>
        <v>0</v>
      </c>
      <c r="B15" s="2696"/>
      <c r="C15" s="2696"/>
      <c r="D15" s="2696"/>
      <c r="E15" s="2697"/>
      <c r="F15" s="2697"/>
      <c r="G15" s="2697"/>
      <c r="H15" s="2698"/>
      <c r="I15" s="2699">
        <f>ROUNDDOWN(IF(ISERROR(A15/E15*100),0,A15/E15*100),1)</f>
        <v>0</v>
      </c>
      <c r="J15" s="2700"/>
      <c r="K15" s="2700"/>
      <c r="L15" s="2700"/>
      <c r="M15" s="2700"/>
      <c r="N15" s="2700"/>
    </row>
    <row r="16" spans="1:14" ht="15" customHeight="1" x14ac:dyDescent="0.2">
      <c r="A16" s="158" t="s">
        <v>359</v>
      </c>
      <c r="B16" s="158"/>
      <c r="C16" s="161"/>
      <c r="D16" s="161"/>
      <c r="E16" s="167"/>
      <c r="F16" s="167"/>
      <c r="G16" s="161"/>
      <c r="H16" s="161"/>
      <c r="I16" s="161"/>
      <c r="J16" s="161"/>
      <c r="K16" s="168"/>
      <c r="L16" s="168"/>
      <c r="M16" s="168"/>
      <c r="N16" s="163"/>
    </row>
    <row r="17" spans="1:15" ht="9" customHeight="1" x14ac:dyDescent="0.2">
      <c r="A17" s="158"/>
      <c r="B17" s="158"/>
      <c r="C17" s="161"/>
      <c r="D17" s="161"/>
      <c r="E17" s="167"/>
      <c r="F17" s="167"/>
      <c r="G17" s="161"/>
      <c r="H17" s="161"/>
      <c r="I17" s="161"/>
      <c r="J17" s="161"/>
      <c r="K17" s="168"/>
      <c r="L17" s="168"/>
      <c r="M17" s="168"/>
      <c r="N17" s="163"/>
    </row>
    <row r="18" spans="1:15" ht="14.25" customHeight="1" x14ac:dyDescent="0.2">
      <c r="A18" s="160" t="s">
        <v>360</v>
      </c>
      <c r="C18" s="169"/>
      <c r="D18" s="166"/>
    </row>
    <row r="19" spans="1:15" ht="27" customHeight="1" x14ac:dyDescent="0.2">
      <c r="A19" s="159"/>
      <c r="B19" s="159"/>
      <c r="C19" s="170" t="s">
        <v>361</v>
      </c>
      <c r="D19" s="2602" t="s">
        <v>362</v>
      </c>
      <c r="E19" s="2666"/>
      <c r="F19" s="2666"/>
      <c r="G19" s="2666"/>
      <c r="H19" s="2666"/>
      <c r="I19" s="2666"/>
      <c r="J19" s="2666"/>
      <c r="K19" s="2666"/>
      <c r="L19" s="2666"/>
      <c r="M19" s="2666"/>
      <c r="N19" s="2666"/>
    </row>
    <row r="20" spans="1:15" ht="39.65" customHeight="1" x14ac:dyDescent="0.2">
      <c r="A20" s="159"/>
      <c r="B20" s="159"/>
      <c r="C20" s="170" t="s">
        <v>363</v>
      </c>
      <c r="D20" s="2602" t="s">
        <v>364</v>
      </c>
      <c r="E20" s="2666"/>
      <c r="F20" s="2666"/>
      <c r="G20" s="2666"/>
      <c r="H20" s="2666"/>
      <c r="I20" s="2666"/>
      <c r="J20" s="2666"/>
      <c r="K20" s="2666"/>
      <c r="L20" s="2666"/>
      <c r="M20" s="2666"/>
      <c r="N20" s="2666"/>
    </row>
    <row r="21" spans="1:15" ht="18.649999999999999" customHeight="1" x14ac:dyDescent="0.2">
      <c r="A21" s="159"/>
      <c r="B21" s="159"/>
      <c r="C21" s="170" t="s">
        <v>1414</v>
      </c>
      <c r="D21" s="2602" t="s">
        <v>1415</v>
      </c>
      <c r="E21" s="2666"/>
      <c r="F21" s="2666"/>
      <c r="G21" s="2666"/>
      <c r="H21" s="2666"/>
      <c r="I21" s="2666"/>
      <c r="J21" s="2666"/>
      <c r="K21" s="2666"/>
      <c r="L21" s="2666"/>
      <c r="M21" s="2666"/>
      <c r="N21" s="2666"/>
    </row>
    <row r="22" spans="1:15" ht="10" customHeight="1" x14ac:dyDescent="0.2">
      <c r="A22" s="159"/>
      <c r="B22" s="159"/>
      <c r="C22" s="170"/>
      <c r="D22" s="171"/>
      <c r="E22" s="164"/>
      <c r="F22" s="164"/>
      <c r="G22" s="164"/>
      <c r="H22" s="164"/>
      <c r="I22" s="164"/>
      <c r="J22" s="164"/>
      <c r="K22" s="164"/>
      <c r="L22" s="164"/>
      <c r="M22" s="164"/>
      <c r="N22" s="164"/>
    </row>
    <row r="23" spans="1:15" ht="13.5" customHeight="1" thickBot="1" x14ac:dyDescent="0.25">
      <c r="A23" s="1425" t="s">
        <v>365</v>
      </c>
      <c r="C23" s="169"/>
      <c r="D23" s="166"/>
      <c r="F23" s="887"/>
      <c r="G23" s="887"/>
      <c r="H23" s="887"/>
      <c r="I23" s="887"/>
      <c r="J23" s="887"/>
      <c r="K23" s="887"/>
      <c r="L23" s="887"/>
      <c r="M23" s="887"/>
      <c r="N23" s="886" t="s">
        <v>1341</v>
      </c>
    </row>
    <row r="24" spans="1:15" ht="42" customHeight="1" thickBot="1" x14ac:dyDescent="0.25">
      <c r="A24" s="2648" t="s">
        <v>366</v>
      </c>
      <c r="B24" s="2649"/>
      <c r="C24" s="2649"/>
      <c r="D24" s="2650"/>
      <c r="E24" s="2594" t="s">
        <v>367</v>
      </c>
      <c r="F24" s="2594"/>
      <c r="G24" s="2651"/>
      <c r="H24" s="2594" t="s">
        <v>1047</v>
      </c>
      <c r="I24" s="2594"/>
      <c r="J24" s="2594"/>
      <c r="K24" s="2652" t="s">
        <v>368</v>
      </c>
      <c r="L24" s="2653"/>
      <c r="M24" s="2653"/>
      <c r="N24" s="2654"/>
    </row>
    <row r="25" spans="1:15" ht="16" customHeight="1" x14ac:dyDescent="0.2">
      <c r="A25" s="1216" t="s">
        <v>331</v>
      </c>
      <c r="B25" s="2655" t="s">
        <v>369</v>
      </c>
      <c r="C25" s="2656"/>
      <c r="D25" s="2657"/>
      <c r="E25" s="2658"/>
      <c r="F25" s="2659"/>
      <c r="G25" s="2660"/>
      <c r="H25" s="2658"/>
      <c r="I25" s="2659"/>
      <c r="J25" s="2660"/>
      <c r="K25" s="2661">
        <f>ROUNDDOWN(IF(ISERROR(E25/H25*100),0,E25/H25*100),1)</f>
        <v>0</v>
      </c>
      <c r="L25" s="2662"/>
      <c r="M25" s="2662"/>
      <c r="N25" s="2663"/>
    </row>
    <row r="26" spans="1:15" ht="16" customHeight="1" x14ac:dyDescent="0.2">
      <c r="A26" s="335" t="s">
        <v>331</v>
      </c>
      <c r="B26" s="2664"/>
      <c r="C26" s="2677" t="s">
        <v>370</v>
      </c>
      <c r="D26" s="2678"/>
      <c r="E26" s="2679"/>
      <c r="F26" s="2680"/>
      <c r="G26" s="2681"/>
      <c r="H26" s="2679"/>
      <c r="I26" s="2680"/>
      <c r="J26" s="2681"/>
      <c r="K26" s="2682"/>
      <c r="L26" s="2683"/>
      <c r="M26" s="2683"/>
      <c r="N26" s="2684"/>
    </row>
    <row r="27" spans="1:15" ht="16" customHeight="1" x14ac:dyDescent="0.2">
      <c r="A27" s="1217" t="s">
        <v>331</v>
      </c>
      <c r="B27" s="2665"/>
      <c r="C27" s="1215" t="s">
        <v>371</v>
      </c>
      <c r="D27" s="1219"/>
      <c r="E27" s="2642"/>
      <c r="F27" s="2643"/>
      <c r="G27" s="2644"/>
      <c r="H27" s="2642"/>
      <c r="I27" s="2643"/>
      <c r="J27" s="2644"/>
      <c r="K27" s="2645"/>
      <c r="L27" s="2646"/>
      <c r="M27" s="2646"/>
      <c r="N27" s="2647"/>
    </row>
    <row r="28" spans="1:15" ht="16" customHeight="1" x14ac:dyDescent="0.2">
      <c r="A28" s="332" t="s">
        <v>117</v>
      </c>
      <c r="B28" s="2621" t="s">
        <v>1417</v>
      </c>
      <c r="C28" s="2622"/>
      <c r="D28" s="2623"/>
      <c r="E28" s="2624">
        <f>SUM(E26:E27)</f>
        <v>0</v>
      </c>
      <c r="F28" s="2625"/>
      <c r="G28" s="2626"/>
      <c r="H28" s="2624">
        <f>SUM(H26:H27)</f>
        <v>0</v>
      </c>
      <c r="I28" s="2625"/>
      <c r="J28" s="2626"/>
      <c r="K28" s="2627">
        <f>ROUNDDOWN(IF(ISERROR(E28/H28*100),0,E28/H28*100),1)</f>
        <v>0</v>
      </c>
      <c r="L28" s="2628"/>
      <c r="M28" s="2628"/>
      <c r="N28" s="2629"/>
      <c r="O28" s="2545" t="s">
        <v>1451</v>
      </c>
    </row>
    <row r="29" spans="1:15" ht="16" customHeight="1" x14ac:dyDescent="0.2">
      <c r="A29" s="332" t="s">
        <v>331</v>
      </c>
      <c r="B29" s="2639" t="s">
        <v>1452</v>
      </c>
      <c r="C29" s="2640"/>
      <c r="D29" s="2641"/>
      <c r="E29" s="2633"/>
      <c r="F29" s="2634"/>
      <c r="G29" s="2635"/>
      <c r="H29" s="2633"/>
      <c r="I29" s="2634"/>
      <c r="J29" s="2635"/>
      <c r="K29" s="2636">
        <f>ROUNDDOWN(IF(ISERROR(E29/H29*100),0,E29/H29*100),1)</f>
        <v>0</v>
      </c>
      <c r="L29" s="2637"/>
      <c r="M29" s="2637"/>
      <c r="N29" s="2638"/>
      <c r="O29" s="2545"/>
    </row>
    <row r="30" spans="1:15" ht="16" customHeight="1" x14ac:dyDescent="0.2">
      <c r="A30" s="332" t="s">
        <v>331</v>
      </c>
      <c r="B30" s="2630" t="s">
        <v>1418</v>
      </c>
      <c r="C30" s="2631"/>
      <c r="D30" s="2632"/>
      <c r="E30" s="2633"/>
      <c r="F30" s="2634"/>
      <c r="G30" s="2635"/>
      <c r="H30" s="2633"/>
      <c r="I30" s="2634"/>
      <c r="J30" s="2635"/>
      <c r="K30" s="2636">
        <f>ROUNDDOWN(IF(ISERROR(E30/H30*100),0,E30/H30*100),1)</f>
        <v>0</v>
      </c>
      <c r="L30" s="2637"/>
      <c r="M30" s="2637"/>
      <c r="N30" s="2638"/>
      <c r="O30" s="2545"/>
    </row>
    <row r="31" spans="1:15" ht="16" customHeight="1" thickBot="1" x14ac:dyDescent="0.25">
      <c r="A31" s="1218" t="s">
        <v>331</v>
      </c>
      <c r="B31" s="2604" t="s">
        <v>1419</v>
      </c>
      <c r="C31" s="2605"/>
      <c r="D31" s="2606"/>
      <c r="E31" s="2607"/>
      <c r="F31" s="2608"/>
      <c r="G31" s="2609"/>
      <c r="H31" s="2607"/>
      <c r="I31" s="2608"/>
      <c r="J31" s="2609"/>
      <c r="K31" s="2610">
        <f>ROUNDDOWN(IF(ISERROR(E31/H31*100),0,E31/H31*100),1)</f>
        <v>0</v>
      </c>
      <c r="L31" s="2611"/>
      <c r="M31" s="2611"/>
      <c r="N31" s="2612"/>
      <c r="O31" s="2545"/>
    </row>
    <row r="32" spans="1:15" ht="16" customHeight="1" thickBot="1" x14ac:dyDescent="0.25">
      <c r="A32" s="2613" t="s">
        <v>1420</v>
      </c>
      <c r="B32" s="2614"/>
      <c r="C32" s="2614"/>
      <c r="D32" s="2615"/>
      <c r="E32" s="2616">
        <f>SUM(E25,E28,E29,E30,E31)</f>
        <v>0</v>
      </c>
      <c r="F32" s="2617"/>
      <c r="G32" s="2618"/>
      <c r="H32" s="2619"/>
      <c r="I32" s="2620"/>
      <c r="J32" s="2620"/>
      <c r="K32" s="2620"/>
      <c r="L32" s="2620"/>
      <c r="M32" s="2620"/>
      <c r="N32" s="2620"/>
    </row>
    <row r="33" spans="1:14" ht="15" customHeight="1" x14ac:dyDescent="0.2">
      <c r="A33" s="153"/>
      <c r="B33" s="161"/>
      <c r="C33" s="154"/>
      <c r="D33" s="155"/>
      <c r="E33" s="174"/>
      <c r="F33" s="174"/>
      <c r="G33" s="175"/>
      <c r="H33" s="174"/>
      <c r="I33" s="174"/>
      <c r="J33" s="175"/>
      <c r="K33" s="175"/>
      <c r="L33" s="175"/>
      <c r="M33" s="175"/>
      <c r="N33" s="176"/>
    </row>
    <row r="34" spans="1:14" ht="9" customHeight="1" x14ac:dyDescent="0.2">
      <c r="A34" s="166"/>
      <c r="B34" s="166"/>
      <c r="C34" s="166"/>
      <c r="D34" s="177"/>
      <c r="E34" s="155"/>
      <c r="F34" s="155"/>
      <c r="H34" s="161"/>
      <c r="I34" s="161"/>
      <c r="J34" s="161"/>
      <c r="K34" s="161"/>
      <c r="L34" s="161"/>
      <c r="M34" s="161"/>
      <c r="N34" s="163"/>
    </row>
    <row r="35" spans="1:14" ht="16" customHeight="1" x14ac:dyDescent="0.2">
      <c r="A35" s="159" t="s">
        <v>372</v>
      </c>
      <c r="B35" s="159"/>
      <c r="C35" s="159"/>
      <c r="G35" s="178"/>
    </row>
    <row r="36" spans="1:14" ht="14.25" customHeight="1" x14ac:dyDescent="0.2">
      <c r="A36" s="160" t="s">
        <v>373</v>
      </c>
    </row>
    <row r="37" spans="1:14" ht="14.25" customHeight="1" x14ac:dyDescent="0.2">
      <c r="B37" s="169" t="s">
        <v>1453</v>
      </c>
      <c r="C37" s="166" t="s">
        <v>969</v>
      </c>
      <c r="D37" s="166"/>
      <c r="G37" s="178"/>
    </row>
    <row r="38" spans="1:14" ht="16" customHeight="1" x14ac:dyDescent="0.2">
      <c r="B38" s="195"/>
      <c r="C38" s="219" t="s">
        <v>1405</v>
      </c>
      <c r="D38" s="312" t="s">
        <v>374</v>
      </c>
      <c r="E38" s="2586" t="s">
        <v>375</v>
      </c>
      <c r="F38" s="2586"/>
      <c r="G38" s="2587" t="s">
        <v>376</v>
      </c>
      <c r="H38" s="2587"/>
      <c r="I38" s="2587" t="s">
        <v>377</v>
      </c>
      <c r="J38" s="2587"/>
      <c r="K38" s="219" t="s">
        <v>378</v>
      </c>
      <c r="L38" s="2586" t="s">
        <v>379</v>
      </c>
      <c r="M38" s="2586"/>
      <c r="N38" s="219" t="s">
        <v>380</v>
      </c>
    </row>
    <row r="39" spans="1:14" ht="6" customHeight="1" x14ac:dyDescent="0.2">
      <c r="C39" s="159"/>
      <c r="G39" s="178"/>
    </row>
    <row r="40" spans="1:14" x14ac:dyDescent="0.2">
      <c r="A40" s="160" t="s">
        <v>381</v>
      </c>
    </row>
    <row r="41" spans="1:14" x14ac:dyDescent="0.2">
      <c r="B41" s="169" t="s">
        <v>946</v>
      </c>
      <c r="C41" s="2601" t="s">
        <v>945</v>
      </c>
      <c r="D41" s="2601"/>
      <c r="E41" s="2601"/>
      <c r="F41" s="2601"/>
      <c r="G41" s="2601"/>
      <c r="H41" s="2601"/>
      <c r="I41" s="2601"/>
      <c r="J41" s="2601"/>
      <c r="K41" s="2601"/>
      <c r="L41" s="2601"/>
      <c r="M41" s="2601"/>
      <c r="N41" s="2601"/>
    </row>
    <row r="42" spans="1:14" ht="26.25" customHeight="1" x14ac:dyDescent="0.2">
      <c r="A42" s="2603" t="s">
        <v>1454</v>
      </c>
      <c r="B42" s="2603"/>
      <c r="C42" s="2602" t="s">
        <v>947</v>
      </c>
      <c r="D42" s="2602"/>
      <c r="E42" s="2602"/>
      <c r="F42" s="2602"/>
      <c r="G42" s="2602"/>
      <c r="H42" s="2602"/>
      <c r="I42" s="2602"/>
      <c r="J42" s="2602"/>
      <c r="K42" s="2602"/>
      <c r="L42" s="2602"/>
      <c r="M42" s="2602"/>
      <c r="N42" s="2602"/>
    </row>
    <row r="43" spans="1:14" ht="10" customHeight="1" x14ac:dyDescent="0.2">
      <c r="A43" s="1420"/>
      <c r="B43" s="1420"/>
      <c r="C43" s="1419"/>
      <c r="D43" s="1419"/>
      <c r="E43" s="1419"/>
      <c r="F43" s="1419"/>
      <c r="G43" s="1419"/>
      <c r="H43" s="1419"/>
      <c r="I43" s="1419"/>
      <c r="J43" s="1419"/>
      <c r="K43" s="1419"/>
      <c r="L43" s="1419"/>
      <c r="M43" s="1419"/>
      <c r="N43" s="1419"/>
    </row>
    <row r="44" spans="1:14" ht="13.5" customHeight="1" thickBot="1" x14ac:dyDescent="0.25">
      <c r="A44" s="1425" t="s">
        <v>365</v>
      </c>
      <c r="D44" s="166"/>
      <c r="F44" s="887"/>
      <c r="G44" s="887"/>
      <c r="H44" s="887"/>
      <c r="I44" s="887"/>
      <c r="J44" s="887"/>
      <c r="K44" s="887"/>
      <c r="L44" s="887"/>
      <c r="M44" s="887"/>
      <c r="N44" s="886" t="s">
        <v>1341</v>
      </c>
    </row>
    <row r="45" spans="1:14" ht="20.149999999999999" customHeight="1" thickBot="1" x14ac:dyDescent="0.25">
      <c r="A45" s="2588" t="s">
        <v>366</v>
      </c>
      <c r="B45" s="2589"/>
      <c r="C45" s="2589"/>
      <c r="D45" s="2590"/>
      <c r="E45" s="2594" t="s">
        <v>382</v>
      </c>
      <c r="F45" s="2594"/>
      <c r="G45" s="2594"/>
      <c r="H45" s="2594" t="s">
        <v>383</v>
      </c>
      <c r="I45" s="2594"/>
      <c r="J45" s="2594"/>
      <c r="K45" s="2595" t="s">
        <v>1342</v>
      </c>
      <c r="L45" s="2596"/>
      <c r="M45" s="2596"/>
      <c r="N45" s="2597"/>
    </row>
    <row r="46" spans="1:14" ht="21" customHeight="1" thickBot="1" x14ac:dyDescent="0.25">
      <c r="A46" s="2591"/>
      <c r="B46" s="2592"/>
      <c r="C46" s="2592"/>
      <c r="D46" s="2593"/>
      <c r="E46" s="2594"/>
      <c r="F46" s="2594"/>
      <c r="G46" s="2594"/>
      <c r="H46" s="2594"/>
      <c r="I46" s="2594"/>
      <c r="J46" s="2594"/>
      <c r="K46" s="2598"/>
      <c r="L46" s="2599"/>
      <c r="M46" s="2599"/>
      <c r="N46" s="2600"/>
    </row>
    <row r="47" spans="1:14" ht="14.15" customHeight="1" x14ac:dyDescent="0.2">
      <c r="A47" s="179" t="s">
        <v>331</v>
      </c>
      <c r="B47" s="367"/>
      <c r="C47" s="2572" t="s">
        <v>384</v>
      </c>
      <c r="D47" s="878" t="s">
        <v>385</v>
      </c>
      <c r="E47" s="2575"/>
      <c r="F47" s="2576"/>
      <c r="G47" s="2577"/>
      <c r="H47" s="2575"/>
      <c r="I47" s="2576"/>
      <c r="J47" s="2577"/>
      <c r="K47" s="2575"/>
      <c r="L47" s="2576"/>
      <c r="M47" s="2576"/>
      <c r="N47" s="2578"/>
    </row>
    <row r="48" spans="1:14" ht="14.15" customHeight="1" x14ac:dyDescent="0.2">
      <c r="A48" s="180" t="s">
        <v>331</v>
      </c>
      <c r="B48" s="367"/>
      <c r="C48" s="2573"/>
      <c r="D48" s="879" t="s">
        <v>386</v>
      </c>
      <c r="E48" s="2579"/>
      <c r="F48" s="2580"/>
      <c r="G48" s="2581"/>
      <c r="H48" s="2579"/>
      <c r="I48" s="2580"/>
      <c r="J48" s="2581"/>
      <c r="K48" s="2579"/>
      <c r="L48" s="2580"/>
      <c r="M48" s="2580"/>
      <c r="N48" s="2581"/>
    </row>
    <row r="49" spans="1:14" ht="14.15" customHeight="1" x14ac:dyDescent="0.2">
      <c r="A49" s="181" t="s">
        <v>331</v>
      </c>
      <c r="B49" s="880"/>
      <c r="C49" s="2574"/>
      <c r="D49" s="879" t="s">
        <v>387</v>
      </c>
      <c r="E49" s="2582"/>
      <c r="F49" s="2583"/>
      <c r="G49" s="2584"/>
      <c r="H49" s="2582"/>
      <c r="I49" s="2583"/>
      <c r="J49" s="2584"/>
      <c r="K49" s="2579"/>
      <c r="L49" s="2580"/>
      <c r="M49" s="2580"/>
      <c r="N49" s="2585"/>
    </row>
    <row r="50" spans="1:14" ht="14.15" customHeight="1" x14ac:dyDescent="0.2">
      <c r="A50" s="172" t="s">
        <v>117</v>
      </c>
      <c r="B50" s="366"/>
      <c r="C50" s="881" t="s">
        <v>388</v>
      </c>
      <c r="D50" s="882" t="s">
        <v>389</v>
      </c>
      <c r="E50" s="2558"/>
      <c r="F50" s="2559"/>
      <c r="G50" s="2560"/>
      <c r="H50" s="2558"/>
      <c r="I50" s="2559"/>
      <c r="J50" s="2560"/>
      <c r="K50" s="2558"/>
      <c r="L50" s="2559"/>
      <c r="M50" s="2559"/>
      <c r="N50" s="2560"/>
    </row>
    <row r="51" spans="1:14" ht="14.15" customHeight="1" x14ac:dyDescent="0.2">
      <c r="A51" s="172" t="s">
        <v>331</v>
      </c>
      <c r="B51" s="366"/>
      <c r="C51" s="881" t="s">
        <v>390</v>
      </c>
      <c r="D51" s="882" t="s">
        <v>391</v>
      </c>
      <c r="E51" s="2569"/>
      <c r="F51" s="2570"/>
      <c r="G51" s="2571"/>
      <c r="H51" s="2566"/>
      <c r="I51" s="2567"/>
      <c r="J51" s="2568"/>
      <c r="K51" s="2566"/>
      <c r="L51" s="2567"/>
      <c r="M51" s="2567"/>
      <c r="N51" s="2568"/>
    </row>
    <row r="52" spans="1:14" ht="14.15" customHeight="1" x14ac:dyDescent="0.2">
      <c r="A52" s="172" t="s">
        <v>331</v>
      </c>
      <c r="B52" s="366"/>
      <c r="C52" s="2564" t="s">
        <v>392</v>
      </c>
      <c r="D52" s="882" t="s">
        <v>385</v>
      </c>
      <c r="E52" s="2566"/>
      <c r="F52" s="2567"/>
      <c r="G52" s="2568"/>
      <c r="H52" s="2566"/>
      <c r="I52" s="2567"/>
      <c r="J52" s="2568"/>
      <c r="K52" s="2566"/>
      <c r="L52" s="2567"/>
      <c r="M52" s="2567"/>
      <c r="N52" s="2568"/>
    </row>
    <row r="53" spans="1:14" ht="14.15" customHeight="1" x14ac:dyDescent="0.2">
      <c r="A53" s="180" t="s">
        <v>117</v>
      </c>
      <c r="B53" s="367"/>
      <c r="C53" s="2565"/>
      <c r="D53" s="879" t="s">
        <v>386</v>
      </c>
      <c r="E53" s="2552"/>
      <c r="F53" s="2553"/>
      <c r="G53" s="2554"/>
      <c r="H53" s="2552"/>
      <c r="I53" s="2553"/>
      <c r="J53" s="2554"/>
      <c r="K53" s="2552"/>
      <c r="L53" s="2553"/>
      <c r="M53" s="2553"/>
      <c r="N53" s="2554"/>
    </row>
    <row r="54" spans="1:14" ht="14.15" customHeight="1" x14ac:dyDescent="0.2">
      <c r="A54" s="172" t="s">
        <v>117</v>
      </c>
      <c r="B54" s="366"/>
      <c r="C54" s="881" t="s">
        <v>393</v>
      </c>
      <c r="D54" s="882" t="s">
        <v>394</v>
      </c>
      <c r="E54" s="2558"/>
      <c r="F54" s="2559"/>
      <c r="G54" s="2560"/>
      <c r="H54" s="2558"/>
      <c r="I54" s="2559"/>
      <c r="J54" s="2560"/>
      <c r="K54" s="2558"/>
      <c r="L54" s="2559"/>
      <c r="M54" s="2559"/>
      <c r="N54" s="2560"/>
    </row>
    <row r="55" spans="1:14" ht="14.15" customHeight="1" x14ac:dyDescent="0.2">
      <c r="A55" s="172" t="s">
        <v>117</v>
      </c>
      <c r="B55" s="365"/>
      <c r="C55" s="2561" t="s">
        <v>276</v>
      </c>
      <c r="D55" s="883" t="s">
        <v>395</v>
      </c>
      <c r="E55" s="2558"/>
      <c r="F55" s="2559"/>
      <c r="G55" s="2560"/>
      <c r="H55" s="2558"/>
      <c r="I55" s="2559"/>
      <c r="J55" s="2560"/>
      <c r="K55" s="2558"/>
      <c r="L55" s="2559"/>
      <c r="M55" s="2559"/>
      <c r="N55" s="2560"/>
    </row>
    <row r="56" spans="1:14" ht="14.15" customHeight="1" x14ac:dyDescent="0.2">
      <c r="A56" s="180" t="s">
        <v>117</v>
      </c>
      <c r="B56" s="362"/>
      <c r="C56" s="2562"/>
      <c r="D56" s="879" t="s">
        <v>395</v>
      </c>
      <c r="E56" s="2552"/>
      <c r="F56" s="2553"/>
      <c r="G56" s="2554"/>
      <c r="H56" s="2552"/>
      <c r="I56" s="2553"/>
      <c r="J56" s="2554"/>
      <c r="K56" s="2552"/>
      <c r="L56" s="2553"/>
      <c r="M56" s="2553"/>
      <c r="N56" s="2554"/>
    </row>
    <row r="57" spans="1:14" ht="14.15" customHeight="1" x14ac:dyDescent="0.2">
      <c r="A57" s="180" t="s">
        <v>117</v>
      </c>
      <c r="B57" s="362"/>
      <c r="C57" s="2562"/>
      <c r="D57" s="879" t="s">
        <v>395</v>
      </c>
      <c r="E57" s="2552"/>
      <c r="F57" s="2553"/>
      <c r="G57" s="2554"/>
      <c r="H57" s="2552"/>
      <c r="I57" s="2553"/>
      <c r="J57" s="2554"/>
      <c r="K57" s="2552"/>
      <c r="L57" s="2553"/>
      <c r="M57" s="2553"/>
      <c r="N57" s="2554"/>
    </row>
    <row r="58" spans="1:14" ht="14.15" customHeight="1" thickBot="1" x14ac:dyDescent="0.25">
      <c r="A58" s="182" t="s">
        <v>117</v>
      </c>
      <c r="B58" s="884"/>
      <c r="C58" s="2563"/>
      <c r="D58" s="885" t="s">
        <v>395</v>
      </c>
      <c r="E58" s="2555"/>
      <c r="F58" s="2556"/>
      <c r="G58" s="2557"/>
      <c r="H58" s="2555"/>
      <c r="I58" s="2556"/>
      <c r="J58" s="2557"/>
      <c r="K58" s="2555"/>
      <c r="L58" s="2556"/>
      <c r="M58" s="2556"/>
      <c r="N58" s="2557"/>
    </row>
    <row r="59" spans="1:14" ht="18" customHeight="1" thickBot="1" x14ac:dyDescent="0.25">
      <c r="A59" s="2546" t="s">
        <v>953</v>
      </c>
      <c r="B59" s="2547"/>
      <c r="C59" s="2547"/>
      <c r="D59" s="2547"/>
      <c r="E59" s="2547"/>
      <c r="F59" s="2547"/>
      <c r="G59" s="2547"/>
      <c r="H59" s="2547"/>
      <c r="I59" s="2547"/>
      <c r="J59" s="2548"/>
      <c r="K59" s="2549"/>
      <c r="L59" s="2550"/>
      <c r="M59" s="2550"/>
      <c r="N59" s="2551"/>
    </row>
    <row r="60" spans="1:14" ht="13.5" customHeight="1" x14ac:dyDescent="0.2">
      <c r="A60" s="158"/>
      <c r="B60" s="158"/>
      <c r="N60" s="183"/>
    </row>
    <row r="61" spans="1:14" x14ac:dyDescent="0.2">
      <c r="J61" s="184"/>
      <c r="K61" s="184"/>
      <c r="L61" s="184"/>
      <c r="M61" s="184"/>
      <c r="N61" s="161"/>
    </row>
  </sheetData>
  <mergeCells count="105">
    <mergeCell ref="A2:N2"/>
    <mergeCell ref="A3:C3"/>
    <mergeCell ref="D3:H3"/>
    <mergeCell ref="J3:K3"/>
    <mergeCell ref="M3:N3"/>
    <mergeCell ref="A15:D15"/>
    <mergeCell ref="E15:H15"/>
    <mergeCell ref="I15:N15"/>
    <mergeCell ref="D19:N19"/>
    <mergeCell ref="D20:N20"/>
    <mergeCell ref="D10:N10"/>
    <mergeCell ref="D11:N11"/>
    <mergeCell ref="D12:N12"/>
    <mergeCell ref="A14:D14"/>
    <mergeCell ref="E14:H14"/>
    <mergeCell ref="I14:N14"/>
    <mergeCell ref="C26:D26"/>
    <mergeCell ref="E26:G26"/>
    <mergeCell ref="H26:J26"/>
    <mergeCell ref="K26:N26"/>
    <mergeCell ref="D21:N21"/>
    <mergeCell ref="E27:G27"/>
    <mergeCell ref="H27:J27"/>
    <mergeCell ref="K27:N27"/>
    <mergeCell ref="A24:D24"/>
    <mergeCell ref="E24:G24"/>
    <mergeCell ref="H24:J24"/>
    <mergeCell ref="K24:N24"/>
    <mergeCell ref="B25:D25"/>
    <mergeCell ref="E25:G25"/>
    <mergeCell ref="H25:J25"/>
    <mergeCell ref="K25:N25"/>
    <mergeCell ref="B26:B27"/>
    <mergeCell ref="B31:D31"/>
    <mergeCell ref="E31:G31"/>
    <mergeCell ref="H31:J31"/>
    <mergeCell ref="K31:N31"/>
    <mergeCell ref="A32:D32"/>
    <mergeCell ref="E32:G32"/>
    <mergeCell ref="H32:N32"/>
    <mergeCell ref="B28:D28"/>
    <mergeCell ref="E28:G28"/>
    <mergeCell ref="H28:J28"/>
    <mergeCell ref="K28:N28"/>
    <mergeCell ref="B30:D30"/>
    <mergeCell ref="E30:G30"/>
    <mergeCell ref="H30:J30"/>
    <mergeCell ref="K30:N30"/>
    <mergeCell ref="B29:D29"/>
    <mergeCell ref="E29:G29"/>
    <mergeCell ref="H29:J29"/>
    <mergeCell ref="K29:N29"/>
    <mergeCell ref="E38:F38"/>
    <mergeCell ref="G38:H38"/>
    <mergeCell ref="I38:J38"/>
    <mergeCell ref="L38:M38"/>
    <mergeCell ref="A45:D46"/>
    <mergeCell ref="E45:G46"/>
    <mergeCell ref="H45:J46"/>
    <mergeCell ref="K45:N46"/>
    <mergeCell ref="C41:N41"/>
    <mergeCell ref="C42:N42"/>
    <mergeCell ref="A42:B42"/>
    <mergeCell ref="H53:J53"/>
    <mergeCell ref="K53:N53"/>
    <mergeCell ref="E50:G50"/>
    <mergeCell ref="H50:J50"/>
    <mergeCell ref="K50:N50"/>
    <mergeCell ref="E51:G51"/>
    <mergeCell ref="H51:J51"/>
    <mergeCell ref="K51:N51"/>
    <mergeCell ref="C47:C49"/>
    <mergeCell ref="E47:G47"/>
    <mergeCell ref="H47:J47"/>
    <mergeCell ref="K47:N47"/>
    <mergeCell ref="E48:G48"/>
    <mergeCell ref="H48:J48"/>
    <mergeCell ref="K48:N48"/>
    <mergeCell ref="E49:G49"/>
    <mergeCell ref="H49:J49"/>
    <mergeCell ref="K49:N49"/>
    <mergeCell ref="O28:O31"/>
    <mergeCell ref="A59:J59"/>
    <mergeCell ref="K59:N59"/>
    <mergeCell ref="E57:G57"/>
    <mergeCell ref="H57:J57"/>
    <mergeCell ref="K57:N57"/>
    <mergeCell ref="E58:G58"/>
    <mergeCell ref="H58:J58"/>
    <mergeCell ref="K58:N58"/>
    <mergeCell ref="E54:G54"/>
    <mergeCell ref="H54:J54"/>
    <mergeCell ref="K54:N54"/>
    <mergeCell ref="C55:C58"/>
    <mergeCell ref="E55:G55"/>
    <mergeCell ref="H55:J55"/>
    <mergeCell ref="K55:N55"/>
    <mergeCell ref="E56:G56"/>
    <mergeCell ref="H56:J56"/>
    <mergeCell ref="K56:N56"/>
    <mergeCell ref="C52:C53"/>
    <mergeCell ref="E52:G52"/>
    <mergeCell ref="H52:J52"/>
    <mergeCell ref="K52:N52"/>
    <mergeCell ref="E53:G53"/>
  </mergeCells>
  <phoneticPr fontId="2"/>
  <dataValidations count="9">
    <dataValidation type="list" allowBlank="1" showInputMessage="1" showErrorMessage="1" sqref="N38" xr:uid="{00000000-0002-0000-1100-000000000000}">
      <formula1>"□その他,■その他"</formula1>
    </dataValidation>
    <dataValidation type="list" allowBlank="1" showInputMessage="1" showErrorMessage="1" sqref="L38:M38" xr:uid="{00000000-0002-0000-1100-000001000000}">
      <formula1>"□ホテル,■ホテル"</formula1>
    </dataValidation>
    <dataValidation type="list" allowBlank="1" showInputMessage="1" showErrorMessage="1" sqref="K38" xr:uid="{00000000-0002-0000-1100-000002000000}">
      <formula1>"□病院,■病院"</formula1>
    </dataValidation>
    <dataValidation type="list" allowBlank="1" showInputMessage="1" showErrorMessage="1" sqref="I38:J38" xr:uid="{00000000-0002-0000-1100-000003000000}">
      <formula1>"□集会所,■集会所"</formula1>
    </dataValidation>
    <dataValidation type="list" allowBlank="1" showInputMessage="1" showErrorMessage="1" sqref="G38:H38" xr:uid="{00000000-0002-0000-1100-000004000000}">
      <formula1>"□飲食店,■飲食店"</formula1>
    </dataValidation>
    <dataValidation type="list" allowBlank="1" showInputMessage="1" showErrorMessage="1" sqref="E38:F38" xr:uid="{00000000-0002-0000-1100-000005000000}">
      <formula1>"□物販店,■物販店"</formula1>
    </dataValidation>
    <dataValidation type="list" allowBlank="1" showInputMessage="1" showErrorMessage="1" sqref="D38" xr:uid="{00000000-0002-0000-1100-000006000000}">
      <formula1>"□学校,■学校"</formula1>
    </dataValidation>
    <dataValidation type="list" allowBlank="1" showInputMessage="1" showErrorMessage="1" sqref="C38" xr:uid="{00000000-0002-0000-1100-000007000000}">
      <formula1>"□事務所,■事務所"</formula1>
    </dataValidation>
    <dataValidation type="list" allowBlank="1" showInputMessage="1" showErrorMessage="1" sqref="A25:A31" xr:uid="{00000000-0002-0000-1100-000008000000}">
      <formula1>"□,■"</formula1>
    </dataValidation>
  </dataValidations>
  <printOptions horizontalCentered="1"/>
  <pageMargins left="0.59055118110236227" right="0.59055118110236227" top="0.59055118110236227" bottom="0.59055118110236227" header="0" footer="0"/>
  <pageSetup paperSize="9" scale="81" fitToWidth="0"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99FF99"/>
    <pageSetUpPr fitToPage="1"/>
  </sheetPr>
  <dimension ref="A1:L61"/>
  <sheetViews>
    <sheetView showGridLines="0" view="pageBreakPreview" zoomScaleNormal="100" zoomScaleSheetLayoutView="100" workbookViewId="0">
      <selection activeCell="H8" sqref="H8:J8"/>
    </sheetView>
  </sheetViews>
  <sheetFormatPr defaultColWidth="9.59765625" defaultRowHeight="13" x14ac:dyDescent="0.2"/>
  <cols>
    <col min="1" max="1" width="3" style="195" customWidth="1"/>
    <col min="2" max="2" width="11.3984375" style="195" customWidth="1"/>
    <col min="3" max="3" width="3.09765625" style="195" customWidth="1"/>
    <col min="4" max="10" width="11.09765625" style="195" customWidth="1"/>
    <col min="11" max="16384" width="9.59765625" style="195"/>
  </cols>
  <sheetData>
    <row r="1" spans="1:11" s="185" customFormat="1" ht="14" x14ac:dyDescent="0.2">
      <c r="H1" s="186"/>
      <c r="I1" s="186"/>
      <c r="J1" s="187" t="s">
        <v>396</v>
      </c>
    </row>
    <row r="2" spans="1:11" s="185" customFormat="1" ht="14.5" thickBot="1" x14ac:dyDescent="0.25">
      <c r="A2" s="2783" t="s">
        <v>397</v>
      </c>
      <c r="B2" s="2783"/>
      <c r="C2" s="2783"/>
      <c r="D2" s="2783"/>
      <c r="E2" s="2783"/>
      <c r="F2" s="2783"/>
      <c r="G2" s="2783"/>
      <c r="H2" s="2783"/>
      <c r="I2" s="2783"/>
      <c r="J2" s="2783"/>
    </row>
    <row r="3" spans="1:11" s="185" customFormat="1" ht="22.5" customHeight="1" thickBot="1" x14ac:dyDescent="0.25">
      <c r="A3" s="2777" t="s">
        <v>287</v>
      </c>
      <c r="B3" s="2784"/>
      <c r="C3" s="2785" t="str">
        <f>IF('参考様式1-1'!D3="","",'参考様式1-1'!D3)</f>
        <v/>
      </c>
      <c r="D3" s="2786"/>
      <c r="E3" s="2786"/>
      <c r="F3" s="2786"/>
      <c r="G3" s="2787"/>
      <c r="H3" s="2788" t="str">
        <f>'参考様式1-1'!M3</f>
        <v>１棟目／計１棟</v>
      </c>
      <c r="I3" s="2789"/>
      <c r="J3" s="2790"/>
    </row>
    <row r="4" spans="1:11" s="190" customFormat="1" ht="12" x14ac:dyDescent="0.2">
      <c r="A4" s="189" t="s">
        <v>957</v>
      </c>
      <c r="B4" s="189"/>
      <c r="D4" s="191"/>
      <c r="E4" s="192"/>
      <c r="F4" s="192"/>
      <c r="G4" s="192"/>
      <c r="H4" s="192"/>
      <c r="I4" s="192"/>
      <c r="J4" s="192"/>
    </row>
    <row r="5" spans="1:11" s="190" customFormat="1" ht="12" x14ac:dyDescent="0.2">
      <c r="A5" s="189" t="s">
        <v>958</v>
      </c>
      <c r="B5" s="189"/>
      <c r="D5" s="191"/>
      <c r="E5" s="192"/>
      <c r="F5" s="192"/>
      <c r="G5" s="192"/>
      <c r="H5" s="192"/>
      <c r="I5" s="192"/>
      <c r="J5" s="192"/>
    </row>
    <row r="6" spans="1:11" s="190" customFormat="1" ht="12" x14ac:dyDescent="0.2">
      <c r="A6" s="189"/>
      <c r="D6" s="191"/>
      <c r="E6" s="192"/>
      <c r="F6" s="192"/>
      <c r="G6" s="192"/>
      <c r="H6" s="192"/>
      <c r="I6" s="192"/>
      <c r="J6" s="192"/>
    </row>
    <row r="7" spans="1:11" s="190" customFormat="1" ht="6" customHeight="1" x14ac:dyDescent="0.2">
      <c r="A7" s="192"/>
      <c r="B7" s="193"/>
      <c r="C7" s="193"/>
      <c r="D7" s="192"/>
      <c r="E7" s="192"/>
      <c r="F7" s="192"/>
      <c r="G7" s="192"/>
      <c r="H7" s="192"/>
      <c r="I7" s="192"/>
      <c r="J7" s="192"/>
    </row>
    <row r="8" spans="1:11" ht="15" customHeight="1" thickBot="1" x14ac:dyDescent="0.25">
      <c r="A8" s="194" t="s">
        <v>398</v>
      </c>
      <c r="B8" s="194"/>
      <c r="C8" s="194"/>
      <c r="G8" s="196" t="s">
        <v>399</v>
      </c>
      <c r="H8" s="2791" t="s">
        <v>1363</v>
      </c>
      <c r="I8" s="2791"/>
      <c r="J8" s="2791"/>
      <c r="K8" s="1795" t="s">
        <v>1250</v>
      </c>
    </row>
    <row r="9" spans="1:11" ht="27" customHeight="1" thickBot="1" x14ac:dyDescent="0.25">
      <c r="A9" s="2777" t="s">
        <v>400</v>
      </c>
      <c r="B9" s="2778"/>
      <c r="C9" s="2778"/>
      <c r="D9" s="2746" t="s">
        <v>955</v>
      </c>
      <c r="E9" s="2779"/>
      <c r="F9" s="2780" t="s">
        <v>1729</v>
      </c>
      <c r="G9" s="2756"/>
      <c r="H9" s="2746" t="s">
        <v>956</v>
      </c>
      <c r="I9" s="2756"/>
      <c r="J9" s="2747"/>
    </row>
    <row r="10" spans="1:11" ht="13.5" customHeight="1" x14ac:dyDescent="0.2">
      <c r="A10" s="198"/>
      <c r="B10" s="199" t="s">
        <v>401</v>
      </c>
      <c r="C10" s="199"/>
      <c r="D10" s="1827"/>
      <c r="E10" s="200" t="s">
        <v>402</v>
      </c>
      <c r="F10" s="201">
        <v>9.7599999999999996E-3</v>
      </c>
      <c r="G10" s="202" t="s">
        <v>403</v>
      </c>
      <c r="H10" s="2781">
        <f>D10*F10</f>
        <v>0</v>
      </c>
      <c r="I10" s="2782"/>
      <c r="J10" s="203" t="s">
        <v>404</v>
      </c>
    </row>
    <row r="11" spans="1:11" ht="13.5" customHeight="1" x14ac:dyDescent="0.2">
      <c r="A11" s="204"/>
      <c r="B11" s="205" t="s">
        <v>405</v>
      </c>
      <c r="C11" s="205"/>
      <c r="D11" s="1828"/>
      <c r="E11" s="206" t="s">
        <v>402</v>
      </c>
      <c r="F11" s="207">
        <v>4.4999999999999998E-2</v>
      </c>
      <c r="G11" s="208" t="s">
        <v>962</v>
      </c>
      <c r="H11" s="2773">
        <f t="shared" ref="H11:H15" si="0">D11*F11</f>
        <v>0</v>
      </c>
      <c r="I11" s="2774"/>
      <c r="J11" s="209" t="s">
        <v>404</v>
      </c>
    </row>
    <row r="12" spans="1:11" ht="13.5" customHeight="1" x14ac:dyDescent="0.2">
      <c r="A12" s="204"/>
      <c r="B12" s="205" t="s">
        <v>406</v>
      </c>
      <c r="C12" s="205"/>
      <c r="D12" s="1828"/>
      <c r="E12" s="206" t="s">
        <v>402</v>
      </c>
      <c r="F12" s="210">
        <v>0.05</v>
      </c>
      <c r="G12" s="208" t="s">
        <v>407</v>
      </c>
      <c r="H12" s="2773">
        <f t="shared" si="0"/>
        <v>0</v>
      </c>
      <c r="I12" s="2774"/>
      <c r="J12" s="209" t="s">
        <v>404</v>
      </c>
    </row>
    <row r="13" spans="1:11" ht="13.5" customHeight="1" x14ac:dyDescent="0.2">
      <c r="A13" s="204"/>
      <c r="B13" s="205" t="s">
        <v>408</v>
      </c>
      <c r="C13" s="205"/>
      <c r="D13" s="1828"/>
      <c r="E13" s="206" t="s">
        <v>402</v>
      </c>
      <c r="F13" s="207">
        <v>4.1000000000000002E-2</v>
      </c>
      <c r="G13" s="208" t="s">
        <v>409</v>
      </c>
      <c r="H13" s="2773">
        <f t="shared" si="0"/>
        <v>0</v>
      </c>
      <c r="I13" s="2774"/>
      <c r="J13" s="209" t="s">
        <v>404</v>
      </c>
    </row>
    <row r="14" spans="1:11" ht="13.5" customHeight="1" x14ac:dyDescent="0.2">
      <c r="A14" s="204"/>
      <c r="B14" s="205"/>
      <c r="C14" s="205"/>
      <c r="D14" s="1828"/>
      <c r="E14" s="206" t="s">
        <v>402</v>
      </c>
      <c r="F14" s="211"/>
      <c r="G14" s="208" t="s">
        <v>402</v>
      </c>
      <c r="H14" s="2773">
        <f t="shared" si="0"/>
        <v>0</v>
      </c>
      <c r="I14" s="2774"/>
      <c r="J14" s="209" t="s">
        <v>404</v>
      </c>
    </row>
    <row r="15" spans="1:11" ht="13.5" customHeight="1" thickBot="1" x14ac:dyDescent="0.25">
      <c r="A15" s="212"/>
      <c r="B15" s="213"/>
      <c r="C15" s="213"/>
      <c r="D15" s="1829"/>
      <c r="E15" s="214" t="s">
        <v>402</v>
      </c>
      <c r="F15" s="215"/>
      <c r="G15" s="216" t="s">
        <v>402</v>
      </c>
      <c r="H15" s="2775">
        <f t="shared" si="0"/>
        <v>0</v>
      </c>
      <c r="I15" s="2776"/>
      <c r="J15" s="217" t="s">
        <v>404</v>
      </c>
    </row>
    <row r="16" spans="1:11" ht="13.5" customHeight="1" thickBot="1" x14ac:dyDescent="0.25">
      <c r="A16" s="2763" t="s">
        <v>410</v>
      </c>
      <c r="B16" s="2764"/>
      <c r="C16" s="2764"/>
      <c r="D16" s="2764"/>
      <c r="E16" s="2764"/>
      <c r="F16" s="2764"/>
      <c r="G16" s="2764"/>
      <c r="H16" s="2765">
        <f>SUM(H10:I15)</f>
        <v>0</v>
      </c>
      <c r="I16" s="2766"/>
      <c r="J16" s="218" t="s">
        <v>404</v>
      </c>
    </row>
    <row r="17" spans="1:10" s="219" customFormat="1" ht="12" customHeight="1" x14ac:dyDescent="0.2">
      <c r="A17" s="2767" t="s">
        <v>411</v>
      </c>
      <c r="B17" s="2767"/>
      <c r="C17" s="2767"/>
      <c r="D17" s="2767"/>
      <c r="E17" s="2767"/>
      <c r="F17" s="2767"/>
      <c r="G17" s="2767"/>
      <c r="H17" s="2767"/>
      <c r="I17" s="2767"/>
      <c r="J17" s="2767"/>
    </row>
    <row r="18" spans="1:10" ht="36" customHeight="1" x14ac:dyDescent="0.2">
      <c r="A18" s="2768" t="s">
        <v>1730</v>
      </c>
      <c r="B18" s="2768"/>
      <c r="C18" s="2768"/>
      <c r="D18" s="2768"/>
      <c r="E18" s="2768"/>
      <c r="F18" s="2768"/>
      <c r="G18" s="2768"/>
      <c r="H18" s="2768"/>
      <c r="I18" s="2768"/>
      <c r="J18" s="2768"/>
    </row>
    <row r="19" spans="1:10" ht="6" customHeight="1" x14ac:dyDescent="0.2">
      <c r="A19" s="220"/>
      <c r="B19" s="220"/>
      <c r="C19" s="220"/>
      <c r="D19" s="220"/>
      <c r="E19" s="220"/>
      <c r="F19" s="220"/>
      <c r="G19" s="220"/>
      <c r="H19" s="220"/>
      <c r="I19" s="220"/>
      <c r="J19" s="220"/>
    </row>
    <row r="20" spans="1:10" ht="15" customHeight="1" thickBot="1" x14ac:dyDescent="0.25">
      <c r="A20" s="194" t="s">
        <v>412</v>
      </c>
      <c r="B20" s="194"/>
      <c r="C20" s="194"/>
      <c r="F20" s="221"/>
      <c r="J20" s="295"/>
    </row>
    <row r="21" spans="1:10" ht="27" customHeight="1" x14ac:dyDescent="0.2">
      <c r="A21" s="2769" t="s">
        <v>413</v>
      </c>
      <c r="B21" s="2770"/>
      <c r="C21" s="2771" t="s">
        <v>414</v>
      </c>
      <c r="D21" s="2771"/>
      <c r="E21" s="2771"/>
      <c r="F21" s="2771"/>
      <c r="G21" s="2772"/>
      <c r="H21" s="223" t="s">
        <v>415</v>
      </c>
      <c r="I21" s="873" t="s">
        <v>416</v>
      </c>
      <c r="J21" s="224" t="s">
        <v>417</v>
      </c>
    </row>
    <row r="22" spans="1:10" ht="13.5" customHeight="1" x14ac:dyDescent="0.2">
      <c r="A22" s="2757" t="s">
        <v>1776</v>
      </c>
      <c r="B22" s="2758"/>
      <c r="C22" s="891" t="s">
        <v>117</v>
      </c>
      <c r="D22" s="226" t="s">
        <v>418</v>
      </c>
      <c r="E22" s="2751" t="s">
        <v>419</v>
      </c>
      <c r="F22" s="2752"/>
      <c r="G22" s="2753"/>
      <c r="H22" s="1830">
        <f>IF($A$22="■ 中小規模",15,IF($A$22="■ 大規模",3,0))</f>
        <v>0</v>
      </c>
      <c r="I22" s="227">
        <f>'参考様式1-1'!K25</f>
        <v>0</v>
      </c>
      <c r="J22" s="228">
        <f>ROUNDDOWN(H22*I22/100,1)</f>
        <v>0</v>
      </c>
    </row>
    <row r="23" spans="1:10" ht="13.5" customHeight="1" x14ac:dyDescent="0.2">
      <c r="A23" s="2759" t="str">
        <f>IF(A22="■ 大規模","（延床面積　5000㎡以上）",IF(A22="■ 中小規模","（延床面積　5000㎡未満）",""))</f>
        <v/>
      </c>
      <c r="B23" s="2760"/>
      <c r="C23" s="1574" t="s">
        <v>117</v>
      </c>
      <c r="D23" s="282" t="s">
        <v>420</v>
      </c>
      <c r="E23" s="2630" t="s">
        <v>421</v>
      </c>
      <c r="F23" s="2631"/>
      <c r="G23" s="2754"/>
      <c r="H23" s="1830">
        <f>IF($A$22="■ 中小規模",12,IF($A$22="■ 大規模",2,0))</f>
        <v>0</v>
      </c>
      <c r="I23" s="227">
        <f>'参考様式1-1'!K28</f>
        <v>0</v>
      </c>
      <c r="J23" s="228">
        <f>ROUNDDOWN(H23*I23/100,1)</f>
        <v>0</v>
      </c>
    </row>
    <row r="24" spans="1:10" ht="13.5" customHeight="1" x14ac:dyDescent="0.2">
      <c r="A24" s="2759"/>
      <c r="B24" s="2760"/>
      <c r="C24" s="1606"/>
      <c r="D24" s="1575"/>
      <c r="E24" s="2630" t="s">
        <v>1416</v>
      </c>
      <c r="F24" s="2631"/>
      <c r="G24" s="2754"/>
      <c r="H24" s="1830">
        <f>IF($A$22="■ 中小規模",1,IF($A$22="■ 大規模",1,0))</f>
        <v>0</v>
      </c>
      <c r="I24" s="227">
        <f>'参考様式1-1'!K29</f>
        <v>0</v>
      </c>
      <c r="J24" s="228">
        <f>ROUNDDOWN(H24*I24/100,1)</f>
        <v>0</v>
      </c>
    </row>
    <row r="25" spans="1:10" ht="13.5" customHeight="1" x14ac:dyDescent="0.2">
      <c r="A25" s="2759"/>
      <c r="B25" s="2760"/>
      <c r="C25" s="316" t="s">
        <v>117</v>
      </c>
      <c r="D25" s="230" t="s">
        <v>422</v>
      </c>
      <c r="E25" s="2630" t="s">
        <v>423</v>
      </c>
      <c r="F25" s="2631"/>
      <c r="G25" s="2754"/>
      <c r="H25" s="1830">
        <f>IF($A$22="■ 中小規模",4,IF($A$22="■ 大規模",1,0))</f>
        <v>0</v>
      </c>
      <c r="I25" s="227">
        <f>'参考様式1-1'!K30</f>
        <v>0</v>
      </c>
      <c r="J25" s="228">
        <f>ROUNDDOWN(H25*I25/100,1)</f>
        <v>0</v>
      </c>
    </row>
    <row r="26" spans="1:10" ht="13.5" customHeight="1" thickBot="1" x14ac:dyDescent="0.25">
      <c r="A26" s="2761"/>
      <c r="B26" s="2762"/>
      <c r="C26" s="319" t="s">
        <v>117</v>
      </c>
      <c r="D26" s="232" t="s">
        <v>276</v>
      </c>
      <c r="E26" s="2604" t="s">
        <v>424</v>
      </c>
      <c r="F26" s="2605"/>
      <c r="G26" s="2755"/>
      <c r="H26" s="1831"/>
      <c r="I26" s="233"/>
      <c r="J26" s="234"/>
    </row>
    <row r="27" spans="1:10" ht="13.5" customHeight="1" thickBot="1" x14ac:dyDescent="0.25">
      <c r="A27" s="260" t="s">
        <v>1343</v>
      </c>
      <c r="B27" s="194"/>
      <c r="C27" s="194"/>
      <c r="F27" s="221"/>
      <c r="H27" s="235"/>
      <c r="I27" s="236" t="s">
        <v>425</v>
      </c>
      <c r="J27" s="1832">
        <f>SUM(J22:J26)</f>
        <v>0</v>
      </c>
    </row>
    <row r="28" spans="1:10" ht="9" customHeight="1" x14ac:dyDescent="0.2">
      <c r="B28" s="194"/>
      <c r="C28" s="194"/>
      <c r="F28" s="221"/>
      <c r="H28" s="235"/>
      <c r="I28" s="257"/>
      <c r="J28" s="888"/>
    </row>
    <row r="29" spans="1:10" ht="15.75" customHeight="1" thickBot="1" x14ac:dyDescent="0.25">
      <c r="A29" s="195" t="s">
        <v>426</v>
      </c>
      <c r="J29" s="295"/>
    </row>
    <row r="30" spans="1:10" ht="27" customHeight="1" thickBot="1" x14ac:dyDescent="0.25">
      <c r="A30" s="2746" t="s">
        <v>366</v>
      </c>
      <c r="B30" s="2756"/>
      <c r="C30" s="2756"/>
      <c r="D30" s="2747"/>
      <c r="E30" s="2746" t="s">
        <v>427</v>
      </c>
      <c r="F30" s="2756"/>
      <c r="G30" s="2756"/>
      <c r="H30" s="2747"/>
      <c r="I30" s="2746" t="s">
        <v>428</v>
      </c>
      <c r="J30" s="2747"/>
    </row>
    <row r="31" spans="1:10" ht="13.5" customHeight="1" x14ac:dyDescent="0.2">
      <c r="A31" s="222" t="s">
        <v>117</v>
      </c>
      <c r="B31" s="2656" t="s">
        <v>429</v>
      </c>
      <c r="C31" s="2656"/>
      <c r="D31" s="2657"/>
      <c r="E31" s="2748"/>
      <c r="F31" s="2749"/>
      <c r="G31" s="2749"/>
      <c r="H31" s="2750"/>
      <c r="I31" s="1833">
        <f>H16*J22/100</f>
        <v>0</v>
      </c>
      <c r="J31" s="237" t="s">
        <v>404</v>
      </c>
    </row>
    <row r="32" spans="1:10" x14ac:dyDescent="0.2">
      <c r="A32" s="1608" t="s">
        <v>117</v>
      </c>
      <c r="B32" s="1609" t="s">
        <v>420</v>
      </c>
      <c r="C32" s="2704" t="s">
        <v>1421</v>
      </c>
      <c r="D32" s="2705"/>
      <c r="E32" s="2701"/>
      <c r="F32" s="2702"/>
      <c r="G32" s="2702"/>
      <c r="H32" s="2703"/>
      <c r="I32" s="1834">
        <f>H16*J23/100</f>
        <v>0</v>
      </c>
      <c r="J32" s="239" t="s">
        <v>404</v>
      </c>
    </row>
    <row r="33" spans="1:12" x14ac:dyDescent="0.2">
      <c r="A33" s="1607"/>
      <c r="B33" s="264"/>
      <c r="C33" s="2704" t="s">
        <v>1416</v>
      </c>
      <c r="D33" s="2705"/>
      <c r="E33" s="2701"/>
      <c r="F33" s="2702"/>
      <c r="G33" s="2702"/>
      <c r="H33" s="2703"/>
      <c r="I33" s="1834">
        <f>H16*J24/100</f>
        <v>0</v>
      </c>
      <c r="J33" s="239" t="s">
        <v>404</v>
      </c>
    </row>
    <row r="34" spans="1:12" ht="13.5" customHeight="1" x14ac:dyDescent="0.2">
      <c r="A34" s="238" t="s">
        <v>117</v>
      </c>
      <c r="B34" s="2631" t="s">
        <v>422</v>
      </c>
      <c r="C34" s="2631"/>
      <c r="D34" s="2632"/>
      <c r="E34" s="2701"/>
      <c r="F34" s="2702"/>
      <c r="G34" s="2702"/>
      <c r="H34" s="2703"/>
      <c r="I34" s="1834">
        <f>H16*J25/100</f>
        <v>0</v>
      </c>
      <c r="J34" s="240" t="s">
        <v>404</v>
      </c>
    </row>
    <row r="35" spans="1:12" ht="13.5" customHeight="1" thickBot="1" x14ac:dyDescent="0.25">
      <c r="A35" s="241" t="s">
        <v>117</v>
      </c>
      <c r="B35" s="2605" t="s">
        <v>276</v>
      </c>
      <c r="C35" s="2605"/>
      <c r="D35" s="2606"/>
      <c r="E35" s="2737"/>
      <c r="F35" s="2738"/>
      <c r="G35" s="2738"/>
      <c r="H35" s="2739"/>
      <c r="I35" s="1835">
        <f>H16*J26/100</f>
        <v>0</v>
      </c>
      <c r="J35" s="242" t="s">
        <v>404</v>
      </c>
    </row>
    <row r="36" spans="1:12" ht="13.5" customHeight="1" thickBot="1" x14ac:dyDescent="0.25">
      <c r="A36" s="260" t="s">
        <v>365</v>
      </c>
      <c r="B36" s="235"/>
      <c r="C36" s="235"/>
      <c r="D36" s="235"/>
      <c r="E36" s="235"/>
      <c r="F36" s="235"/>
      <c r="G36" s="235"/>
      <c r="H36" s="243" t="s">
        <v>430</v>
      </c>
      <c r="I36" s="1836">
        <f>SUM(I31:I35)</f>
        <v>0</v>
      </c>
      <c r="J36" s="244" t="s">
        <v>404</v>
      </c>
    </row>
    <row r="37" spans="1:12" ht="10" customHeight="1" x14ac:dyDescent="0.2">
      <c r="B37" s="194"/>
      <c r="C37" s="194"/>
      <c r="F37" s="221"/>
      <c r="H37" s="235"/>
      <c r="I37" s="257"/>
      <c r="J37" s="888"/>
    </row>
    <row r="38" spans="1:12" ht="15.75" customHeight="1" thickBot="1" x14ac:dyDescent="0.25">
      <c r="A38" s="195" t="s">
        <v>431</v>
      </c>
      <c r="D38" s="235"/>
      <c r="J38" s="1426" t="s">
        <v>1345</v>
      </c>
    </row>
    <row r="39" spans="1:12" ht="27" customHeight="1" thickBot="1" x14ac:dyDescent="0.25">
      <c r="A39" s="2706" t="s">
        <v>366</v>
      </c>
      <c r="B39" s="2745"/>
      <c r="C39" s="2745"/>
      <c r="D39" s="2707"/>
      <c r="E39" s="2706" t="s">
        <v>427</v>
      </c>
      <c r="F39" s="2745"/>
      <c r="G39" s="2745"/>
      <c r="H39" s="2707"/>
      <c r="I39" s="2706" t="s">
        <v>1344</v>
      </c>
      <c r="J39" s="2707"/>
    </row>
    <row r="40" spans="1:12" ht="13.5" customHeight="1" x14ac:dyDescent="0.2">
      <c r="A40" s="245" t="s">
        <v>117</v>
      </c>
      <c r="B40" s="2740" t="s">
        <v>384</v>
      </c>
      <c r="C40" s="2741"/>
      <c r="D40" s="246" t="s">
        <v>385</v>
      </c>
      <c r="E40" s="2742"/>
      <c r="F40" s="2743"/>
      <c r="G40" s="2743"/>
      <c r="H40" s="2744"/>
      <c r="I40" s="1837"/>
      <c r="J40" s="247" t="s">
        <v>404</v>
      </c>
      <c r="L40" s="1424"/>
    </row>
    <row r="41" spans="1:12" x14ac:dyDescent="0.2">
      <c r="A41" s="248" t="s">
        <v>117</v>
      </c>
      <c r="B41" s="2735"/>
      <c r="C41" s="2736"/>
      <c r="D41" s="249" t="s">
        <v>386</v>
      </c>
      <c r="E41" s="2720"/>
      <c r="F41" s="2721"/>
      <c r="G41" s="2721"/>
      <c r="H41" s="2722"/>
      <c r="I41" s="1838"/>
      <c r="J41" s="250" t="s">
        <v>404</v>
      </c>
      <c r="L41" s="1424"/>
    </row>
    <row r="42" spans="1:12" x14ac:dyDescent="0.2">
      <c r="A42" s="248" t="s">
        <v>117</v>
      </c>
      <c r="B42" s="2735"/>
      <c r="C42" s="2736"/>
      <c r="D42" s="249" t="s">
        <v>387</v>
      </c>
      <c r="E42" s="2720"/>
      <c r="F42" s="2721"/>
      <c r="G42" s="2721"/>
      <c r="H42" s="2722"/>
      <c r="I42" s="1838"/>
      <c r="J42" s="250" t="s">
        <v>404</v>
      </c>
      <c r="L42" s="1424"/>
    </row>
    <row r="43" spans="1:12" x14ac:dyDescent="0.2">
      <c r="A43" s="251" t="s">
        <v>117</v>
      </c>
      <c r="B43" s="2727"/>
      <c r="C43" s="2728"/>
      <c r="D43" s="252" t="s">
        <v>432</v>
      </c>
      <c r="E43" s="2729"/>
      <c r="F43" s="2730"/>
      <c r="G43" s="2730"/>
      <c r="H43" s="2731"/>
      <c r="I43" s="1839"/>
      <c r="J43" s="253" t="s">
        <v>404</v>
      </c>
      <c r="L43" s="1424"/>
    </row>
    <row r="44" spans="1:12" ht="13.5" customHeight="1" x14ac:dyDescent="0.2">
      <c r="A44" s="254" t="s">
        <v>117</v>
      </c>
      <c r="B44" s="2708" t="s">
        <v>433</v>
      </c>
      <c r="C44" s="2726"/>
      <c r="D44" s="255" t="s">
        <v>389</v>
      </c>
      <c r="E44" s="2717"/>
      <c r="F44" s="2718"/>
      <c r="G44" s="2718"/>
      <c r="H44" s="2719"/>
      <c r="I44" s="1840"/>
      <c r="J44" s="256" t="s">
        <v>404</v>
      </c>
      <c r="L44" s="1424"/>
    </row>
    <row r="45" spans="1:12" x14ac:dyDescent="0.2">
      <c r="A45" s="251" t="s">
        <v>117</v>
      </c>
      <c r="B45" s="2727"/>
      <c r="C45" s="2728"/>
      <c r="D45" s="252" t="s">
        <v>432</v>
      </c>
      <c r="E45" s="2729"/>
      <c r="F45" s="2730"/>
      <c r="G45" s="2730"/>
      <c r="H45" s="2731"/>
      <c r="I45" s="1839"/>
      <c r="J45" s="253" t="s">
        <v>404</v>
      </c>
      <c r="L45" s="1424"/>
    </row>
    <row r="46" spans="1:12" ht="13.5" customHeight="1" x14ac:dyDescent="0.2">
      <c r="A46" s="254" t="s">
        <v>117</v>
      </c>
      <c r="B46" s="2708" t="s">
        <v>434</v>
      </c>
      <c r="C46" s="2726"/>
      <c r="D46" s="255" t="s">
        <v>391</v>
      </c>
      <c r="E46" s="2717"/>
      <c r="F46" s="2718"/>
      <c r="G46" s="2718"/>
      <c r="H46" s="2719"/>
      <c r="I46" s="1840"/>
      <c r="J46" s="256" t="s">
        <v>404</v>
      </c>
      <c r="L46" s="1424"/>
    </row>
    <row r="47" spans="1:12" x14ac:dyDescent="0.2">
      <c r="A47" s="251" t="s">
        <v>117</v>
      </c>
      <c r="B47" s="2727"/>
      <c r="C47" s="2728"/>
      <c r="D47" s="252" t="s">
        <v>432</v>
      </c>
      <c r="E47" s="2729"/>
      <c r="F47" s="2730"/>
      <c r="G47" s="2730"/>
      <c r="H47" s="2731"/>
      <c r="I47" s="1839"/>
      <c r="J47" s="253" t="s">
        <v>404</v>
      </c>
      <c r="L47" s="1424"/>
    </row>
    <row r="48" spans="1:12" ht="13.5" customHeight="1" x14ac:dyDescent="0.2">
      <c r="A48" s="254" t="s">
        <v>117</v>
      </c>
      <c r="B48" s="2708" t="s">
        <v>392</v>
      </c>
      <c r="C48" s="2726"/>
      <c r="D48" s="255" t="s">
        <v>385</v>
      </c>
      <c r="E48" s="2717"/>
      <c r="F48" s="2718"/>
      <c r="G48" s="2718"/>
      <c r="H48" s="2719"/>
      <c r="I48" s="1840"/>
      <c r="J48" s="256" t="s">
        <v>404</v>
      </c>
      <c r="L48" s="1424"/>
    </row>
    <row r="49" spans="1:12" x14ac:dyDescent="0.2">
      <c r="A49" s="248" t="s">
        <v>117</v>
      </c>
      <c r="B49" s="2735"/>
      <c r="C49" s="2736"/>
      <c r="D49" s="249" t="s">
        <v>386</v>
      </c>
      <c r="E49" s="2720"/>
      <c r="F49" s="2721"/>
      <c r="G49" s="2721"/>
      <c r="H49" s="2722"/>
      <c r="I49" s="1838"/>
      <c r="J49" s="250" t="s">
        <v>404</v>
      </c>
      <c r="L49" s="1424"/>
    </row>
    <row r="50" spans="1:12" x14ac:dyDescent="0.2">
      <c r="A50" s="251" t="s">
        <v>117</v>
      </c>
      <c r="B50" s="2727"/>
      <c r="C50" s="2728"/>
      <c r="D50" s="252" t="s">
        <v>432</v>
      </c>
      <c r="E50" s="2729"/>
      <c r="F50" s="2730"/>
      <c r="G50" s="2730"/>
      <c r="H50" s="2731"/>
      <c r="I50" s="1839"/>
      <c r="J50" s="253" t="s">
        <v>404</v>
      </c>
      <c r="L50" s="1424"/>
    </row>
    <row r="51" spans="1:12" ht="13.5" customHeight="1" x14ac:dyDescent="0.2">
      <c r="A51" s="254" t="s">
        <v>117</v>
      </c>
      <c r="B51" s="2708" t="s">
        <v>435</v>
      </c>
      <c r="C51" s="2726"/>
      <c r="D51" s="255" t="s">
        <v>394</v>
      </c>
      <c r="E51" s="2717"/>
      <c r="F51" s="2718"/>
      <c r="G51" s="2718"/>
      <c r="H51" s="2719"/>
      <c r="I51" s="1840"/>
      <c r="J51" s="256" t="s">
        <v>404</v>
      </c>
      <c r="L51" s="1424"/>
    </row>
    <row r="52" spans="1:12" x14ac:dyDescent="0.2">
      <c r="A52" s="251" t="s">
        <v>117</v>
      </c>
      <c r="B52" s="2727"/>
      <c r="C52" s="2728"/>
      <c r="D52" s="252" t="s">
        <v>432</v>
      </c>
      <c r="E52" s="2729"/>
      <c r="F52" s="2730"/>
      <c r="G52" s="2730"/>
      <c r="H52" s="2731"/>
      <c r="I52" s="1839"/>
      <c r="J52" s="253" t="s">
        <v>404</v>
      </c>
      <c r="L52" s="1424"/>
    </row>
    <row r="53" spans="1:12" x14ac:dyDescent="0.2">
      <c r="A53" s="254" t="s">
        <v>117</v>
      </c>
      <c r="B53" s="2708" t="s">
        <v>959</v>
      </c>
      <c r="C53" s="2709"/>
      <c r="D53" s="2710"/>
      <c r="E53" s="2717"/>
      <c r="F53" s="2718"/>
      <c r="G53" s="2718"/>
      <c r="H53" s="2719"/>
      <c r="I53" s="1840"/>
      <c r="J53" s="256" t="s">
        <v>404</v>
      </c>
      <c r="L53" s="1424"/>
    </row>
    <row r="54" spans="1:12" x14ac:dyDescent="0.2">
      <c r="A54" s="248" t="s">
        <v>117</v>
      </c>
      <c r="B54" s="2711"/>
      <c r="C54" s="2712"/>
      <c r="D54" s="2713"/>
      <c r="E54" s="2720"/>
      <c r="F54" s="2721"/>
      <c r="G54" s="2721"/>
      <c r="H54" s="2722"/>
      <c r="I54" s="1838"/>
      <c r="J54" s="250" t="s">
        <v>404</v>
      </c>
      <c r="L54" s="1424"/>
    </row>
    <row r="55" spans="1:12" ht="13.5" customHeight="1" thickBot="1" x14ac:dyDescent="0.25">
      <c r="A55" s="258" t="s">
        <v>117</v>
      </c>
      <c r="B55" s="2714"/>
      <c r="C55" s="2715"/>
      <c r="D55" s="2716"/>
      <c r="E55" s="2723"/>
      <c r="F55" s="2724"/>
      <c r="G55" s="2724"/>
      <c r="H55" s="2725"/>
      <c r="I55" s="1841"/>
      <c r="J55" s="259" t="s">
        <v>404</v>
      </c>
      <c r="L55" s="1424"/>
    </row>
    <row r="56" spans="1:12" ht="13.5" customHeight="1" thickBot="1" x14ac:dyDescent="0.25">
      <c r="A56" s="260" t="s">
        <v>365</v>
      </c>
      <c r="B56" s="260"/>
      <c r="C56" s="260"/>
      <c r="H56" s="243" t="s">
        <v>437</v>
      </c>
      <c r="I56" s="1836">
        <f>SUM(I40:I55)</f>
        <v>0</v>
      </c>
      <c r="J56" s="244" t="s">
        <v>404</v>
      </c>
      <c r="L56" s="1424"/>
    </row>
    <row r="57" spans="1:12" ht="9" customHeight="1" thickBot="1" x14ac:dyDescent="0.25">
      <c r="J57" s="261"/>
    </row>
    <row r="58" spans="1:12" ht="21" customHeight="1" thickBot="1" x14ac:dyDescent="0.25">
      <c r="A58" s="2732" t="s">
        <v>438</v>
      </c>
      <c r="B58" s="2733"/>
      <c r="C58" s="2733"/>
      <c r="D58" s="2733"/>
      <c r="E58" s="2733"/>
      <c r="F58" s="2733"/>
      <c r="G58" s="2733"/>
      <c r="H58" s="2734"/>
      <c r="I58" s="1842">
        <f>SUM(I36,I56)</f>
        <v>0</v>
      </c>
      <c r="J58" s="218" t="s">
        <v>404</v>
      </c>
    </row>
    <row r="59" spans="1:12" ht="21" customHeight="1" thickBot="1" x14ac:dyDescent="0.25">
      <c r="A59" s="2732" t="s">
        <v>954</v>
      </c>
      <c r="B59" s="2733"/>
      <c r="C59" s="2733"/>
      <c r="D59" s="2733"/>
      <c r="E59" s="2733"/>
      <c r="F59" s="2733"/>
      <c r="G59" s="2733"/>
      <c r="H59" s="2734"/>
      <c r="I59" s="1842">
        <f>ROUNDDOWN(IF(ISERROR((I58/H16)*100),0,(I58/H16)*100),1)</f>
        <v>0</v>
      </c>
      <c r="J59" s="218" t="s">
        <v>439</v>
      </c>
    </row>
    <row r="60" spans="1:12" ht="13.5" customHeight="1" x14ac:dyDescent="0.2">
      <c r="A60" s="260"/>
      <c r="H60" s="196"/>
      <c r="I60" s="196"/>
      <c r="J60" s="219"/>
    </row>
    <row r="61" spans="1:12" x14ac:dyDescent="0.2">
      <c r="H61" s="196"/>
      <c r="I61" s="196"/>
      <c r="J61" s="219"/>
    </row>
  </sheetData>
  <sheetProtection selectLockedCells="1"/>
  <dataConsolidate/>
  <mergeCells count="68">
    <mergeCell ref="A2:J2"/>
    <mergeCell ref="A3:B3"/>
    <mergeCell ref="C3:G3"/>
    <mergeCell ref="H3:J3"/>
    <mergeCell ref="H8:J8"/>
    <mergeCell ref="A9:C9"/>
    <mergeCell ref="D9:E9"/>
    <mergeCell ref="F9:G9"/>
    <mergeCell ref="H9:J9"/>
    <mergeCell ref="H10:I10"/>
    <mergeCell ref="H11:I11"/>
    <mergeCell ref="H12:I12"/>
    <mergeCell ref="H13:I13"/>
    <mergeCell ref="H14:I14"/>
    <mergeCell ref="H15:I15"/>
    <mergeCell ref="A16:G16"/>
    <mergeCell ref="H16:I16"/>
    <mergeCell ref="A17:J17"/>
    <mergeCell ref="A18:J18"/>
    <mergeCell ref="A21:B21"/>
    <mergeCell ref="C21:G21"/>
    <mergeCell ref="I30:J30"/>
    <mergeCell ref="B31:D31"/>
    <mergeCell ref="E31:H31"/>
    <mergeCell ref="E32:H32"/>
    <mergeCell ref="E22:G22"/>
    <mergeCell ref="E23:G23"/>
    <mergeCell ref="E25:G25"/>
    <mergeCell ref="E26:G26"/>
    <mergeCell ref="A30:D30"/>
    <mergeCell ref="E30:H30"/>
    <mergeCell ref="A22:B22"/>
    <mergeCell ref="A23:B26"/>
    <mergeCell ref="E24:G24"/>
    <mergeCell ref="B35:D35"/>
    <mergeCell ref="E35:H35"/>
    <mergeCell ref="B40:C43"/>
    <mergeCell ref="E40:H40"/>
    <mergeCell ref="E41:H41"/>
    <mergeCell ref="E42:H42"/>
    <mergeCell ref="E43:H43"/>
    <mergeCell ref="A39:D39"/>
    <mergeCell ref="E39:H39"/>
    <mergeCell ref="A58:H58"/>
    <mergeCell ref="A59:H59"/>
    <mergeCell ref="B48:C50"/>
    <mergeCell ref="E48:H48"/>
    <mergeCell ref="E49:H49"/>
    <mergeCell ref="E50:H50"/>
    <mergeCell ref="B51:C52"/>
    <mergeCell ref="E51:H51"/>
    <mergeCell ref="E52:H52"/>
    <mergeCell ref="E33:H33"/>
    <mergeCell ref="C32:D32"/>
    <mergeCell ref="C33:D33"/>
    <mergeCell ref="I39:J39"/>
    <mergeCell ref="B53:D55"/>
    <mergeCell ref="E53:H53"/>
    <mergeCell ref="E54:H54"/>
    <mergeCell ref="E55:H55"/>
    <mergeCell ref="B44:C45"/>
    <mergeCell ref="E44:H44"/>
    <mergeCell ref="E45:H45"/>
    <mergeCell ref="B34:D34"/>
    <mergeCell ref="E34:H34"/>
    <mergeCell ref="B46:C47"/>
    <mergeCell ref="E46:H46"/>
    <mergeCell ref="E47:H47"/>
  </mergeCells>
  <phoneticPr fontId="2"/>
  <dataValidations count="2">
    <dataValidation type="list" allowBlank="1" showInputMessage="1" showErrorMessage="1" sqref="C25:C26 A40:A55 C22:C23 A31:A32 A34:A35" xr:uid="{00000000-0002-0000-1200-000000000000}">
      <formula1>"□,■"</formula1>
    </dataValidation>
    <dataValidation type="list" allowBlank="1" showInputMessage="1" showErrorMessage="1" sqref="A22:B22" xr:uid="{00000000-0002-0000-1200-000001000000}">
      <formula1>"□ 規模を選択,■ 大規模,■ 中小規模"</formula1>
    </dataValidation>
  </dataValidations>
  <printOptions horizontalCentered="1"/>
  <pageMargins left="0.59055118110236227" right="0.59055118110236227" top="0.59055118110236227" bottom="0.59055118110236227" header="0" footer="0"/>
  <pageSetup paperSize="9" scale="92" fitToWidth="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99FF99"/>
  </sheetPr>
  <dimension ref="A1:K103"/>
  <sheetViews>
    <sheetView showGridLines="0" view="pageBreakPreview" zoomScaleNormal="100" zoomScaleSheetLayoutView="100" workbookViewId="0">
      <selection activeCell="H8" sqref="H8:J8"/>
    </sheetView>
  </sheetViews>
  <sheetFormatPr defaultColWidth="9.59765625" defaultRowHeight="13" x14ac:dyDescent="0.2"/>
  <cols>
    <col min="1" max="1" width="3" style="195" customWidth="1"/>
    <col min="2" max="2" width="11.3984375" style="195" customWidth="1"/>
    <col min="3" max="3" width="3.09765625" style="195" customWidth="1"/>
    <col min="4" max="10" width="11.09765625" style="195" customWidth="1"/>
    <col min="11" max="16384" width="9.59765625" style="195"/>
  </cols>
  <sheetData>
    <row r="1" spans="1:11" s="185" customFormat="1" ht="14" x14ac:dyDescent="0.2">
      <c r="I1" s="186"/>
      <c r="J1" s="187" t="s">
        <v>440</v>
      </c>
    </row>
    <row r="2" spans="1:11" s="185" customFormat="1" ht="14.5" thickBot="1" x14ac:dyDescent="0.25">
      <c r="A2" s="2865" t="s">
        <v>441</v>
      </c>
      <c r="B2" s="2865"/>
      <c r="C2" s="2865"/>
      <c r="D2" s="2865"/>
      <c r="E2" s="2865"/>
      <c r="F2" s="2865"/>
      <c r="G2" s="2865"/>
      <c r="H2" s="2865"/>
      <c r="I2" s="2865"/>
      <c r="J2" s="2865"/>
    </row>
    <row r="3" spans="1:11" s="185" customFormat="1" ht="22.5" customHeight="1" thickBot="1" x14ac:dyDescent="0.25">
      <c r="A3" s="2777" t="s">
        <v>287</v>
      </c>
      <c r="B3" s="2784"/>
      <c r="C3" s="2866" t="str">
        <f>IF('参考様式1-1'!D3="","",'参考様式1-1'!D3)</f>
        <v/>
      </c>
      <c r="D3" s="2867"/>
      <c r="E3" s="2867"/>
      <c r="F3" s="2867"/>
      <c r="G3" s="2868"/>
      <c r="H3" s="2788" t="str">
        <f>'参考様式1-1'!M3</f>
        <v>１棟目／計１棟</v>
      </c>
      <c r="I3" s="2789"/>
      <c r="J3" s="2790"/>
    </row>
    <row r="4" spans="1:11" s="189" customFormat="1" ht="12" customHeight="1" x14ac:dyDescent="0.2">
      <c r="A4" s="191" t="s">
        <v>960</v>
      </c>
      <c r="B4" s="191"/>
      <c r="C4" s="191"/>
      <c r="D4" s="257"/>
      <c r="E4" s="257"/>
      <c r="F4" s="257"/>
      <c r="G4" s="257"/>
      <c r="H4" s="257"/>
      <c r="I4" s="257"/>
      <c r="J4" s="191"/>
    </row>
    <row r="5" spans="1:11" s="189" customFormat="1" ht="12" customHeight="1" x14ac:dyDescent="0.2">
      <c r="A5" s="191" t="s">
        <v>958</v>
      </c>
      <c r="B5" s="191"/>
      <c r="C5" s="191"/>
      <c r="D5" s="257"/>
      <c r="E5" s="257"/>
      <c r="F5" s="257"/>
      <c r="G5" s="257"/>
      <c r="H5" s="257"/>
      <c r="I5" s="257"/>
      <c r="J5" s="191"/>
    </row>
    <row r="6" spans="1:11" s="189" customFormat="1" ht="12" customHeight="1" x14ac:dyDescent="0.2">
      <c r="A6" s="191" t="s">
        <v>961</v>
      </c>
      <c r="B6" s="191"/>
      <c r="C6" s="191"/>
      <c r="D6" s="257"/>
      <c r="E6" s="257"/>
      <c r="F6" s="257"/>
      <c r="G6" s="257"/>
      <c r="H6" s="257"/>
      <c r="I6" s="257"/>
      <c r="J6" s="191"/>
    </row>
    <row r="7" spans="1:11" s="189" customFormat="1" ht="6" customHeight="1" x14ac:dyDescent="0.2">
      <c r="A7" s="262"/>
      <c r="B7" s="263"/>
      <c r="C7" s="191"/>
      <c r="D7" s="257"/>
      <c r="E7" s="257"/>
      <c r="F7" s="257"/>
      <c r="G7" s="257"/>
      <c r="H7" s="257"/>
      <c r="I7" s="257"/>
      <c r="J7" s="191"/>
    </row>
    <row r="8" spans="1:11" s="189" customFormat="1" ht="15" customHeight="1" thickBot="1" x14ac:dyDescent="0.25">
      <c r="A8" s="194" t="s">
        <v>398</v>
      </c>
      <c r="B8" s="194"/>
      <c r="C8" s="195"/>
      <c r="D8" s="195"/>
      <c r="E8" s="195"/>
      <c r="F8" s="194"/>
      <c r="G8" s="196" t="s">
        <v>399</v>
      </c>
      <c r="H8" s="2791" t="s">
        <v>1363</v>
      </c>
      <c r="I8" s="2791"/>
      <c r="J8" s="2791"/>
      <c r="K8" s="1804" t="s">
        <v>1250</v>
      </c>
    </row>
    <row r="9" spans="1:11" s="189" customFormat="1" ht="27" customHeight="1" thickBot="1" x14ac:dyDescent="0.25">
      <c r="A9" s="2777" t="s">
        <v>400</v>
      </c>
      <c r="B9" s="2778"/>
      <c r="C9" s="2784"/>
      <c r="D9" s="2746" t="s">
        <v>955</v>
      </c>
      <c r="E9" s="2779"/>
      <c r="F9" s="2780" t="s">
        <v>1729</v>
      </c>
      <c r="G9" s="2756"/>
      <c r="H9" s="2746" t="s">
        <v>956</v>
      </c>
      <c r="I9" s="2756"/>
      <c r="J9" s="2869"/>
    </row>
    <row r="10" spans="1:11" s="189" customFormat="1" ht="13.5" customHeight="1" x14ac:dyDescent="0.2">
      <c r="A10" s="198"/>
      <c r="B10" s="264" t="s">
        <v>401</v>
      </c>
      <c r="C10" s="265"/>
      <c r="D10" s="1824"/>
      <c r="E10" s="257" t="s">
        <v>402</v>
      </c>
      <c r="F10" s="201">
        <v>9.7599999999999996E-3</v>
      </c>
      <c r="G10" s="257" t="s">
        <v>403</v>
      </c>
      <c r="H10" s="2856">
        <f t="shared" ref="H10:H15" si="0">D10*F10</f>
        <v>0</v>
      </c>
      <c r="I10" s="2857"/>
      <c r="J10" s="267" t="s">
        <v>404</v>
      </c>
    </row>
    <row r="11" spans="1:11" s="189" customFormat="1" ht="13.5" customHeight="1" x14ac:dyDescent="0.2">
      <c r="A11" s="204"/>
      <c r="B11" s="205" t="s">
        <v>405</v>
      </c>
      <c r="C11" s="268"/>
      <c r="D11" s="1825"/>
      <c r="E11" s="269" t="s">
        <v>402</v>
      </c>
      <c r="F11" s="207">
        <v>4.4999999999999998E-2</v>
      </c>
      <c r="G11" s="269" t="s">
        <v>962</v>
      </c>
      <c r="H11" s="2858">
        <f t="shared" si="0"/>
        <v>0</v>
      </c>
      <c r="I11" s="2859"/>
      <c r="J11" s="209" t="s">
        <v>404</v>
      </c>
    </row>
    <row r="12" spans="1:11" s="189" customFormat="1" ht="13.5" customHeight="1" x14ac:dyDescent="0.2">
      <c r="A12" s="204"/>
      <c r="B12" s="205" t="s">
        <v>406</v>
      </c>
      <c r="C12" s="268"/>
      <c r="D12" s="1825"/>
      <c r="E12" s="269" t="s">
        <v>402</v>
      </c>
      <c r="F12" s="210">
        <v>0.05</v>
      </c>
      <c r="G12" s="269" t="s">
        <v>407</v>
      </c>
      <c r="H12" s="2858">
        <f t="shared" si="0"/>
        <v>0</v>
      </c>
      <c r="I12" s="2859"/>
      <c r="J12" s="209" t="s">
        <v>404</v>
      </c>
    </row>
    <row r="13" spans="1:11" s="189" customFormat="1" ht="13.5" customHeight="1" x14ac:dyDescent="0.2">
      <c r="A13" s="204"/>
      <c r="B13" s="205" t="s">
        <v>408</v>
      </c>
      <c r="C13" s="268"/>
      <c r="D13" s="1825"/>
      <c r="E13" s="269" t="s">
        <v>402</v>
      </c>
      <c r="F13" s="207">
        <v>4.1000000000000002E-2</v>
      </c>
      <c r="G13" s="269" t="s">
        <v>409</v>
      </c>
      <c r="H13" s="2858">
        <f t="shared" si="0"/>
        <v>0</v>
      </c>
      <c r="I13" s="2859"/>
      <c r="J13" s="209" t="s">
        <v>404</v>
      </c>
    </row>
    <row r="14" spans="1:11" s="189" customFormat="1" ht="13.5" customHeight="1" x14ac:dyDescent="0.2">
      <c r="A14" s="204"/>
      <c r="B14" s="205"/>
      <c r="C14" s="268"/>
      <c r="D14" s="1825"/>
      <c r="E14" s="269" t="s">
        <v>402</v>
      </c>
      <c r="F14" s="211"/>
      <c r="G14" s="269" t="s">
        <v>402</v>
      </c>
      <c r="H14" s="2858">
        <f t="shared" si="0"/>
        <v>0</v>
      </c>
      <c r="I14" s="2859"/>
      <c r="J14" s="209" t="s">
        <v>404</v>
      </c>
    </row>
    <row r="15" spans="1:11" s="189" customFormat="1" ht="13.5" customHeight="1" thickBot="1" x14ac:dyDescent="0.25">
      <c r="A15" s="212"/>
      <c r="B15" s="213"/>
      <c r="C15" s="270"/>
      <c r="D15" s="1826"/>
      <c r="E15" s="271" t="s">
        <v>402</v>
      </c>
      <c r="F15" s="272"/>
      <c r="G15" s="271" t="s">
        <v>402</v>
      </c>
      <c r="H15" s="2860">
        <f t="shared" si="0"/>
        <v>0</v>
      </c>
      <c r="I15" s="2861"/>
      <c r="J15" s="217" t="s">
        <v>404</v>
      </c>
    </row>
    <row r="16" spans="1:11" s="189" customFormat="1" ht="13.5" customHeight="1" thickBot="1" x14ac:dyDescent="0.25">
      <c r="A16" s="2732" t="s">
        <v>410</v>
      </c>
      <c r="B16" s="2733"/>
      <c r="C16" s="2733"/>
      <c r="D16" s="2733"/>
      <c r="E16" s="2733"/>
      <c r="F16" s="2733"/>
      <c r="G16" s="2733"/>
      <c r="H16" s="2862">
        <f>SUM(H10:I15)</f>
        <v>0</v>
      </c>
      <c r="I16" s="2863"/>
      <c r="J16" s="218" t="s">
        <v>404</v>
      </c>
    </row>
    <row r="17" spans="1:10" s="189" customFormat="1" ht="12" customHeight="1" x14ac:dyDescent="0.2">
      <c r="A17" s="2864" t="s">
        <v>442</v>
      </c>
      <c r="B17" s="2864"/>
      <c r="C17" s="2864"/>
      <c r="D17" s="2864"/>
      <c r="E17" s="2864"/>
      <c r="F17" s="2864"/>
      <c r="G17" s="2864"/>
      <c r="H17" s="2864"/>
      <c r="I17" s="2864"/>
      <c r="J17" s="2864"/>
    </row>
    <row r="18" spans="1:10" s="189" customFormat="1" ht="36" customHeight="1" x14ac:dyDescent="0.2">
      <c r="A18" s="2768" t="s">
        <v>1728</v>
      </c>
      <c r="B18" s="2768"/>
      <c r="C18" s="2768"/>
      <c r="D18" s="2768"/>
      <c r="E18" s="2768"/>
      <c r="F18" s="2768"/>
      <c r="G18" s="2768"/>
      <c r="H18" s="2768"/>
      <c r="I18" s="2768"/>
      <c r="J18" s="2768"/>
    </row>
    <row r="19" spans="1:10" s="189" customFormat="1" ht="12" customHeight="1" x14ac:dyDescent="0.2">
      <c r="A19" s="262"/>
      <c r="B19" s="263"/>
      <c r="C19" s="191"/>
      <c r="D19" s="257"/>
      <c r="E19" s="257"/>
      <c r="F19" s="257"/>
      <c r="G19" s="257"/>
      <c r="H19" s="257"/>
      <c r="I19" s="257"/>
      <c r="J19" s="191"/>
    </row>
    <row r="20" spans="1:10" s="189" customFormat="1" ht="15" customHeight="1" x14ac:dyDescent="0.2">
      <c r="A20" s="194" t="s">
        <v>412</v>
      </c>
      <c r="B20" s="191"/>
      <c r="C20" s="191"/>
      <c r="D20" s="257"/>
      <c r="E20" s="257"/>
      <c r="F20" s="257"/>
      <c r="G20" s="257"/>
      <c r="H20" s="257"/>
      <c r="I20" s="257"/>
      <c r="J20" s="191"/>
    </row>
    <row r="21" spans="1:10" ht="13.5" customHeight="1" x14ac:dyDescent="0.2">
      <c r="A21" s="195" t="s">
        <v>1347</v>
      </c>
    </row>
    <row r="22" spans="1:10" ht="13.5" customHeight="1" x14ac:dyDescent="0.2">
      <c r="A22" s="235"/>
      <c r="B22" s="235" t="s">
        <v>1348</v>
      </c>
      <c r="D22" s="235"/>
    </row>
    <row r="23" spans="1:10" ht="6" customHeight="1" x14ac:dyDescent="0.2">
      <c r="A23" s="235"/>
      <c r="D23" s="235"/>
    </row>
    <row r="24" spans="1:10" ht="13.5" customHeight="1" thickBot="1" x14ac:dyDescent="0.25">
      <c r="A24" s="260" t="s">
        <v>1349</v>
      </c>
      <c r="D24" s="235"/>
      <c r="J24" s="1427" t="s">
        <v>1341</v>
      </c>
    </row>
    <row r="25" spans="1:10" s="276" customFormat="1" ht="36.5" thickBot="1" x14ac:dyDescent="0.25">
      <c r="A25" s="2746" t="s">
        <v>443</v>
      </c>
      <c r="B25" s="2756"/>
      <c r="C25" s="2746" t="s">
        <v>444</v>
      </c>
      <c r="D25" s="2756"/>
      <c r="E25" s="2756"/>
      <c r="F25" s="2756"/>
      <c r="G25" s="2756"/>
      <c r="H25" s="274" t="s">
        <v>963</v>
      </c>
      <c r="I25" s="275" t="s">
        <v>964</v>
      </c>
      <c r="J25" s="889" t="s">
        <v>970</v>
      </c>
    </row>
    <row r="26" spans="1:10" s="276" customFormat="1" ht="13.5" customHeight="1" x14ac:dyDescent="0.2">
      <c r="A26" s="277" t="s">
        <v>117</v>
      </c>
      <c r="B26" s="189" t="s">
        <v>445</v>
      </c>
      <c r="C26" s="278" t="s">
        <v>117</v>
      </c>
      <c r="D26" s="279" t="s">
        <v>418</v>
      </c>
      <c r="E26" s="2854" t="s">
        <v>446</v>
      </c>
      <c r="F26" s="2656"/>
      <c r="G26" s="2855"/>
      <c r="H26" s="280">
        <v>3</v>
      </c>
      <c r="I26" s="1843">
        <f>IF($A$26="■",'参考様式1-1'!K25,0)</f>
        <v>0</v>
      </c>
      <c r="J26" s="1844">
        <f>IF($A$26="■",ROUNDDOWN(H26*I26/100,1),0)</f>
        <v>0</v>
      </c>
    </row>
    <row r="27" spans="1:10" s="276" customFormat="1" ht="13.5" customHeight="1" x14ac:dyDescent="0.2">
      <c r="A27" s="2845" t="s">
        <v>447</v>
      </c>
      <c r="B27" s="2846"/>
      <c r="C27" s="1573" t="s">
        <v>117</v>
      </c>
      <c r="D27" s="282" t="s">
        <v>420</v>
      </c>
      <c r="E27" s="2630" t="s">
        <v>448</v>
      </c>
      <c r="F27" s="2631"/>
      <c r="G27" s="2754"/>
      <c r="H27" s="281">
        <v>2</v>
      </c>
      <c r="I27" s="1845">
        <f>IF($A$26="■",'参考様式1-1'!K28,0)</f>
        <v>0</v>
      </c>
      <c r="J27" s="1846">
        <f>IF($A$26="■",ROUNDDOWN(H27*I27/100,1),0)</f>
        <v>0</v>
      </c>
    </row>
    <row r="28" spans="1:10" s="276" customFormat="1" ht="13.5" customHeight="1" x14ac:dyDescent="0.2">
      <c r="A28" s="2845"/>
      <c r="B28" s="2846"/>
      <c r="C28" s="225"/>
      <c r="D28" s="1575"/>
      <c r="E28" s="2630" t="s">
        <v>1416</v>
      </c>
      <c r="F28" s="2631"/>
      <c r="G28" s="2754"/>
      <c r="H28" s="281">
        <v>1</v>
      </c>
      <c r="I28" s="1845">
        <f>IF($A$26="■",'参考様式1-1'!K29,0)</f>
        <v>0</v>
      </c>
      <c r="J28" s="1846">
        <f>IF($A$26="■",ROUNDDOWN(H28*I28/100,1),0)</f>
        <v>0</v>
      </c>
    </row>
    <row r="29" spans="1:10" s="276" customFormat="1" ht="13.5" customHeight="1" x14ac:dyDescent="0.2">
      <c r="A29" s="2845"/>
      <c r="B29" s="2846"/>
      <c r="C29" s="229" t="s">
        <v>117</v>
      </c>
      <c r="D29" s="230" t="s">
        <v>422</v>
      </c>
      <c r="E29" s="2630" t="s">
        <v>449</v>
      </c>
      <c r="F29" s="2631"/>
      <c r="G29" s="2754"/>
      <c r="H29" s="281">
        <v>1</v>
      </c>
      <c r="I29" s="1845">
        <f>IF($A$26="■",'参考様式1-1'!K30,0)</f>
        <v>0</v>
      </c>
      <c r="J29" s="1846">
        <f>IF($A$26="■",ROUNDDOWN(H29*I29/100,1),0)</f>
        <v>0</v>
      </c>
    </row>
    <row r="30" spans="1:10" s="276" customFormat="1" ht="13.5" customHeight="1" thickBot="1" x14ac:dyDescent="0.25">
      <c r="A30" s="2847"/>
      <c r="B30" s="2848"/>
      <c r="C30" s="231" t="s">
        <v>117</v>
      </c>
      <c r="D30" s="282" t="s">
        <v>276</v>
      </c>
      <c r="E30" s="2604" t="s">
        <v>450</v>
      </c>
      <c r="F30" s="2605"/>
      <c r="G30" s="2755"/>
      <c r="H30" s="283"/>
      <c r="I30" s="1847"/>
      <c r="J30" s="1848"/>
    </row>
    <row r="31" spans="1:10" s="276" customFormat="1" ht="13.5" customHeight="1" x14ac:dyDescent="0.2">
      <c r="A31" s="277" t="s">
        <v>117</v>
      </c>
      <c r="B31" s="284" t="s">
        <v>451</v>
      </c>
      <c r="C31" s="225" t="s">
        <v>117</v>
      </c>
      <c r="D31" s="285" t="s">
        <v>418</v>
      </c>
      <c r="E31" s="2854" t="s">
        <v>446</v>
      </c>
      <c r="F31" s="2656"/>
      <c r="G31" s="2855"/>
      <c r="H31" s="286">
        <v>15</v>
      </c>
      <c r="I31" s="1843">
        <f>IF($A$31="■",'参考様式1-1'!K25,0)</f>
        <v>0</v>
      </c>
      <c r="J31" s="1844">
        <f>IF($A$31="■",ROUNDDOWN(H31*I31/100,1),0)</f>
        <v>0</v>
      </c>
    </row>
    <row r="32" spans="1:10" s="276" customFormat="1" ht="13.5" customHeight="1" x14ac:dyDescent="0.2">
      <c r="A32" s="2845" t="s">
        <v>452</v>
      </c>
      <c r="B32" s="2846"/>
      <c r="C32" s="1573" t="s">
        <v>117</v>
      </c>
      <c r="D32" s="282" t="s">
        <v>420</v>
      </c>
      <c r="E32" s="2630" t="s">
        <v>448</v>
      </c>
      <c r="F32" s="2631"/>
      <c r="G32" s="2754"/>
      <c r="H32" s="281">
        <v>12</v>
      </c>
      <c r="I32" s="1845">
        <f>IF($A$31="■",'参考様式1-1'!K28,0)</f>
        <v>0</v>
      </c>
      <c r="J32" s="1846">
        <f>IF($A$31="■",ROUNDDOWN(H32*I32/100,1),0)</f>
        <v>0</v>
      </c>
    </row>
    <row r="33" spans="1:10" s="276" customFormat="1" ht="13.5" customHeight="1" x14ac:dyDescent="0.2">
      <c r="A33" s="2845"/>
      <c r="B33" s="2846"/>
      <c r="C33" s="225"/>
      <c r="D33" s="1575"/>
      <c r="E33" s="2630" t="s">
        <v>1416</v>
      </c>
      <c r="F33" s="2631"/>
      <c r="G33" s="2754"/>
      <c r="H33" s="281">
        <v>1</v>
      </c>
      <c r="I33" s="1845">
        <f>IF($A$31="■",'参考様式1-1'!K29,0)</f>
        <v>0</v>
      </c>
      <c r="J33" s="1846">
        <f>IF($A$31="■",ROUNDDOWN(H33*I33/100,1),0)</f>
        <v>0</v>
      </c>
    </row>
    <row r="34" spans="1:10" s="276" customFormat="1" ht="13.5" customHeight="1" x14ac:dyDescent="0.2">
      <c r="A34" s="2845"/>
      <c r="B34" s="2846"/>
      <c r="C34" s="229" t="s">
        <v>117</v>
      </c>
      <c r="D34" s="230" t="s">
        <v>422</v>
      </c>
      <c r="E34" s="2630" t="s">
        <v>449</v>
      </c>
      <c r="F34" s="2631"/>
      <c r="G34" s="2754"/>
      <c r="H34" s="281">
        <v>4</v>
      </c>
      <c r="I34" s="1845">
        <f>IF($A$31="■",'参考様式1-1'!K30,0)</f>
        <v>0</v>
      </c>
      <c r="J34" s="1846">
        <f>IF($A$31="■",ROUNDDOWN(H34*I34/100,1),0)</f>
        <v>0</v>
      </c>
    </row>
    <row r="35" spans="1:10" s="276" customFormat="1" ht="13.5" customHeight="1" thickBot="1" x14ac:dyDescent="0.25">
      <c r="A35" s="2847"/>
      <c r="B35" s="2848"/>
      <c r="C35" s="231" t="s">
        <v>117</v>
      </c>
      <c r="D35" s="232" t="s">
        <v>276</v>
      </c>
      <c r="E35" s="2604" t="s">
        <v>450</v>
      </c>
      <c r="F35" s="2605"/>
      <c r="G35" s="2755"/>
      <c r="H35" s="283"/>
      <c r="I35" s="1849"/>
      <c r="J35" s="1848"/>
    </row>
    <row r="36" spans="1:10" ht="13.5" customHeight="1" thickBot="1" x14ac:dyDescent="0.25">
      <c r="A36" s="2849" t="s">
        <v>1346</v>
      </c>
      <c r="B36" s="2849"/>
      <c r="C36" s="2849"/>
      <c r="D36" s="2849"/>
      <c r="E36" s="2849"/>
      <c r="F36" s="2849"/>
      <c r="G36" s="2849"/>
      <c r="H36" s="2849"/>
      <c r="I36" s="287" t="s">
        <v>453</v>
      </c>
      <c r="J36" s="1850">
        <f>SUM(J26:J35)</f>
        <v>0</v>
      </c>
    </row>
    <row r="37" spans="1:10" ht="12" customHeight="1" x14ac:dyDescent="0.2">
      <c r="I37" s="1428"/>
      <c r="J37" s="874"/>
    </row>
    <row r="38" spans="1:10" ht="13.5" customHeight="1" x14ac:dyDescent="0.2">
      <c r="A38" s="195" t="s">
        <v>431</v>
      </c>
      <c r="D38" s="189"/>
    </row>
    <row r="39" spans="1:10" ht="13.5" customHeight="1" x14ac:dyDescent="0.2">
      <c r="B39" s="235" t="s">
        <v>965</v>
      </c>
      <c r="D39" s="189"/>
    </row>
    <row r="40" spans="1:10" ht="13.5" customHeight="1" x14ac:dyDescent="0.2">
      <c r="A40" s="235"/>
      <c r="D40" s="189"/>
    </row>
    <row r="41" spans="1:10" ht="13.5" customHeight="1" thickBot="1" x14ac:dyDescent="0.25">
      <c r="A41" s="260" t="s">
        <v>1349</v>
      </c>
      <c r="D41" s="189"/>
      <c r="J41" s="1427" t="s">
        <v>1341</v>
      </c>
    </row>
    <row r="42" spans="1:10" ht="47.25" customHeight="1" thickBot="1" x14ac:dyDescent="0.25">
      <c r="A42" s="2746" t="s">
        <v>454</v>
      </c>
      <c r="B42" s="2747"/>
      <c r="C42" s="2746" t="s">
        <v>444</v>
      </c>
      <c r="D42" s="2756"/>
      <c r="E42" s="2756"/>
      <c r="F42" s="2756"/>
      <c r="G42" s="907" t="s">
        <v>987</v>
      </c>
      <c r="H42" s="274" t="s">
        <v>966</v>
      </c>
      <c r="I42" s="197" t="s">
        <v>967</v>
      </c>
      <c r="J42" s="890" t="s">
        <v>1350</v>
      </c>
    </row>
    <row r="43" spans="1:10" ht="13.5" customHeight="1" x14ac:dyDescent="0.2">
      <c r="A43" s="288"/>
      <c r="B43" s="289"/>
      <c r="C43" s="245" t="s">
        <v>117</v>
      </c>
      <c r="D43" s="2850" t="s">
        <v>455</v>
      </c>
      <c r="E43" s="2852" t="s">
        <v>456</v>
      </c>
      <c r="F43" s="2853"/>
      <c r="G43" s="1851"/>
      <c r="H43" s="1851"/>
      <c r="I43" s="1852"/>
      <c r="J43" s="1853">
        <f>ROUNDDOWN(G43*H43*I43/10000,1)</f>
        <v>0</v>
      </c>
    </row>
    <row r="44" spans="1:10" ht="13.5" customHeight="1" x14ac:dyDescent="0.2">
      <c r="A44" s="290" t="s">
        <v>117</v>
      </c>
      <c r="B44" s="291" t="s">
        <v>457</v>
      </c>
      <c r="C44" s="248" t="s">
        <v>117</v>
      </c>
      <c r="D44" s="2851"/>
      <c r="E44" s="2843" t="s">
        <v>458</v>
      </c>
      <c r="F44" s="2844"/>
      <c r="G44" s="1854"/>
      <c r="H44" s="1854"/>
      <c r="I44" s="1855"/>
      <c r="J44" s="1856">
        <f>ROUNDDOWN(G44*H44*I44/10000,1)</f>
        <v>0</v>
      </c>
    </row>
    <row r="45" spans="1:10" ht="13.5" customHeight="1" x14ac:dyDescent="0.2">
      <c r="A45" s="292"/>
      <c r="B45" s="291"/>
      <c r="C45" s="248" t="s">
        <v>117</v>
      </c>
      <c r="D45" s="2851"/>
      <c r="E45" s="2843" t="s">
        <v>459</v>
      </c>
      <c r="F45" s="2844"/>
      <c r="G45" s="1854"/>
      <c r="H45" s="1854"/>
      <c r="I45" s="1855"/>
      <c r="J45" s="1856">
        <f>ROUNDDOWN(G45*H45*I45/10000,1)</f>
        <v>0</v>
      </c>
    </row>
    <row r="46" spans="1:10" ht="13.5" customHeight="1" x14ac:dyDescent="0.2">
      <c r="A46" s="290" t="s">
        <v>117</v>
      </c>
      <c r="B46" s="291" t="s">
        <v>460</v>
      </c>
      <c r="C46" s="251" t="s">
        <v>117</v>
      </c>
      <c r="D46" s="2851"/>
      <c r="E46" s="2833" t="s">
        <v>461</v>
      </c>
      <c r="F46" s="2834"/>
      <c r="G46" s="1857"/>
      <c r="H46" s="1857"/>
      <c r="I46" s="1858"/>
      <c r="J46" s="1859">
        <f>ROUNDDOWN(G46*H46*I46/10000,1)</f>
        <v>0</v>
      </c>
    </row>
    <row r="47" spans="1:10" ht="13.5" customHeight="1" x14ac:dyDescent="0.2">
      <c r="A47" s="292"/>
      <c r="B47" s="291"/>
      <c r="C47" s="254" t="s">
        <v>117</v>
      </c>
      <c r="D47" s="2830" t="s">
        <v>388</v>
      </c>
      <c r="E47" s="2831" t="s">
        <v>462</v>
      </c>
      <c r="F47" s="2832"/>
      <c r="G47" s="1860"/>
      <c r="H47" s="1860"/>
      <c r="I47" s="1861"/>
      <c r="J47" s="1862">
        <f>ROUNDDOWN(G47*H47*I47/10000,1)</f>
        <v>0</v>
      </c>
    </row>
    <row r="48" spans="1:10" ht="13.5" customHeight="1" x14ac:dyDescent="0.2">
      <c r="A48" s="290" t="s">
        <v>117</v>
      </c>
      <c r="B48" s="291" t="s">
        <v>463</v>
      </c>
      <c r="C48" s="251" t="s">
        <v>117</v>
      </c>
      <c r="D48" s="2830"/>
      <c r="E48" s="2833" t="s">
        <v>461</v>
      </c>
      <c r="F48" s="2834"/>
      <c r="G48" s="1863"/>
      <c r="H48" s="1863"/>
      <c r="I48" s="1864"/>
      <c r="J48" s="1859">
        <f t="shared" ref="J48:J58" si="1">ROUNDDOWN(G48*H48*I48/10000,1)</f>
        <v>0</v>
      </c>
    </row>
    <row r="49" spans="1:10" ht="13.5" customHeight="1" x14ac:dyDescent="0.2">
      <c r="A49" s="292"/>
      <c r="B49" s="291"/>
      <c r="C49" s="254" t="s">
        <v>117</v>
      </c>
      <c r="D49" s="2830" t="s">
        <v>390</v>
      </c>
      <c r="E49" s="2831" t="s">
        <v>464</v>
      </c>
      <c r="F49" s="2832"/>
      <c r="G49" s="1865"/>
      <c r="H49" s="1865"/>
      <c r="I49" s="1866"/>
      <c r="J49" s="1862">
        <f t="shared" si="1"/>
        <v>0</v>
      </c>
    </row>
    <row r="50" spans="1:10" ht="13.5" customHeight="1" x14ac:dyDescent="0.2">
      <c r="A50" s="290" t="s">
        <v>117</v>
      </c>
      <c r="B50" s="291" t="s">
        <v>465</v>
      </c>
      <c r="C50" s="251" t="s">
        <v>117</v>
      </c>
      <c r="D50" s="2830"/>
      <c r="E50" s="2833" t="s">
        <v>461</v>
      </c>
      <c r="F50" s="2834"/>
      <c r="G50" s="1857"/>
      <c r="H50" s="1857"/>
      <c r="I50" s="1858"/>
      <c r="J50" s="1859">
        <f t="shared" si="1"/>
        <v>0</v>
      </c>
    </row>
    <row r="51" spans="1:10" ht="13.5" customHeight="1" x14ac:dyDescent="0.2">
      <c r="A51" s="292"/>
      <c r="B51" s="291"/>
      <c r="C51" s="254" t="s">
        <v>117</v>
      </c>
      <c r="D51" s="2830" t="s">
        <v>466</v>
      </c>
      <c r="E51" s="2831" t="s">
        <v>467</v>
      </c>
      <c r="F51" s="2832"/>
      <c r="G51" s="1860"/>
      <c r="H51" s="1860"/>
      <c r="I51" s="1861"/>
      <c r="J51" s="1862">
        <f t="shared" si="1"/>
        <v>0</v>
      </c>
    </row>
    <row r="52" spans="1:10" ht="13.5" customHeight="1" x14ac:dyDescent="0.2">
      <c r="A52" s="290" t="s">
        <v>117</v>
      </c>
      <c r="B52" s="291" t="s">
        <v>468</v>
      </c>
      <c r="C52" s="248" t="s">
        <v>117</v>
      </c>
      <c r="D52" s="2830"/>
      <c r="E52" s="2843" t="s">
        <v>469</v>
      </c>
      <c r="F52" s="2844"/>
      <c r="G52" s="1854"/>
      <c r="H52" s="1854"/>
      <c r="I52" s="1855"/>
      <c r="J52" s="1856">
        <f t="shared" si="1"/>
        <v>0</v>
      </c>
    </row>
    <row r="53" spans="1:10" ht="13.5" customHeight="1" x14ac:dyDescent="0.2">
      <c r="A53" s="292"/>
      <c r="B53" s="291"/>
      <c r="C53" s="251" t="s">
        <v>117</v>
      </c>
      <c r="D53" s="2830"/>
      <c r="E53" s="2833" t="s">
        <v>461</v>
      </c>
      <c r="F53" s="2834"/>
      <c r="G53" s="1857"/>
      <c r="H53" s="1857"/>
      <c r="I53" s="1858"/>
      <c r="J53" s="1859">
        <f t="shared" si="1"/>
        <v>0</v>
      </c>
    </row>
    <row r="54" spans="1:10" ht="13.5" customHeight="1" x14ac:dyDescent="0.2">
      <c r="A54" s="290" t="s">
        <v>117</v>
      </c>
      <c r="B54" s="291" t="s">
        <v>470</v>
      </c>
      <c r="C54" s="254" t="s">
        <v>117</v>
      </c>
      <c r="D54" s="2830" t="s">
        <v>393</v>
      </c>
      <c r="E54" s="2831" t="s">
        <v>471</v>
      </c>
      <c r="F54" s="2832"/>
      <c r="G54" s="1860"/>
      <c r="H54" s="1860"/>
      <c r="I54" s="1861"/>
      <c r="J54" s="1862">
        <f t="shared" si="1"/>
        <v>0</v>
      </c>
    </row>
    <row r="55" spans="1:10" ht="13.5" customHeight="1" x14ac:dyDescent="0.2">
      <c r="A55" s="292"/>
      <c r="B55" s="291"/>
      <c r="C55" s="251" t="s">
        <v>117</v>
      </c>
      <c r="D55" s="2830"/>
      <c r="E55" s="2833" t="s">
        <v>461</v>
      </c>
      <c r="F55" s="2834"/>
      <c r="G55" s="1857"/>
      <c r="H55" s="1857"/>
      <c r="I55" s="1858"/>
      <c r="J55" s="1859">
        <f t="shared" si="1"/>
        <v>0</v>
      </c>
    </row>
    <row r="56" spans="1:10" ht="13.5" customHeight="1" x14ac:dyDescent="0.2">
      <c r="A56" s="290" t="s">
        <v>117</v>
      </c>
      <c r="B56" s="291" t="s">
        <v>472</v>
      </c>
      <c r="C56" s="254" t="s">
        <v>117</v>
      </c>
      <c r="D56" s="2835" t="s">
        <v>436</v>
      </c>
      <c r="E56" s="2837" t="s">
        <v>473</v>
      </c>
      <c r="F56" s="2838"/>
      <c r="G56" s="1867"/>
      <c r="H56" s="1867"/>
      <c r="I56" s="1868"/>
      <c r="J56" s="1862">
        <f t="shared" si="1"/>
        <v>0</v>
      </c>
    </row>
    <row r="57" spans="1:10" ht="13.5" customHeight="1" x14ac:dyDescent="0.2">
      <c r="A57" s="288"/>
      <c r="B57" s="291"/>
      <c r="C57" s="248" t="s">
        <v>117</v>
      </c>
      <c r="D57" s="2830"/>
      <c r="E57" s="2839" t="s">
        <v>473</v>
      </c>
      <c r="F57" s="2840"/>
      <c r="G57" s="1865"/>
      <c r="H57" s="1865"/>
      <c r="I57" s="1866"/>
      <c r="J57" s="1856">
        <f t="shared" si="1"/>
        <v>0</v>
      </c>
    </row>
    <row r="58" spans="1:10" ht="13.5" customHeight="1" thickBot="1" x14ac:dyDescent="0.25">
      <c r="A58" s="293"/>
      <c r="B58" s="294"/>
      <c r="C58" s="258" t="s">
        <v>117</v>
      </c>
      <c r="D58" s="2836"/>
      <c r="E58" s="2841" t="s">
        <v>473</v>
      </c>
      <c r="F58" s="2842"/>
      <c r="G58" s="1869"/>
      <c r="H58" s="1869"/>
      <c r="I58" s="1870"/>
      <c r="J58" s="1871">
        <f t="shared" si="1"/>
        <v>0</v>
      </c>
    </row>
    <row r="59" spans="1:10" ht="13.5" customHeight="1" thickBot="1" x14ac:dyDescent="0.25">
      <c r="A59" s="260"/>
      <c r="B59" s="273"/>
      <c r="C59" s="273"/>
      <c r="D59" s="273"/>
      <c r="E59" s="273"/>
      <c r="F59" s="273"/>
      <c r="G59" s="273"/>
      <c r="H59" s="273"/>
      <c r="I59" s="287" t="s">
        <v>474</v>
      </c>
      <c r="J59" s="1872">
        <f>SUM(J43:J58)</f>
        <v>0</v>
      </c>
    </row>
    <row r="60" spans="1:10" ht="4.5" customHeight="1" thickBot="1" x14ac:dyDescent="0.25"/>
    <row r="61" spans="1:10" ht="15" customHeight="1" thickBot="1" x14ac:dyDescent="0.25">
      <c r="A61" s="195" t="s">
        <v>971</v>
      </c>
      <c r="B61" s="260"/>
      <c r="H61" s="196"/>
      <c r="I61" s="295" t="s">
        <v>475</v>
      </c>
      <c r="J61" s="1872">
        <f>SUM(J36,J59)</f>
        <v>0</v>
      </c>
    </row>
    <row r="62" spans="1:10" ht="4.5" customHeight="1" thickBot="1" x14ac:dyDescent="0.25">
      <c r="B62" s="260"/>
      <c r="H62" s="196"/>
      <c r="I62" s="295"/>
      <c r="J62" s="296"/>
    </row>
    <row r="63" spans="1:10" ht="15" customHeight="1" thickBot="1" x14ac:dyDescent="0.25">
      <c r="A63" s="195" t="s">
        <v>476</v>
      </c>
      <c r="B63" s="260"/>
      <c r="H63" s="196"/>
      <c r="I63" s="295" t="s">
        <v>477</v>
      </c>
      <c r="J63" s="1872">
        <f>ROUNDDOWN(H16*J61/100,1)</f>
        <v>0</v>
      </c>
    </row>
    <row r="64" spans="1:10" ht="15" customHeight="1" x14ac:dyDescent="0.2">
      <c r="A64" s="219"/>
      <c r="B64" s="190"/>
      <c r="C64" s="219"/>
      <c r="D64" s="219"/>
      <c r="E64" s="219"/>
      <c r="F64" s="219"/>
      <c r="G64" s="219"/>
      <c r="H64" s="297"/>
      <c r="I64" s="262"/>
      <c r="J64" s="298"/>
    </row>
    <row r="65" spans="1:10" ht="21.75" customHeight="1" x14ac:dyDescent="0.2">
      <c r="A65" s="299" t="s">
        <v>478</v>
      </c>
      <c r="B65" s="300"/>
      <c r="C65" s="301"/>
      <c r="D65" s="301"/>
      <c r="E65" s="301"/>
      <c r="F65" s="301"/>
      <c r="G65" s="301"/>
      <c r="H65" s="302"/>
      <c r="I65" s="302"/>
      <c r="J65" s="303"/>
    </row>
    <row r="66" spans="1:10" ht="11.25" customHeight="1" x14ac:dyDescent="0.2">
      <c r="B66" s="260"/>
      <c r="H66" s="196"/>
      <c r="I66" s="196"/>
      <c r="J66" s="219"/>
    </row>
    <row r="67" spans="1:10" x14ac:dyDescent="0.2">
      <c r="A67" s="195" t="s">
        <v>479</v>
      </c>
    </row>
    <row r="68" spans="1:10" ht="6" customHeight="1" x14ac:dyDescent="0.2"/>
    <row r="69" spans="1:10" ht="6" customHeight="1" x14ac:dyDescent="0.2">
      <c r="A69" s="304"/>
      <c r="B69" s="305"/>
      <c r="C69" s="305"/>
      <c r="D69" s="305"/>
      <c r="E69" s="305"/>
      <c r="F69" s="305"/>
      <c r="G69" s="305"/>
      <c r="H69" s="305"/>
      <c r="I69" s="305"/>
      <c r="J69" s="306"/>
    </row>
    <row r="70" spans="1:10" s="276" customFormat="1" ht="63.75" customHeight="1" x14ac:dyDescent="0.2">
      <c r="A70" s="307" t="s">
        <v>284</v>
      </c>
      <c r="B70" s="2823" t="s">
        <v>480</v>
      </c>
      <c r="C70" s="2823"/>
      <c r="D70" s="2823"/>
      <c r="E70" s="2823"/>
      <c r="F70" s="2823"/>
      <c r="G70" s="2823"/>
      <c r="H70" s="2823"/>
      <c r="I70" s="2823"/>
      <c r="J70" s="2824"/>
    </row>
    <row r="71" spans="1:10" s="276" customFormat="1" ht="42" customHeight="1" x14ac:dyDescent="0.2">
      <c r="A71" s="307" t="s">
        <v>285</v>
      </c>
      <c r="B71" s="2823" t="s">
        <v>481</v>
      </c>
      <c r="C71" s="2823"/>
      <c r="D71" s="2823"/>
      <c r="E71" s="2823"/>
      <c r="F71" s="2823"/>
      <c r="G71" s="2823"/>
      <c r="H71" s="2823"/>
      <c r="I71" s="2823"/>
      <c r="J71" s="2824"/>
    </row>
    <row r="72" spans="1:10" s="276" customFormat="1" ht="22" customHeight="1" x14ac:dyDescent="0.2">
      <c r="A72" s="307" t="s">
        <v>286</v>
      </c>
      <c r="B72" s="2823" t="s">
        <v>482</v>
      </c>
      <c r="C72" s="2823"/>
      <c r="D72" s="2823"/>
      <c r="E72" s="2823"/>
      <c r="F72" s="2823"/>
      <c r="G72" s="2823"/>
      <c r="H72" s="2823"/>
      <c r="I72" s="2823"/>
      <c r="J72" s="2824"/>
    </row>
    <row r="73" spans="1:10" s="276" customFormat="1" ht="34.5" customHeight="1" x14ac:dyDescent="0.2">
      <c r="A73" s="307" t="s">
        <v>483</v>
      </c>
      <c r="B73" s="2823" t="s">
        <v>484</v>
      </c>
      <c r="C73" s="2823"/>
      <c r="D73" s="2823"/>
      <c r="E73" s="2823"/>
      <c r="F73" s="2823"/>
      <c r="G73" s="2823"/>
      <c r="H73" s="2823"/>
      <c r="I73" s="2823"/>
      <c r="J73" s="2824"/>
    </row>
    <row r="74" spans="1:10" s="276" customFormat="1" ht="46" customHeight="1" x14ac:dyDescent="0.2">
      <c r="A74" s="307" t="s">
        <v>485</v>
      </c>
      <c r="B74" s="2823" t="s">
        <v>948</v>
      </c>
      <c r="C74" s="2823"/>
      <c r="D74" s="2823"/>
      <c r="E74" s="2823"/>
      <c r="F74" s="2823"/>
      <c r="G74" s="2823"/>
      <c r="H74" s="2823"/>
      <c r="I74" s="2823"/>
      <c r="J74" s="2824"/>
    </row>
    <row r="75" spans="1:10" s="276" customFormat="1" ht="35.15" customHeight="1" x14ac:dyDescent="0.2">
      <c r="A75" s="307" t="s">
        <v>486</v>
      </c>
      <c r="B75" s="2825" t="s">
        <v>487</v>
      </c>
      <c r="C75" s="2823"/>
      <c r="D75" s="2823"/>
      <c r="E75" s="2823"/>
      <c r="F75" s="2823"/>
      <c r="G75" s="2823"/>
      <c r="H75" s="2823"/>
      <c r="I75" s="2823"/>
      <c r="J75" s="2824"/>
    </row>
    <row r="76" spans="1:10" s="276" customFormat="1" ht="35.15" customHeight="1" x14ac:dyDescent="0.2">
      <c r="A76" s="307" t="s">
        <v>488</v>
      </c>
      <c r="B76" s="2823" t="s">
        <v>489</v>
      </c>
      <c r="C76" s="2823"/>
      <c r="D76" s="2823"/>
      <c r="E76" s="2823"/>
      <c r="F76" s="2823"/>
      <c r="G76" s="2823"/>
      <c r="H76" s="2823"/>
      <c r="I76" s="2823"/>
      <c r="J76" s="2824"/>
    </row>
    <row r="77" spans="1:10" s="276" customFormat="1" ht="4.5" customHeight="1" x14ac:dyDescent="0.2">
      <c r="A77" s="308"/>
      <c r="B77" s="309"/>
      <c r="C77" s="309"/>
      <c r="D77" s="309"/>
      <c r="E77" s="309"/>
      <c r="F77" s="309"/>
      <c r="G77" s="309"/>
      <c r="H77" s="309"/>
      <c r="I77" s="309"/>
      <c r="J77" s="310"/>
    </row>
    <row r="78" spans="1:10" ht="24.75" customHeight="1" x14ac:dyDescent="0.2"/>
    <row r="79" spans="1:10" ht="20.149999999999999" customHeight="1" thickBot="1" x14ac:dyDescent="0.25">
      <c r="A79" s="221" t="s">
        <v>490</v>
      </c>
      <c r="B79" s="311"/>
      <c r="C79" s="312"/>
      <c r="D79" s="312"/>
      <c r="E79" s="312"/>
      <c r="F79" s="312"/>
      <c r="G79" s="312"/>
      <c r="H79" s="312"/>
      <c r="I79" s="312"/>
    </row>
    <row r="80" spans="1:10" ht="20.149999999999999" customHeight="1" thickBot="1" x14ac:dyDescent="0.25">
      <c r="A80" s="2797" t="s">
        <v>491</v>
      </c>
      <c r="B80" s="2694"/>
      <c r="C80" s="2693" t="s">
        <v>492</v>
      </c>
      <c r="D80" s="2693"/>
      <c r="E80" s="2693"/>
      <c r="F80" s="2693"/>
      <c r="G80" s="2693"/>
      <c r="H80" s="2693"/>
      <c r="I80" s="2693"/>
      <c r="J80" s="2694"/>
    </row>
    <row r="81" spans="1:10" ht="20.149999999999999" customHeight="1" x14ac:dyDescent="0.2">
      <c r="A81" s="2828" t="s">
        <v>493</v>
      </c>
      <c r="B81" s="2829"/>
      <c r="C81" s="221" t="s">
        <v>494</v>
      </c>
      <c r="D81" s="312"/>
      <c r="E81" s="312"/>
      <c r="F81" s="312"/>
      <c r="G81" s="312"/>
      <c r="H81" s="312"/>
      <c r="I81" s="312"/>
      <c r="J81" s="313"/>
    </row>
    <row r="82" spans="1:10" ht="20.149999999999999" customHeight="1" x14ac:dyDescent="0.2">
      <c r="A82" s="2800" t="s">
        <v>495</v>
      </c>
      <c r="B82" s="2809"/>
      <c r="C82" s="315" t="s">
        <v>496</v>
      </c>
      <c r="D82" s="316"/>
      <c r="E82" s="316"/>
      <c r="F82" s="316"/>
      <c r="G82" s="316"/>
      <c r="H82" s="316"/>
      <c r="I82" s="316"/>
      <c r="J82" s="314"/>
    </row>
    <row r="83" spans="1:10" ht="20.149999999999999" customHeight="1" x14ac:dyDescent="0.2">
      <c r="A83" s="2800" t="s">
        <v>497</v>
      </c>
      <c r="B83" s="2809"/>
      <c r="C83" s="315" t="s">
        <v>498</v>
      </c>
      <c r="D83" s="316"/>
      <c r="E83" s="316"/>
      <c r="F83" s="316"/>
      <c r="G83" s="316"/>
      <c r="H83" s="316"/>
      <c r="I83" s="316"/>
      <c r="J83" s="314"/>
    </row>
    <row r="84" spans="1:10" ht="20.149999999999999" customHeight="1" x14ac:dyDescent="0.2">
      <c r="A84" s="2800" t="s">
        <v>465</v>
      </c>
      <c r="B84" s="2809"/>
      <c r="C84" s="315" t="s">
        <v>499</v>
      </c>
      <c r="D84" s="316"/>
      <c r="E84" s="316"/>
      <c r="F84" s="316"/>
      <c r="G84" s="316"/>
      <c r="H84" s="316"/>
      <c r="I84" s="316"/>
      <c r="J84" s="314"/>
    </row>
    <row r="85" spans="1:10" ht="20.149999999999999" customHeight="1" x14ac:dyDescent="0.2">
      <c r="A85" s="2800" t="s">
        <v>468</v>
      </c>
      <c r="B85" s="2809"/>
      <c r="C85" s="315" t="s">
        <v>500</v>
      </c>
      <c r="D85" s="316"/>
      <c r="E85" s="316"/>
      <c r="F85" s="316"/>
      <c r="G85" s="316"/>
      <c r="H85" s="316"/>
      <c r="I85" s="316"/>
      <c r="J85" s="314"/>
    </row>
    <row r="86" spans="1:10" ht="20.149999999999999" customHeight="1" x14ac:dyDescent="0.2">
      <c r="A86" s="2800" t="s">
        <v>501</v>
      </c>
      <c r="B86" s="2809"/>
      <c r="C86" s="315" t="s">
        <v>502</v>
      </c>
      <c r="D86" s="316"/>
      <c r="E86" s="316"/>
      <c r="F86" s="316"/>
      <c r="G86" s="316"/>
      <c r="H86" s="316"/>
      <c r="I86" s="316"/>
      <c r="J86" s="314"/>
    </row>
    <row r="87" spans="1:10" ht="20.149999999999999" customHeight="1" x14ac:dyDescent="0.2">
      <c r="A87" s="2800" t="s">
        <v>503</v>
      </c>
      <c r="B87" s="2809"/>
      <c r="C87" s="315" t="s">
        <v>504</v>
      </c>
      <c r="D87" s="316"/>
      <c r="E87" s="316"/>
      <c r="F87" s="316"/>
      <c r="G87" s="316"/>
      <c r="H87" s="316"/>
      <c r="I87" s="316"/>
      <c r="J87" s="314"/>
    </row>
    <row r="88" spans="1:10" ht="20.149999999999999" customHeight="1" thickBot="1" x14ac:dyDescent="0.25">
      <c r="A88" s="2811" t="s">
        <v>276</v>
      </c>
      <c r="B88" s="2812"/>
      <c r="C88" s="318" t="s">
        <v>505</v>
      </c>
      <c r="D88" s="319"/>
      <c r="E88" s="319"/>
      <c r="F88" s="319"/>
      <c r="G88" s="319"/>
      <c r="H88" s="319"/>
      <c r="I88" s="319"/>
      <c r="J88" s="317"/>
    </row>
    <row r="89" spans="1:10" ht="20.149999999999999" customHeight="1" x14ac:dyDescent="0.2"/>
    <row r="90" spans="1:10" ht="20.149999999999999" customHeight="1" thickBot="1" x14ac:dyDescent="0.25">
      <c r="A90" s="195" t="s">
        <v>506</v>
      </c>
      <c r="G90" s="320"/>
      <c r="H90" s="196"/>
      <c r="I90" s="219"/>
    </row>
    <row r="91" spans="1:10" ht="20.149999999999999" customHeight="1" thickBot="1" x14ac:dyDescent="0.25">
      <c r="A91" s="2797" t="s">
        <v>507</v>
      </c>
      <c r="B91" s="2799"/>
      <c r="C91" s="2798" t="s">
        <v>508</v>
      </c>
      <c r="D91" s="2694"/>
      <c r="E91" s="321" t="s">
        <v>493</v>
      </c>
      <c r="F91" s="322" t="s">
        <v>495</v>
      </c>
      <c r="G91" s="2813" t="s">
        <v>509</v>
      </c>
      <c r="H91" s="2814"/>
      <c r="I91" s="322" t="s">
        <v>501</v>
      </c>
      <c r="J91" s="323" t="s">
        <v>503</v>
      </c>
    </row>
    <row r="92" spans="1:10" ht="20.149999999999999" customHeight="1" x14ac:dyDescent="0.2">
      <c r="A92" s="2815" t="s">
        <v>510</v>
      </c>
      <c r="B92" s="2816"/>
      <c r="C92" s="2817" t="s">
        <v>385</v>
      </c>
      <c r="D92" s="2818"/>
      <c r="E92" s="324">
        <v>35</v>
      </c>
      <c r="F92" s="325">
        <v>28</v>
      </c>
      <c r="G92" s="2819">
        <v>28</v>
      </c>
      <c r="H92" s="2820"/>
      <c r="I92" s="325">
        <v>21</v>
      </c>
      <c r="J92" s="326">
        <v>32</v>
      </c>
    </row>
    <row r="93" spans="1:10" ht="20.149999999999999" customHeight="1" x14ac:dyDescent="0.2">
      <c r="A93" s="2800"/>
      <c r="B93" s="2801"/>
      <c r="C93" s="2821" t="s">
        <v>386</v>
      </c>
      <c r="D93" s="2822"/>
      <c r="E93" s="327">
        <v>5</v>
      </c>
      <c r="F93" s="328">
        <v>4</v>
      </c>
      <c r="G93" s="2826">
        <v>4</v>
      </c>
      <c r="H93" s="2827"/>
      <c r="I93" s="328">
        <v>3</v>
      </c>
      <c r="J93" s="329">
        <v>5</v>
      </c>
    </row>
    <row r="94" spans="1:10" ht="20.149999999999999" customHeight="1" x14ac:dyDescent="0.2">
      <c r="A94" s="2800"/>
      <c r="B94" s="2801"/>
      <c r="C94" s="2805" t="s">
        <v>387</v>
      </c>
      <c r="D94" s="2806"/>
      <c r="E94" s="251">
        <v>10</v>
      </c>
      <c r="F94" s="330">
        <v>8</v>
      </c>
      <c r="G94" s="2805">
        <v>8</v>
      </c>
      <c r="H94" s="2807"/>
      <c r="I94" s="330">
        <v>6</v>
      </c>
      <c r="J94" s="331">
        <v>8</v>
      </c>
    </row>
    <row r="95" spans="1:10" ht="20.149999999999999" customHeight="1" x14ac:dyDescent="0.2">
      <c r="A95" s="2800" t="s">
        <v>511</v>
      </c>
      <c r="B95" s="2808"/>
      <c r="C95" s="2808" t="s">
        <v>269</v>
      </c>
      <c r="D95" s="2809"/>
      <c r="E95" s="332">
        <v>5</v>
      </c>
      <c r="F95" s="333">
        <v>10</v>
      </c>
      <c r="G95" s="2810">
        <v>10</v>
      </c>
      <c r="H95" s="2801"/>
      <c r="I95" s="333">
        <v>10</v>
      </c>
      <c r="J95" s="334">
        <v>5</v>
      </c>
    </row>
    <row r="96" spans="1:10" ht="20.149999999999999" customHeight="1" x14ac:dyDescent="0.2">
      <c r="A96" s="2800" t="s">
        <v>512</v>
      </c>
      <c r="B96" s="2808"/>
      <c r="C96" s="2808" t="s">
        <v>269</v>
      </c>
      <c r="D96" s="2809"/>
      <c r="E96" s="332">
        <v>20</v>
      </c>
      <c r="F96" s="333">
        <v>25</v>
      </c>
      <c r="G96" s="2810">
        <v>25</v>
      </c>
      <c r="H96" s="2801"/>
      <c r="I96" s="333">
        <v>10</v>
      </c>
      <c r="J96" s="334">
        <v>10</v>
      </c>
    </row>
    <row r="97" spans="1:10" ht="20.149999999999999" customHeight="1" x14ac:dyDescent="0.2">
      <c r="A97" s="2800" t="s">
        <v>513</v>
      </c>
      <c r="B97" s="2801"/>
      <c r="C97" s="2802" t="s">
        <v>385</v>
      </c>
      <c r="D97" s="2794"/>
      <c r="E97" s="335" t="s">
        <v>106</v>
      </c>
      <c r="F97" s="336" t="s">
        <v>106</v>
      </c>
      <c r="G97" s="2803">
        <v>9</v>
      </c>
      <c r="H97" s="2804"/>
      <c r="I97" s="336">
        <v>36</v>
      </c>
      <c r="J97" s="337">
        <v>27</v>
      </c>
    </row>
    <row r="98" spans="1:10" ht="20.149999999999999" customHeight="1" x14ac:dyDescent="0.2">
      <c r="A98" s="2800"/>
      <c r="B98" s="2801"/>
      <c r="C98" s="2805" t="s">
        <v>386</v>
      </c>
      <c r="D98" s="2806"/>
      <c r="E98" s="251" t="s">
        <v>106</v>
      </c>
      <c r="F98" s="330" t="s">
        <v>106</v>
      </c>
      <c r="G98" s="2805">
        <v>1</v>
      </c>
      <c r="H98" s="2807"/>
      <c r="I98" s="330">
        <v>4</v>
      </c>
      <c r="J98" s="331">
        <v>3</v>
      </c>
    </row>
    <row r="99" spans="1:10" ht="20.149999999999999" customHeight="1" x14ac:dyDescent="0.2">
      <c r="A99" s="2800" t="s">
        <v>514</v>
      </c>
      <c r="B99" s="2808"/>
      <c r="C99" s="2808" t="s">
        <v>269</v>
      </c>
      <c r="D99" s="2809"/>
      <c r="E99" s="332">
        <v>3</v>
      </c>
      <c r="F99" s="333" t="s">
        <v>106</v>
      </c>
      <c r="G99" s="2810">
        <v>5</v>
      </c>
      <c r="H99" s="2801"/>
      <c r="I99" s="333">
        <v>5</v>
      </c>
      <c r="J99" s="334">
        <v>3</v>
      </c>
    </row>
    <row r="100" spans="1:10" ht="20.149999999999999" customHeight="1" thickBot="1" x14ac:dyDescent="0.25">
      <c r="A100" s="2792" t="s">
        <v>515</v>
      </c>
      <c r="B100" s="2793"/>
      <c r="C100" s="2793" t="s">
        <v>269</v>
      </c>
      <c r="D100" s="2794"/>
      <c r="E100" s="335">
        <v>22</v>
      </c>
      <c r="F100" s="336">
        <v>25</v>
      </c>
      <c r="G100" s="2795">
        <v>10</v>
      </c>
      <c r="H100" s="2796"/>
      <c r="I100" s="336">
        <v>5</v>
      </c>
      <c r="J100" s="337">
        <v>7</v>
      </c>
    </row>
    <row r="101" spans="1:10" ht="20.149999999999999" customHeight="1" thickBot="1" x14ac:dyDescent="0.25">
      <c r="A101" s="2797" t="s">
        <v>516</v>
      </c>
      <c r="B101" s="2693"/>
      <c r="C101" s="2693"/>
      <c r="D101" s="2694"/>
      <c r="E101" s="321">
        <v>100</v>
      </c>
      <c r="F101" s="322">
        <v>100</v>
      </c>
      <c r="G101" s="2798">
        <v>100</v>
      </c>
      <c r="H101" s="2799"/>
      <c r="I101" s="322">
        <v>100</v>
      </c>
      <c r="J101" s="323">
        <v>100</v>
      </c>
    </row>
    <row r="102" spans="1:10" ht="20.149999999999999" customHeight="1" x14ac:dyDescent="0.2">
      <c r="A102" s="311"/>
      <c r="B102" s="311"/>
      <c r="C102" s="312"/>
      <c r="D102" s="312"/>
      <c r="E102" s="312"/>
      <c r="F102" s="312"/>
      <c r="G102" s="312"/>
      <c r="H102" s="312"/>
      <c r="I102" s="312"/>
    </row>
    <row r="103" spans="1:10" x14ac:dyDescent="0.2">
      <c r="H103" s="196"/>
      <c r="I103" s="196"/>
      <c r="J103" s="219"/>
    </row>
  </sheetData>
  <sheetProtection selectLockedCells="1"/>
  <mergeCells count="104">
    <mergeCell ref="A2:J2"/>
    <mergeCell ref="A3:B3"/>
    <mergeCell ref="C3:G3"/>
    <mergeCell ref="H3:J3"/>
    <mergeCell ref="H8:J8"/>
    <mergeCell ref="A9:C9"/>
    <mergeCell ref="D9:E9"/>
    <mergeCell ref="F9:G9"/>
    <mergeCell ref="H9:J9"/>
    <mergeCell ref="H10:I10"/>
    <mergeCell ref="H11:I11"/>
    <mergeCell ref="H12:I12"/>
    <mergeCell ref="H13:I13"/>
    <mergeCell ref="H14:I14"/>
    <mergeCell ref="H15:I15"/>
    <mergeCell ref="A16:G16"/>
    <mergeCell ref="H16:I16"/>
    <mergeCell ref="A17:J17"/>
    <mergeCell ref="A18:J18"/>
    <mergeCell ref="A25:B25"/>
    <mergeCell ref="C25:G25"/>
    <mergeCell ref="E26:G26"/>
    <mergeCell ref="A27:B30"/>
    <mergeCell ref="E27:G27"/>
    <mergeCell ref="E29:G29"/>
    <mergeCell ref="E30:G30"/>
    <mergeCell ref="E31:G31"/>
    <mergeCell ref="E28:G28"/>
    <mergeCell ref="A32:B35"/>
    <mergeCell ref="E32:G32"/>
    <mergeCell ref="E34:G34"/>
    <mergeCell ref="E35:G35"/>
    <mergeCell ref="A36:H36"/>
    <mergeCell ref="A42:B42"/>
    <mergeCell ref="C42:F42"/>
    <mergeCell ref="D43:D46"/>
    <mergeCell ref="E43:F43"/>
    <mergeCell ref="E44:F44"/>
    <mergeCell ref="E45:F45"/>
    <mergeCell ref="E46:F46"/>
    <mergeCell ref="E33:G33"/>
    <mergeCell ref="D47:D48"/>
    <mergeCell ref="E47:F47"/>
    <mergeCell ref="E48:F48"/>
    <mergeCell ref="D49:D50"/>
    <mergeCell ref="E49:F49"/>
    <mergeCell ref="E50:F50"/>
    <mergeCell ref="D51:D53"/>
    <mergeCell ref="E51:F51"/>
    <mergeCell ref="E52:F52"/>
    <mergeCell ref="E53:F53"/>
    <mergeCell ref="D54:D55"/>
    <mergeCell ref="E54:F54"/>
    <mergeCell ref="E55:F55"/>
    <mergeCell ref="D56:D58"/>
    <mergeCell ref="E56:F56"/>
    <mergeCell ref="E57:F57"/>
    <mergeCell ref="E58:F58"/>
    <mergeCell ref="B70:J70"/>
    <mergeCell ref="B71:J71"/>
    <mergeCell ref="B74:J74"/>
    <mergeCell ref="B75:J75"/>
    <mergeCell ref="B76:J76"/>
    <mergeCell ref="A80:B80"/>
    <mergeCell ref="C80:J80"/>
    <mergeCell ref="B73:J73"/>
    <mergeCell ref="B72:J72"/>
    <mergeCell ref="G93:H93"/>
    <mergeCell ref="A81:B81"/>
    <mergeCell ref="A82:B82"/>
    <mergeCell ref="A83:B83"/>
    <mergeCell ref="A84:B84"/>
    <mergeCell ref="A85:B85"/>
    <mergeCell ref="A86:B86"/>
    <mergeCell ref="C94:D94"/>
    <mergeCell ref="G94:H94"/>
    <mergeCell ref="A95:B95"/>
    <mergeCell ref="C95:D95"/>
    <mergeCell ref="G95:H95"/>
    <mergeCell ref="A96:B96"/>
    <mergeCell ref="C96:D96"/>
    <mergeCell ref="G96:H96"/>
    <mergeCell ref="A87:B87"/>
    <mergeCell ref="A88:B88"/>
    <mergeCell ref="A91:B91"/>
    <mergeCell ref="C91:D91"/>
    <mergeCell ref="G91:H91"/>
    <mergeCell ref="A92:B94"/>
    <mergeCell ref="C92:D92"/>
    <mergeCell ref="G92:H92"/>
    <mergeCell ref="C93:D93"/>
    <mergeCell ref="A100:B100"/>
    <mergeCell ref="C100:D100"/>
    <mergeCell ref="G100:H100"/>
    <mergeCell ref="A101:D101"/>
    <mergeCell ref="G101:H101"/>
    <mergeCell ref="A97:B98"/>
    <mergeCell ref="C97:D97"/>
    <mergeCell ref="G97:H97"/>
    <mergeCell ref="C98:D98"/>
    <mergeCell ref="G98:H98"/>
    <mergeCell ref="A99:B99"/>
    <mergeCell ref="C99:D99"/>
    <mergeCell ref="G99:H99"/>
  </mergeCells>
  <phoneticPr fontId="2"/>
  <dataValidations count="1">
    <dataValidation type="list" allowBlank="1" showInputMessage="1" showErrorMessage="1" sqref="A26 A31 A44 A46 A48 A50 A52 A54 A56 C43:C58 C26:C27 C29:C32 C34:C35" xr:uid="{00000000-0002-0000-1300-000000000000}">
      <formula1>"□,■"</formula1>
    </dataValidation>
  </dataValidations>
  <printOptions horizontalCentered="1"/>
  <pageMargins left="0.59055118110236227" right="0.59055118110236227" top="0.59055118110236227" bottom="0.59055118110236227" header="0.31496062992125984" footer="0.31496062992125984"/>
  <pageSetup paperSize="9" scale="87" orientation="portrait" r:id="rId1"/>
  <headerFooter alignWithMargins="0"/>
  <rowBreaks count="1" manualBreakCount="1">
    <brk id="6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18DE-8CED-4480-9135-D27BD50C7198}">
  <sheetPr codeName="Sheet22">
    <tabColor rgb="FF99FF99"/>
    <pageSetUpPr fitToPage="1"/>
  </sheetPr>
  <dimension ref="A1:O25"/>
  <sheetViews>
    <sheetView showGridLines="0" view="pageBreakPreview" zoomScaleNormal="100" zoomScaleSheetLayoutView="100" workbookViewId="0">
      <selection activeCell="D13" sqref="D13"/>
    </sheetView>
  </sheetViews>
  <sheetFormatPr defaultRowHeight="12" x14ac:dyDescent="0.2"/>
  <cols>
    <col min="1" max="1" width="12.69921875" customWidth="1"/>
    <col min="2" max="2" width="6.69921875" customWidth="1"/>
    <col min="3" max="3" width="8.69921875" customWidth="1"/>
    <col min="4" max="15" width="7.8984375" customWidth="1"/>
  </cols>
  <sheetData>
    <row r="1" spans="1:15" s="185" customFormat="1" ht="14" x14ac:dyDescent="0.2">
      <c r="I1" s="186"/>
      <c r="J1" s="187"/>
      <c r="O1" s="187"/>
    </row>
    <row r="2" spans="1:15" s="185" customFormat="1" ht="14.5" thickBot="1" x14ac:dyDescent="0.25">
      <c r="A2" s="2783" t="s">
        <v>1173</v>
      </c>
      <c r="B2" s="2783"/>
      <c r="C2" s="2783"/>
      <c r="D2" s="2783"/>
      <c r="E2" s="2783"/>
      <c r="F2" s="2783"/>
      <c r="G2" s="2783"/>
      <c r="H2" s="2783"/>
      <c r="I2" s="2783"/>
      <c r="J2" s="2783"/>
      <c r="K2" s="2783"/>
      <c r="L2" s="2783"/>
      <c r="M2" s="2783"/>
      <c r="N2" s="2783"/>
      <c r="O2" s="2783"/>
    </row>
    <row r="3" spans="1:15" s="185" customFormat="1" ht="22.5" customHeight="1" thickBot="1" x14ac:dyDescent="0.25">
      <c r="A3" s="2777" t="s">
        <v>287</v>
      </c>
      <c r="B3" s="2784"/>
      <c r="C3" s="2873" t="str">
        <f>IF('参考様式1-1'!D3="","",'参考様式1-1'!D3)</f>
        <v/>
      </c>
      <c r="D3" s="2874"/>
      <c r="E3" s="2874"/>
      <c r="F3" s="2874"/>
      <c r="G3" s="2874"/>
      <c r="H3" s="2874"/>
      <c r="I3" s="2874"/>
      <c r="J3" s="2874"/>
      <c r="K3" s="2875"/>
      <c r="L3" s="2870" t="str">
        <f>'参考様式1-1'!M3</f>
        <v>１棟目／計１棟</v>
      </c>
      <c r="M3" s="2871"/>
      <c r="N3" s="2871"/>
      <c r="O3" s="2872"/>
    </row>
    <row r="4" spans="1:15" ht="13.5" customHeight="1" x14ac:dyDescent="0.2">
      <c r="A4" s="1026"/>
    </row>
    <row r="5" spans="1:15" ht="13.5" customHeight="1" x14ac:dyDescent="0.2">
      <c r="A5" s="1806" t="s">
        <v>1599</v>
      </c>
    </row>
    <row r="6" spans="1:15" ht="13.5" customHeight="1" x14ac:dyDescent="0.2">
      <c r="A6" s="1738" t="s">
        <v>1174</v>
      </c>
    </row>
    <row r="7" spans="1:15" ht="16" customHeight="1" x14ac:dyDescent="0.2"/>
    <row r="8" spans="1:15" ht="16" customHeight="1" x14ac:dyDescent="0.2"/>
    <row r="9" spans="1:15" ht="16" customHeight="1" thickBot="1" x14ac:dyDescent="0.25">
      <c r="D9" s="1027" t="s">
        <v>1064</v>
      </c>
    </row>
    <row r="10" spans="1:15" ht="20.149999999999999" customHeight="1" x14ac:dyDescent="0.2">
      <c r="A10" s="1151" t="s">
        <v>400</v>
      </c>
      <c r="B10" s="1152" t="s">
        <v>769</v>
      </c>
      <c r="C10" s="1153" t="s">
        <v>565</v>
      </c>
      <c r="D10" s="1154" t="s">
        <v>1063</v>
      </c>
      <c r="E10" s="1154"/>
      <c r="F10" s="1154"/>
      <c r="G10" s="1154"/>
      <c r="H10" s="1154"/>
      <c r="I10" s="1154"/>
      <c r="J10" s="1154"/>
      <c r="K10" s="1154"/>
      <c r="L10" s="1154"/>
      <c r="M10" s="1154"/>
      <c r="N10" s="1154"/>
      <c r="O10" s="1155"/>
    </row>
    <row r="11" spans="1:15" ht="20.149999999999999" customHeight="1" x14ac:dyDescent="0.2">
      <c r="A11" s="1156"/>
      <c r="B11" s="2876" t="s">
        <v>1122</v>
      </c>
      <c r="C11" s="1157"/>
      <c r="D11" s="1158" t="s">
        <v>342</v>
      </c>
      <c r="E11" s="1158" t="s">
        <v>342</v>
      </c>
      <c r="F11" s="1158" t="s">
        <v>342</v>
      </c>
      <c r="G11" s="1158" t="s">
        <v>342</v>
      </c>
      <c r="H11" s="1158" t="s">
        <v>342</v>
      </c>
      <c r="I11" s="1158" t="s">
        <v>342</v>
      </c>
      <c r="J11" s="1158" t="s">
        <v>342</v>
      </c>
      <c r="K11" s="1158" t="s">
        <v>342</v>
      </c>
      <c r="L11" s="1158" t="s">
        <v>342</v>
      </c>
      <c r="M11" s="1158" t="s">
        <v>342</v>
      </c>
      <c r="N11" s="1158" t="s">
        <v>342</v>
      </c>
      <c r="O11" s="1159" t="s">
        <v>342</v>
      </c>
    </row>
    <row r="12" spans="1:15" ht="20.149999999999999" customHeight="1" x14ac:dyDescent="0.2">
      <c r="A12" s="1160"/>
      <c r="B12" s="2877"/>
      <c r="C12" s="1161"/>
      <c r="D12" s="1162" t="s">
        <v>1123</v>
      </c>
      <c r="E12" s="1162" t="s">
        <v>1124</v>
      </c>
      <c r="F12" s="1162" t="s">
        <v>1125</v>
      </c>
      <c r="G12" s="1162" t="s">
        <v>1125</v>
      </c>
      <c r="H12" s="1162" t="s">
        <v>1125</v>
      </c>
      <c r="I12" s="1162" t="s">
        <v>1125</v>
      </c>
      <c r="J12" s="1162" t="s">
        <v>1125</v>
      </c>
      <c r="K12" s="1162" t="s">
        <v>1125</v>
      </c>
      <c r="L12" s="1162" t="s">
        <v>1125</v>
      </c>
      <c r="M12" s="1162" t="s">
        <v>1125</v>
      </c>
      <c r="N12" s="1162" t="s">
        <v>1125</v>
      </c>
      <c r="O12" s="1163" t="s">
        <v>1125</v>
      </c>
    </row>
    <row r="13" spans="1:15" ht="20.149999999999999" customHeight="1" x14ac:dyDescent="0.2">
      <c r="A13" s="1107" t="s">
        <v>531</v>
      </c>
      <c r="B13" s="1802" t="s">
        <v>540</v>
      </c>
      <c r="C13" s="1164">
        <f>SUM(D13:O13)</f>
        <v>0</v>
      </c>
      <c r="D13" s="1145"/>
      <c r="E13" s="1146"/>
      <c r="F13" s="1146"/>
      <c r="G13" s="1146"/>
      <c r="H13" s="1146"/>
      <c r="I13" s="1146"/>
      <c r="J13" s="1146"/>
      <c r="K13" s="1146"/>
      <c r="L13" s="1146"/>
      <c r="M13" s="1146"/>
      <c r="N13" s="1146"/>
      <c r="O13" s="1142"/>
    </row>
    <row r="14" spans="1:15" ht="20.149999999999999" customHeight="1" x14ac:dyDescent="0.2">
      <c r="A14" s="1108" t="s">
        <v>1062</v>
      </c>
      <c r="B14" s="1803" t="s">
        <v>1126</v>
      </c>
      <c r="C14" s="1165">
        <f>SUM(D14:O14)</f>
        <v>0</v>
      </c>
      <c r="D14" s="1147"/>
      <c r="E14" s="1148"/>
      <c r="F14" s="1148"/>
      <c r="G14" s="1148"/>
      <c r="H14" s="1148"/>
      <c r="I14" s="1148"/>
      <c r="J14" s="1148"/>
      <c r="K14" s="1148"/>
      <c r="L14" s="1148"/>
      <c r="M14" s="1148"/>
      <c r="N14" s="1148"/>
      <c r="O14" s="1143"/>
    </row>
    <row r="15" spans="1:15" ht="20.149999999999999" customHeight="1" x14ac:dyDescent="0.2">
      <c r="A15" s="1108" t="s">
        <v>406</v>
      </c>
      <c r="B15" s="1803" t="s">
        <v>1127</v>
      </c>
      <c r="C15" s="1165">
        <f t="shared" ref="C15:C18" si="0">SUM(D15:O15)</f>
        <v>0</v>
      </c>
      <c r="D15" s="1147"/>
      <c r="E15" s="1148"/>
      <c r="F15" s="1148"/>
      <c r="G15" s="1148"/>
      <c r="H15" s="1148"/>
      <c r="I15" s="1148"/>
      <c r="J15" s="1148"/>
      <c r="K15" s="1148"/>
      <c r="L15" s="1148"/>
      <c r="M15" s="1148"/>
      <c r="N15" s="1148"/>
      <c r="O15" s="1143"/>
    </row>
    <row r="16" spans="1:15" ht="20.149999999999999" customHeight="1" x14ac:dyDescent="0.2">
      <c r="A16" s="1108"/>
      <c r="B16" s="1143"/>
      <c r="C16" s="1165">
        <f t="shared" si="0"/>
        <v>0</v>
      </c>
      <c r="D16" s="1147"/>
      <c r="E16" s="1148"/>
      <c r="F16" s="1148"/>
      <c r="G16" s="1148"/>
      <c r="H16" s="1148"/>
      <c r="I16" s="1148"/>
      <c r="J16" s="1148"/>
      <c r="K16" s="1148"/>
      <c r="L16" s="1148"/>
      <c r="M16" s="1148"/>
      <c r="N16" s="1148"/>
      <c r="O16" s="1143"/>
    </row>
    <row r="17" spans="1:15" ht="20.149999999999999" customHeight="1" x14ac:dyDescent="0.2">
      <c r="A17" s="1108" t="s">
        <v>1018</v>
      </c>
      <c r="B17" s="1143"/>
      <c r="C17" s="1165">
        <f t="shared" si="0"/>
        <v>0</v>
      </c>
      <c r="D17" s="1147"/>
      <c r="E17" s="1148"/>
      <c r="F17" s="1148"/>
      <c r="G17" s="1148"/>
      <c r="H17" s="1148"/>
      <c r="I17" s="1148"/>
      <c r="J17" s="1148"/>
      <c r="K17" s="1148"/>
      <c r="L17" s="1148"/>
      <c r="M17" s="1148"/>
      <c r="N17" s="1148"/>
      <c r="O17" s="1143"/>
    </row>
    <row r="18" spans="1:15" ht="20.149999999999999" customHeight="1" x14ac:dyDescent="0.2">
      <c r="A18" s="1108"/>
      <c r="B18" s="1143"/>
      <c r="C18" s="1165">
        <f t="shared" si="0"/>
        <v>0</v>
      </c>
      <c r="D18" s="1147"/>
      <c r="E18" s="1148"/>
      <c r="F18" s="1148"/>
      <c r="G18" s="1148"/>
      <c r="H18" s="1148"/>
      <c r="I18" s="1148"/>
      <c r="J18" s="1148"/>
      <c r="K18" s="1148"/>
      <c r="L18" s="1148"/>
      <c r="M18" s="1148"/>
      <c r="N18" s="1148"/>
      <c r="O18" s="1143"/>
    </row>
    <row r="19" spans="1:15" ht="20.149999999999999" customHeight="1" thickBot="1" x14ac:dyDescent="0.25">
      <c r="A19" s="1109"/>
      <c r="B19" s="1144"/>
      <c r="C19" s="1166">
        <f>SUM(D19:O19)</f>
        <v>0</v>
      </c>
      <c r="D19" s="1149"/>
      <c r="E19" s="1150"/>
      <c r="F19" s="1150"/>
      <c r="G19" s="1150"/>
      <c r="H19" s="1150"/>
      <c r="I19" s="1150"/>
      <c r="J19" s="1150"/>
      <c r="K19" s="1150"/>
      <c r="L19" s="1150"/>
      <c r="M19" s="1150"/>
      <c r="N19" s="1150"/>
      <c r="O19" s="1144"/>
    </row>
    <row r="20" spans="1:15" ht="30" customHeight="1" x14ac:dyDescent="0.2">
      <c r="C20" s="1091" t="s">
        <v>1113</v>
      </c>
    </row>
    <row r="21" spans="1:15" ht="20.149999999999999" customHeight="1" x14ac:dyDescent="0.2"/>
    <row r="22" spans="1:15" ht="20.149999999999999" customHeight="1" x14ac:dyDescent="0.2">
      <c r="A22" s="1028"/>
    </row>
    <row r="23" spans="1:15" ht="20.149999999999999" customHeight="1" x14ac:dyDescent="0.2"/>
    <row r="24" spans="1:15" ht="20.149999999999999" customHeight="1" x14ac:dyDescent="0.2"/>
    <row r="25" spans="1:15" ht="20.149999999999999" customHeight="1" x14ac:dyDescent="0.2"/>
  </sheetData>
  <mergeCells count="5">
    <mergeCell ref="L3:O3"/>
    <mergeCell ref="C3:K3"/>
    <mergeCell ref="A2:O2"/>
    <mergeCell ref="B11:B12"/>
    <mergeCell ref="A3:B3"/>
  </mergeCells>
  <phoneticPr fontId="2"/>
  <printOptions horizontalCentered="1"/>
  <pageMargins left="0.59055118110236227" right="0.59055118110236227" top="0.59055118110236227" bottom="0.59055118110236227" header="0.31496062992125984" footer="0.31496062992125984"/>
  <pageSetup paperSize="9" scale="8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FDF3-7AB6-4215-AF06-17E053DB8CD3}">
  <sheetPr codeName="Sheet23">
    <tabColor rgb="FF99FF99"/>
  </sheetPr>
  <dimension ref="A1:J36"/>
  <sheetViews>
    <sheetView showGridLines="0" view="pageBreakPreview" zoomScaleNormal="100" zoomScaleSheetLayoutView="100" workbookViewId="0">
      <selection activeCell="B5" sqref="B5"/>
    </sheetView>
  </sheetViews>
  <sheetFormatPr defaultColWidth="9.59765625" defaultRowHeight="13" x14ac:dyDescent="0.2"/>
  <cols>
    <col min="1" max="1" width="3.09765625" style="160" customWidth="1"/>
    <col min="2" max="2" width="6.69921875" style="160" customWidth="1"/>
    <col min="3" max="4" width="10.09765625" style="160" customWidth="1"/>
    <col min="5" max="5" width="6" style="160" customWidth="1"/>
    <col min="6" max="6" width="16.69921875" style="160" customWidth="1"/>
    <col min="7" max="7" width="6" style="160" customWidth="1"/>
    <col min="8" max="8" width="16.69921875" style="160" customWidth="1"/>
    <col min="9" max="9" width="6" style="160" customWidth="1"/>
    <col min="10" max="10" width="16.69921875" style="160" customWidth="1"/>
    <col min="11" max="16384" width="9.59765625" style="160"/>
  </cols>
  <sheetData>
    <row r="1" spans="1:10" s="151" customFormat="1" ht="22.5" customHeight="1" x14ac:dyDescent="0.2">
      <c r="A1" s="912"/>
      <c r="B1" s="913"/>
      <c r="C1" s="913"/>
      <c r="D1" s="913"/>
      <c r="E1" s="913"/>
      <c r="F1" s="913"/>
      <c r="G1" s="914"/>
      <c r="H1" s="914"/>
      <c r="I1" s="914"/>
      <c r="J1" s="915" t="s">
        <v>992</v>
      </c>
    </row>
    <row r="2" spans="1:10" s="151" customFormat="1" ht="22.5" customHeight="1" thickBot="1" x14ac:dyDescent="0.25">
      <c r="A2" s="2885" t="s">
        <v>989</v>
      </c>
      <c r="B2" s="2886"/>
      <c r="C2" s="2886"/>
      <c r="D2" s="2886"/>
      <c r="E2" s="2886"/>
      <c r="F2" s="2886"/>
      <c r="G2" s="2886"/>
      <c r="H2" s="2886"/>
      <c r="I2" s="2886"/>
      <c r="J2" s="2887"/>
    </row>
    <row r="3" spans="1:10" s="151" customFormat="1" ht="25.5" customHeight="1" thickBot="1" x14ac:dyDescent="0.25">
      <c r="A3" s="2673" t="s">
        <v>287</v>
      </c>
      <c r="B3" s="2688"/>
      <c r="C3" s="2888" t="str">
        <f>IF('参考様式1-1'!D3="","",'参考様式1-1'!D3)</f>
        <v/>
      </c>
      <c r="D3" s="2889"/>
      <c r="E3" s="2889"/>
      <c r="F3" s="2889"/>
      <c r="G3" s="2889"/>
      <c r="H3" s="2890"/>
      <c r="I3" s="2613" t="str">
        <f>'参考様式1-1'!M3</f>
        <v>１棟目／計１棟</v>
      </c>
      <c r="J3" s="2891"/>
    </row>
    <row r="4" spans="1:10" s="151" customFormat="1" ht="22.5" customHeight="1" x14ac:dyDescent="0.2">
      <c r="A4" s="2882" t="s">
        <v>990</v>
      </c>
      <c r="B4" s="2883"/>
      <c r="C4" s="2883"/>
      <c r="D4" s="2883"/>
      <c r="E4" s="2883"/>
      <c r="F4" s="2883"/>
      <c r="G4" s="2883"/>
      <c r="H4" s="2883"/>
      <c r="I4" s="2883"/>
      <c r="J4" s="2884"/>
    </row>
    <row r="5" spans="1:10" s="153" customFormat="1" ht="22.5" customHeight="1" x14ac:dyDescent="0.2">
      <c r="A5" s="368"/>
      <c r="B5" s="155"/>
      <c r="C5" s="155"/>
      <c r="D5" s="156"/>
      <c r="E5" s="156"/>
      <c r="F5" s="156"/>
      <c r="G5" s="156"/>
      <c r="H5" s="156"/>
      <c r="I5" s="156"/>
      <c r="J5" s="916"/>
    </row>
    <row r="6" spans="1:10" s="153" customFormat="1" ht="22.5" customHeight="1" x14ac:dyDescent="0.2">
      <c r="A6" s="368"/>
      <c r="B6" s="155"/>
      <c r="C6" s="155"/>
      <c r="D6" s="156"/>
      <c r="E6" s="156"/>
      <c r="F6" s="156"/>
      <c r="G6" s="156"/>
      <c r="H6" s="156"/>
      <c r="I6" s="156"/>
      <c r="J6" s="916"/>
    </row>
    <row r="7" spans="1:10" s="153" customFormat="1" ht="22.5" customHeight="1" x14ac:dyDescent="0.2">
      <c r="A7" s="173"/>
      <c r="B7" s="155"/>
      <c r="C7" s="156"/>
      <c r="D7" s="156"/>
      <c r="E7" s="156"/>
      <c r="F7" s="156"/>
      <c r="G7" s="156"/>
      <c r="H7" s="156"/>
      <c r="I7" s="156"/>
      <c r="J7" s="916"/>
    </row>
    <row r="8" spans="1:10" s="153" customFormat="1" ht="22.5" customHeight="1" x14ac:dyDescent="0.2">
      <c r="A8" s="917"/>
      <c r="B8" s="158"/>
      <c r="C8" s="156"/>
      <c r="D8" s="156"/>
      <c r="E8" s="156"/>
      <c r="F8" s="156"/>
      <c r="G8" s="156"/>
      <c r="H8" s="156"/>
      <c r="I8" s="156"/>
      <c r="J8" s="916"/>
    </row>
    <row r="9" spans="1:10" s="153" customFormat="1" ht="22.5" customHeight="1" x14ac:dyDescent="0.2">
      <c r="A9" s="917"/>
      <c r="B9" s="158"/>
      <c r="C9" s="156"/>
      <c r="D9" s="156"/>
      <c r="E9" s="156"/>
      <c r="F9" s="156"/>
      <c r="G9" s="156"/>
      <c r="H9" s="156"/>
      <c r="I9" s="156"/>
      <c r="J9" s="916"/>
    </row>
    <row r="10" spans="1:10" ht="22.5" customHeight="1" x14ac:dyDescent="0.2">
      <c r="A10" s="920"/>
      <c r="B10" s="921"/>
      <c r="C10" s="922"/>
      <c r="D10" s="922"/>
      <c r="E10" s="923"/>
      <c r="F10" s="924"/>
      <c r="G10" s="924"/>
      <c r="H10" s="924"/>
      <c r="I10" s="924"/>
      <c r="J10" s="925"/>
    </row>
    <row r="11" spans="1:10" s="153" customFormat="1" ht="22.5" customHeight="1" x14ac:dyDescent="0.2">
      <c r="A11" s="2892" t="s">
        <v>991</v>
      </c>
      <c r="B11" s="2893"/>
      <c r="C11" s="2893"/>
      <c r="D11" s="2893"/>
      <c r="E11" s="2893"/>
      <c r="F11" s="2893"/>
      <c r="G11" s="2893"/>
      <c r="H11" s="2893"/>
      <c r="I11" s="2893"/>
      <c r="J11" s="2894"/>
    </row>
    <row r="12" spans="1:10" s="153" customFormat="1" ht="22.5" customHeight="1" x14ac:dyDescent="0.2">
      <c r="A12" s="368"/>
      <c r="B12" s="340"/>
      <c r="C12" s="340"/>
      <c r="D12" s="340"/>
      <c r="E12" s="340"/>
      <c r="F12" s="340"/>
      <c r="G12" s="340"/>
      <c r="H12" s="340"/>
      <c r="I12" s="340"/>
      <c r="J12" s="344"/>
    </row>
    <row r="13" spans="1:10" ht="22.5" customHeight="1" x14ac:dyDescent="0.2">
      <c r="A13" s="368"/>
      <c r="B13" s="908"/>
      <c r="C13" s="340"/>
      <c r="D13" s="340"/>
      <c r="E13" s="362"/>
      <c r="F13" s="155"/>
      <c r="G13" s="362"/>
      <c r="H13" s="155"/>
      <c r="I13" s="362"/>
      <c r="J13" s="363"/>
    </row>
    <row r="14" spans="1:10" ht="22.5" customHeight="1" x14ac:dyDescent="0.2">
      <c r="A14" s="368"/>
      <c r="B14" s="908"/>
      <c r="C14" s="340"/>
      <c r="D14" s="340"/>
      <c r="E14" s="362"/>
      <c r="F14" s="155"/>
      <c r="G14" s="362"/>
      <c r="H14" s="155"/>
      <c r="I14" s="362"/>
      <c r="J14" s="363"/>
    </row>
    <row r="15" spans="1:10" ht="22.5" customHeight="1" x14ac:dyDescent="0.2">
      <c r="A15" s="368"/>
      <c r="B15" s="908"/>
      <c r="C15" s="340"/>
      <c r="D15" s="340"/>
      <c r="E15" s="362"/>
      <c r="F15" s="155"/>
      <c r="G15" s="362"/>
      <c r="H15" s="155"/>
      <c r="I15" s="362"/>
      <c r="J15" s="363"/>
    </row>
    <row r="16" spans="1:10" ht="22.5" customHeight="1" x14ac:dyDescent="0.2">
      <c r="A16" s="368"/>
      <c r="B16" s="909"/>
      <c r="C16" s="161"/>
      <c r="D16" s="161"/>
      <c r="E16" s="362"/>
      <c r="F16" s="2878"/>
      <c r="G16" s="2878"/>
      <c r="H16" s="2878"/>
      <c r="I16" s="2878"/>
      <c r="J16" s="2879"/>
    </row>
    <row r="17" spans="1:10" ht="22.5" customHeight="1" x14ac:dyDescent="0.2">
      <c r="A17" s="368"/>
      <c r="B17" s="341"/>
      <c r="C17" s="161"/>
      <c r="D17" s="161"/>
      <c r="E17" s="362"/>
      <c r="F17" s="2878"/>
      <c r="G17" s="2878"/>
      <c r="H17" s="2878"/>
      <c r="I17" s="2878"/>
      <c r="J17" s="2879"/>
    </row>
    <row r="18" spans="1:10" ht="22.5" customHeight="1" x14ac:dyDescent="0.2">
      <c r="A18" s="368"/>
      <c r="B18" s="341"/>
      <c r="C18" s="161"/>
      <c r="D18" s="161"/>
      <c r="E18" s="362"/>
      <c r="F18" s="2878"/>
      <c r="G18" s="2878"/>
      <c r="H18" s="2878"/>
      <c r="I18" s="2878"/>
      <c r="J18" s="2879"/>
    </row>
    <row r="19" spans="1:10" ht="22.5" customHeight="1" x14ac:dyDescent="0.2">
      <c r="A19" s="368"/>
      <c r="B19" s="341"/>
      <c r="C19" s="161"/>
      <c r="D19" s="161"/>
      <c r="E19" s="362"/>
      <c r="F19" s="2878"/>
      <c r="G19" s="2878"/>
      <c r="H19" s="2878"/>
      <c r="I19" s="2878"/>
      <c r="J19" s="2879"/>
    </row>
    <row r="20" spans="1:10" ht="22.5" customHeight="1" x14ac:dyDescent="0.2">
      <c r="A20" s="368"/>
      <c r="B20" s="910"/>
      <c r="C20" s="340"/>
      <c r="D20" s="340"/>
      <c r="E20" s="362"/>
      <c r="F20" s="168"/>
      <c r="G20" s="168"/>
      <c r="H20" s="168"/>
      <c r="I20" s="168"/>
      <c r="J20" s="911"/>
    </row>
    <row r="21" spans="1:10" ht="22.5" customHeight="1" x14ac:dyDescent="0.2">
      <c r="A21" s="368"/>
      <c r="B21" s="910"/>
      <c r="C21" s="340"/>
      <c r="D21" s="340"/>
      <c r="E21" s="2880"/>
      <c r="F21" s="2880"/>
      <c r="G21" s="2880"/>
      <c r="H21" s="2880"/>
      <c r="I21" s="2880"/>
      <c r="J21" s="2881"/>
    </row>
    <row r="22" spans="1:10" ht="22.5" customHeight="1" x14ac:dyDescent="0.2">
      <c r="A22" s="173"/>
      <c r="B22" s="155"/>
      <c r="C22" s="362"/>
      <c r="D22" s="362"/>
      <c r="E22" s="362"/>
      <c r="F22" s="362"/>
      <c r="G22" s="362"/>
      <c r="H22" s="362"/>
      <c r="I22" s="362"/>
      <c r="J22" s="367"/>
    </row>
    <row r="23" spans="1:10" ht="22.5" customHeight="1" x14ac:dyDescent="0.2">
      <c r="A23" s="918"/>
      <c r="B23" s="155"/>
      <c r="C23" s="362"/>
      <c r="D23" s="362"/>
      <c r="E23" s="362"/>
      <c r="F23" s="362"/>
      <c r="G23" s="362"/>
      <c r="H23" s="362"/>
      <c r="I23" s="362"/>
      <c r="J23" s="367"/>
    </row>
    <row r="24" spans="1:10" ht="22.5" customHeight="1" x14ac:dyDescent="0.2">
      <c r="A24" s="173"/>
      <c r="B24" s="155"/>
      <c r="C24" s="362"/>
      <c r="D24" s="362"/>
      <c r="E24" s="362"/>
      <c r="F24" s="362"/>
      <c r="G24" s="362"/>
      <c r="H24" s="362"/>
      <c r="I24" s="362"/>
      <c r="J24" s="367"/>
    </row>
    <row r="25" spans="1:10" ht="22.5" customHeight="1" x14ac:dyDescent="0.2">
      <c r="A25" s="173"/>
      <c r="B25" s="155"/>
      <c r="C25" s="362"/>
      <c r="D25" s="362"/>
      <c r="E25" s="362"/>
      <c r="F25" s="362"/>
      <c r="G25" s="362"/>
      <c r="H25" s="362"/>
      <c r="I25" s="362"/>
      <c r="J25" s="367"/>
    </row>
    <row r="26" spans="1:10" ht="22.5" customHeight="1" x14ac:dyDescent="0.2">
      <c r="A26" s="173"/>
      <c r="B26" s="155"/>
      <c r="C26" s="362"/>
      <c r="D26" s="362"/>
      <c r="E26" s="362"/>
      <c r="F26" s="362"/>
      <c r="G26" s="362"/>
      <c r="H26" s="362"/>
      <c r="I26" s="362"/>
      <c r="J26" s="367"/>
    </row>
    <row r="27" spans="1:10" ht="22.5" customHeight="1" x14ac:dyDescent="0.2">
      <c r="A27" s="173"/>
      <c r="B27" s="155"/>
      <c r="C27" s="362"/>
      <c r="D27" s="362"/>
      <c r="E27" s="362"/>
      <c r="F27" s="362"/>
      <c r="G27" s="362"/>
      <c r="H27" s="362"/>
      <c r="I27" s="362"/>
      <c r="J27" s="367"/>
    </row>
    <row r="28" spans="1:10" ht="22.5" customHeight="1" x14ac:dyDescent="0.2">
      <c r="A28" s="173"/>
      <c r="B28" s="155"/>
      <c r="C28" s="362"/>
      <c r="D28" s="362"/>
      <c r="E28" s="362"/>
      <c r="F28" s="362"/>
      <c r="G28" s="362"/>
      <c r="H28" s="362"/>
      <c r="I28" s="362"/>
      <c r="J28" s="367"/>
    </row>
    <row r="29" spans="1:10" ht="22.5" customHeight="1" x14ac:dyDescent="0.2">
      <c r="A29" s="173"/>
      <c r="B29" s="155"/>
      <c r="C29" s="362"/>
      <c r="D29" s="362"/>
      <c r="E29" s="362"/>
      <c r="F29" s="362"/>
      <c r="G29" s="362"/>
      <c r="H29" s="362"/>
      <c r="I29" s="362"/>
      <c r="J29" s="367"/>
    </row>
    <row r="30" spans="1:10" ht="22.5" customHeight="1" x14ac:dyDescent="0.2">
      <c r="A30" s="173"/>
      <c r="B30" s="155"/>
      <c r="C30" s="362"/>
      <c r="D30" s="362"/>
      <c r="E30" s="362"/>
      <c r="F30" s="362"/>
      <c r="G30" s="362"/>
      <c r="H30" s="362"/>
      <c r="I30" s="362"/>
      <c r="J30" s="367"/>
    </row>
    <row r="31" spans="1:10" ht="22.5" customHeight="1" x14ac:dyDescent="0.2">
      <c r="A31" s="173"/>
      <c r="B31" s="155"/>
      <c r="C31" s="362"/>
      <c r="D31" s="362"/>
      <c r="E31" s="362"/>
      <c r="F31" s="362"/>
      <c r="G31" s="362"/>
      <c r="H31" s="362"/>
      <c r="I31" s="362"/>
      <c r="J31" s="367"/>
    </row>
    <row r="32" spans="1:10" ht="23.25" customHeight="1" x14ac:dyDescent="0.2">
      <c r="A32" s="173"/>
      <c r="B32" s="155"/>
      <c r="C32" s="362"/>
      <c r="D32" s="362"/>
      <c r="E32" s="362"/>
      <c r="F32" s="362"/>
      <c r="G32" s="362"/>
      <c r="H32" s="362"/>
      <c r="I32" s="362"/>
      <c r="J32" s="367"/>
    </row>
    <row r="33" spans="1:10" ht="23.25" customHeight="1" x14ac:dyDescent="0.2">
      <c r="A33" s="368"/>
      <c r="B33" s="340"/>
      <c r="C33" s="340"/>
      <c r="D33" s="362"/>
      <c r="E33" s="362"/>
      <c r="F33" s="362"/>
      <c r="G33" s="362"/>
      <c r="H33" s="362"/>
      <c r="I33" s="362"/>
      <c r="J33" s="367"/>
    </row>
    <row r="34" spans="1:10" ht="23.25" customHeight="1" x14ac:dyDescent="0.2">
      <c r="A34" s="369"/>
      <c r="B34" s="362"/>
      <c r="C34" s="340"/>
      <c r="D34" s="340"/>
      <c r="E34" s="340"/>
      <c r="F34" s="340"/>
      <c r="G34" s="340"/>
      <c r="H34" s="340"/>
      <c r="I34" s="340"/>
      <c r="J34" s="344"/>
    </row>
    <row r="35" spans="1:10" ht="22.5" customHeight="1" x14ac:dyDescent="0.2">
      <c r="A35" s="370"/>
      <c r="B35" s="919"/>
      <c r="C35" s="361"/>
      <c r="D35" s="361"/>
      <c r="E35" s="361"/>
      <c r="F35" s="361"/>
      <c r="G35" s="361"/>
      <c r="H35" s="361"/>
      <c r="I35" s="361"/>
      <c r="J35" s="371"/>
    </row>
    <row r="36" spans="1:10" ht="15" customHeight="1" x14ac:dyDescent="0.2">
      <c r="A36" s="169"/>
      <c r="B36" s="166"/>
      <c r="C36" s="161"/>
      <c r="D36" s="161"/>
      <c r="E36" s="161"/>
      <c r="F36" s="161"/>
      <c r="G36" s="161"/>
      <c r="H36" s="161"/>
      <c r="I36" s="161"/>
      <c r="J36" s="161"/>
    </row>
  </sheetData>
  <mergeCells count="11">
    <mergeCell ref="A2:J2"/>
    <mergeCell ref="A3:B3"/>
    <mergeCell ref="C3:H3"/>
    <mergeCell ref="I3:J3"/>
    <mergeCell ref="A11:J11"/>
    <mergeCell ref="F17:J17"/>
    <mergeCell ref="F18:J18"/>
    <mergeCell ref="F19:J19"/>
    <mergeCell ref="E21:J21"/>
    <mergeCell ref="A4:J4"/>
    <mergeCell ref="F16:J16"/>
  </mergeCells>
  <phoneticPr fontId="2"/>
  <dataValidations count="1">
    <dataValidation type="list" allowBlank="1" showInputMessage="1" showErrorMessage="1" sqref="E13:E20 G13:G15 I13:I15" xr:uid="{4BEC6CE7-1DC9-43D5-A523-63A42C5FAFBC}">
      <formula1>"□,■"</formula1>
    </dataValidation>
  </dataValidations>
  <printOptions horizontalCentered="1"/>
  <pageMargins left="0.59055118110236227" right="0.59055118110236227" top="0.59055118110236227" bottom="0.59055118110236227" header="0" footer="0"/>
  <pageSetup paperSize="9" scale="9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A5D5-988C-4DE9-8A7F-8F772AB361F5}">
  <sheetPr codeName="Sheet24">
    <tabColor rgb="FF99FF99"/>
    <pageSetUpPr fitToPage="1"/>
  </sheetPr>
  <dimension ref="A1:AB155"/>
  <sheetViews>
    <sheetView showGridLines="0" view="pageBreakPreview" zoomScaleNormal="100" zoomScaleSheetLayoutView="100" workbookViewId="0">
      <selection activeCell="G4" sqref="G4:I4"/>
    </sheetView>
  </sheetViews>
  <sheetFormatPr defaultColWidth="9.59765625" defaultRowHeight="13" x14ac:dyDescent="0.2"/>
  <cols>
    <col min="1" max="1" width="10.69921875" style="705" customWidth="1"/>
    <col min="2" max="2" width="8" style="705" customWidth="1"/>
    <col min="3" max="3" width="15.8984375" style="705" customWidth="1"/>
    <col min="4" max="9" width="8" style="705" customWidth="1"/>
    <col min="10" max="11" width="4.09765625" style="705" customWidth="1"/>
    <col min="12" max="12" width="2.09765625" style="705" customWidth="1"/>
    <col min="13" max="13" width="7" style="705" customWidth="1"/>
    <col min="14" max="14" width="1.69921875" style="705" customWidth="1"/>
    <col min="15" max="15" width="7" style="705" customWidth="1"/>
    <col min="16" max="16" width="1.69921875" style="705" customWidth="1"/>
    <col min="17" max="17" width="7" style="705" customWidth="1"/>
    <col min="18" max="18" width="1.69921875" style="705" customWidth="1"/>
    <col min="19" max="19" width="7" style="705" customWidth="1"/>
    <col min="20" max="20" width="1.69921875" style="705" customWidth="1"/>
    <col min="21" max="21" width="7" style="705" customWidth="1"/>
    <col min="22" max="22" width="1.69921875" style="705" customWidth="1"/>
    <col min="23" max="23" width="7" style="705" customWidth="1"/>
    <col min="24" max="24" width="9" style="705" customWidth="1"/>
    <col min="25" max="25" width="9.59765625" style="653"/>
    <col min="26" max="26" width="9.59765625" style="653" hidden="1" customWidth="1"/>
    <col min="27" max="27" width="18.09765625" style="653" hidden="1" customWidth="1"/>
    <col min="28" max="28" width="9.59765625" style="653"/>
    <col min="29" max="16384" width="9.59765625" style="705"/>
  </cols>
  <sheetData>
    <row r="1" spans="1:27" s="151" customFormat="1" ht="25" customHeight="1" thickBot="1" x14ac:dyDescent="0.25">
      <c r="A1" s="3123" t="s">
        <v>1175</v>
      </c>
      <c r="B1" s="3123"/>
      <c r="C1" s="3123"/>
      <c r="D1" s="3123"/>
      <c r="E1" s="3123"/>
      <c r="F1" s="3123"/>
      <c r="G1" s="3123"/>
      <c r="H1" s="3123"/>
      <c r="I1" s="3123"/>
      <c r="J1" s="3123"/>
      <c r="K1" s="3123"/>
      <c r="L1" s="3123"/>
      <c r="M1" s="3123"/>
      <c r="N1" s="3123"/>
      <c r="O1" s="3123"/>
      <c r="P1" s="3123"/>
      <c r="Q1" s="3123"/>
      <c r="R1" s="3123"/>
      <c r="S1" s="3123"/>
      <c r="T1" s="3123"/>
      <c r="U1" s="3123"/>
      <c r="V1" s="3123"/>
      <c r="W1" s="3123"/>
      <c r="X1" s="3123"/>
    </row>
    <row r="2" spans="1:27" s="151" customFormat="1" ht="30" customHeight="1" thickBot="1" x14ac:dyDescent="0.25">
      <c r="A2" s="3117" t="s">
        <v>287</v>
      </c>
      <c r="B2" s="3118"/>
      <c r="C2" s="3119"/>
      <c r="D2" s="3120" t="str">
        <f>IF('参考様式1-1'!D3="","",'参考様式1-1'!D3)</f>
        <v/>
      </c>
      <c r="E2" s="3121"/>
      <c r="F2" s="3121"/>
      <c r="G2" s="3121"/>
      <c r="H2" s="3121"/>
      <c r="I2" s="3121"/>
      <c r="J2" s="3121"/>
      <c r="K2" s="3121"/>
      <c r="L2" s="3121"/>
      <c r="M2" s="3121"/>
      <c r="N2" s="3121"/>
      <c r="O2" s="3121"/>
      <c r="P2" s="3121"/>
      <c r="Q2" s="3122"/>
      <c r="R2" s="3117" t="str">
        <f>'参考様式1-1'!M3</f>
        <v>１棟目／計１棟</v>
      </c>
      <c r="S2" s="3118"/>
      <c r="T2" s="3118"/>
      <c r="U2" s="3118"/>
      <c r="V2" s="3118"/>
      <c r="W2" s="3118"/>
      <c r="X2" s="3119"/>
    </row>
    <row r="3" spans="1:27" ht="15" customHeight="1" thickBot="1" x14ac:dyDescent="0.25">
      <c r="A3" s="928"/>
      <c r="B3" s="926"/>
      <c r="C3" s="927"/>
      <c r="D3" s="927"/>
      <c r="E3" s="927"/>
      <c r="F3" s="927"/>
      <c r="G3" s="927"/>
      <c r="H3" s="928"/>
      <c r="I3" s="926"/>
      <c r="J3" s="927"/>
      <c r="K3" s="927"/>
      <c r="L3" s="927"/>
      <c r="M3" s="942"/>
      <c r="N3" s="942"/>
      <c r="O3" s="942"/>
      <c r="P3" s="942"/>
      <c r="Q3" s="942"/>
      <c r="R3" s="942"/>
      <c r="S3" s="942"/>
      <c r="T3" s="942"/>
      <c r="W3" s="943"/>
      <c r="X3" s="943"/>
    </row>
    <row r="4" spans="1:27" ht="15" customHeight="1" thickBot="1" x14ac:dyDescent="0.25">
      <c r="A4" s="2903" t="s">
        <v>517</v>
      </c>
      <c r="B4" s="2904"/>
      <c r="C4" s="2904"/>
      <c r="D4" s="2904"/>
      <c r="E4" s="2904"/>
      <c r="F4" s="2905"/>
      <c r="G4" s="2935"/>
      <c r="H4" s="2936"/>
      <c r="I4" s="2937"/>
      <c r="J4" s="2938" t="str">
        <f>IF(G4="事務所",0.5,IF(OR(G4="学校",G4="物販店",G4="飲食店",G4="集会所"),0.4,IF(G4="病院",0.3,IF(G4="ホテル",0.45,"-"))))</f>
        <v>-</v>
      </c>
      <c r="K4" s="2939"/>
      <c r="L4" s="2940"/>
      <c r="M4" s="944"/>
      <c r="N4" s="945" t="s">
        <v>113</v>
      </c>
      <c r="O4" s="946" t="str">
        <f>IF(A4="空調設備","-",IF(AND(A4="空調設備(熱源設備のみ)",G4="その他(上記用途区分以外)"),"-",IF(AND(A4="空調設備(熱源設備のみ)",G4="ホテル"),0.32,J4*0.7)))</f>
        <v>-</v>
      </c>
      <c r="Q4" s="705" t="s">
        <v>518</v>
      </c>
      <c r="W4" s="2909"/>
      <c r="X4" s="2909"/>
    </row>
    <row r="5" spans="1:27" ht="15" customHeight="1" thickBot="1" x14ac:dyDescent="0.25">
      <c r="A5" s="2906"/>
      <c r="B5" s="2907"/>
      <c r="C5" s="2907"/>
      <c r="D5" s="2907"/>
      <c r="E5" s="2907"/>
      <c r="F5" s="2908"/>
      <c r="G5" s="2910" t="s">
        <v>519</v>
      </c>
      <c r="H5" s="2911"/>
      <c r="I5" s="2912"/>
      <c r="J5" s="2913"/>
      <c r="K5" s="2914"/>
      <c r="L5" s="706" t="s">
        <v>520</v>
      </c>
      <c r="W5" s="2909"/>
      <c r="X5" s="2909"/>
      <c r="Z5" s="653" t="s">
        <v>1017</v>
      </c>
      <c r="AA5" s="653" t="s">
        <v>1020</v>
      </c>
    </row>
    <row r="6" spans="1:27" ht="25" customHeight="1" thickBot="1" x14ac:dyDescent="0.25">
      <c r="A6" s="2915" t="s">
        <v>521</v>
      </c>
      <c r="B6" s="2916"/>
      <c r="C6" s="2917"/>
      <c r="D6" s="745"/>
      <c r="E6" s="745"/>
      <c r="F6" s="745"/>
      <c r="G6" s="707"/>
      <c r="H6" s="707"/>
      <c r="I6" s="707"/>
      <c r="J6" s="707"/>
      <c r="K6" s="707"/>
      <c r="L6" s="707"/>
      <c r="M6" s="707"/>
      <c r="N6" s="707"/>
      <c r="O6" s="707"/>
      <c r="P6" s="707"/>
      <c r="Q6" s="707"/>
      <c r="R6" s="707"/>
      <c r="S6" s="707"/>
      <c r="T6" s="707"/>
      <c r="U6" s="707"/>
      <c r="V6" s="707"/>
      <c r="W6" s="707"/>
      <c r="X6" s="707"/>
      <c r="Z6" s="653" t="s">
        <v>1018</v>
      </c>
      <c r="AA6" s="653" t="s">
        <v>1021</v>
      </c>
    </row>
    <row r="7" spans="1:27" ht="15" customHeight="1" x14ac:dyDescent="0.2">
      <c r="A7" s="2918" t="s">
        <v>522</v>
      </c>
      <c r="B7" s="2920" t="s">
        <v>523</v>
      </c>
      <c r="C7" s="2923" t="s">
        <v>524</v>
      </c>
      <c r="D7" s="2926" t="s">
        <v>525</v>
      </c>
      <c r="E7" s="2927"/>
      <c r="F7" s="2927"/>
      <c r="G7" s="2927"/>
      <c r="H7" s="2927"/>
      <c r="I7" s="2928"/>
      <c r="J7" s="2929" t="s">
        <v>526</v>
      </c>
      <c r="K7" s="2930"/>
      <c r="L7" s="2941" t="s">
        <v>527</v>
      </c>
      <c r="M7" s="2942"/>
      <c r="N7" s="2942"/>
      <c r="O7" s="2943"/>
      <c r="P7" s="2946" t="s">
        <v>528</v>
      </c>
      <c r="Q7" s="2927"/>
      <c r="R7" s="2927"/>
      <c r="S7" s="2927"/>
      <c r="T7" s="2927"/>
      <c r="U7" s="2927"/>
      <c r="V7" s="2927"/>
      <c r="W7" s="2928"/>
      <c r="X7" s="2947" t="s">
        <v>529</v>
      </c>
      <c r="Z7" s="653" t="s">
        <v>1019</v>
      </c>
      <c r="AA7" s="653" t="s">
        <v>1022</v>
      </c>
    </row>
    <row r="8" spans="1:27" ht="15" customHeight="1" x14ac:dyDescent="0.2">
      <c r="A8" s="2919"/>
      <c r="B8" s="2921"/>
      <c r="C8" s="2924"/>
      <c r="D8" s="2950" t="s">
        <v>530</v>
      </c>
      <c r="E8" s="2951"/>
      <c r="F8" s="2952" t="s">
        <v>531</v>
      </c>
      <c r="G8" s="2951"/>
      <c r="H8" s="2953" t="s">
        <v>532</v>
      </c>
      <c r="I8" s="2954"/>
      <c r="J8" s="2931"/>
      <c r="K8" s="2932"/>
      <c r="L8" s="2933"/>
      <c r="M8" s="2944"/>
      <c r="N8" s="2944"/>
      <c r="O8" s="2945"/>
      <c r="P8" s="2955" t="s">
        <v>533</v>
      </c>
      <c r="Q8" s="2944"/>
      <c r="R8" s="2944"/>
      <c r="S8" s="2945"/>
      <c r="T8" s="2956" t="str">
        <f>VLOOKUP(H8,$Z$5:$AA$7,2,FALSE)</f>
        <v>燃料消費量(ガス)</v>
      </c>
      <c r="U8" s="2957"/>
      <c r="V8" s="2957"/>
      <c r="W8" s="2958"/>
      <c r="X8" s="2948"/>
    </row>
    <row r="9" spans="1:27" ht="15" customHeight="1" x14ac:dyDescent="0.2">
      <c r="A9" s="2919"/>
      <c r="B9" s="2921"/>
      <c r="C9" s="2924"/>
      <c r="D9" s="1183" t="s">
        <v>534</v>
      </c>
      <c r="E9" s="1184" t="s">
        <v>535</v>
      </c>
      <c r="F9" s="1184" t="s">
        <v>534</v>
      </c>
      <c r="G9" s="1184" t="s">
        <v>535</v>
      </c>
      <c r="H9" s="1184" t="s">
        <v>534</v>
      </c>
      <c r="I9" s="1185" t="s">
        <v>535</v>
      </c>
      <c r="J9" s="2933"/>
      <c r="K9" s="2934"/>
      <c r="L9" s="2950" t="s">
        <v>534</v>
      </c>
      <c r="M9" s="2951"/>
      <c r="N9" s="2952" t="s">
        <v>535</v>
      </c>
      <c r="O9" s="2951"/>
      <c r="P9" s="2952" t="s">
        <v>534</v>
      </c>
      <c r="Q9" s="2951"/>
      <c r="R9" s="2952" t="s">
        <v>535</v>
      </c>
      <c r="S9" s="2951"/>
      <c r="T9" s="2952" t="s">
        <v>534</v>
      </c>
      <c r="U9" s="2951"/>
      <c r="V9" s="2952" t="s">
        <v>535</v>
      </c>
      <c r="W9" s="2962"/>
      <c r="X9" s="2948"/>
    </row>
    <row r="10" spans="1:27" ht="15" customHeight="1" thickBot="1" x14ac:dyDescent="0.25">
      <c r="A10" s="2919"/>
      <c r="B10" s="2922"/>
      <c r="C10" s="2925"/>
      <c r="D10" s="1181" t="s">
        <v>536</v>
      </c>
      <c r="E10" s="1186" t="s">
        <v>536</v>
      </c>
      <c r="F10" s="1186" t="s">
        <v>537</v>
      </c>
      <c r="G10" s="1186" t="s">
        <v>537</v>
      </c>
      <c r="H10" s="713" t="s">
        <v>1003</v>
      </c>
      <c r="I10" s="713" t="s">
        <v>1003</v>
      </c>
      <c r="J10" s="1181" t="s">
        <v>538</v>
      </c>
      <c r="K10" s="1182" t="s">
        <v>539</v>
      </c>
      <c r="L10" s="2963" t="s">
        <v>537</v>
      </c>
      <c r="M10" s="2964"/>
      <c r="N10" s="2965" t="s">
        <v>537</v>
      </c>
      <c r="O10" s="2964"/>
      <c r="P10" s="2965" t="s">
        <v>540</v>
      </c>
      <c r="Q10" s="2964"/>
      <c r="R10" s="2965" t="s">
        <v>540</v>
      </c>
      <c r="S10" s="2964"/>
      <c r="T10" s="2965" t="str">
        <f>VLOOKUP(H10,$Z$10:$AA$13,2,FALSE)</f>
        <v>m3h</v>
      </c>
      <c r="U10" s="2964"/>
      <c r="V10" s="2965" t="str">
        <f>VLOOKUP(I10,$Z$10:$AA$13,2,FALSE)</f>
        <v>m3h</v>
      </c>
      <c r="W10" s="2966"/>
      <c r="X10" s="2949"/>
      <c r="Z10" s="653" t="s">
        <v>1012</v>
      </c>
      <c r="AA10" s="653" t="s">
        <v>1013</v>
      </c>
    </row>
    <row r="11" spans="1:27" ht="15" customHeight="1" x14ac:dyDescent="0.2">
      <c r="A11" s="1280"/>
      <c r="B11" s="714"/>
      <c r="C11" s="715"/>
      <c r="D11" s="976"/>
      <c r="E11" s="977"/>
      <c r="F11" s="977"/>
      <c r="G11" s="977"/>
      <c r="H11" s="977"/>
      <c r="I11" s="978"/>
      <c r="J11" s="979"/>
      <c r="K11" s="980"/>
      <c r="L11" s="1286"/>
      <c r="M11" s="1287" t="str">
        <f>IF(ISERROR(IF(OR(D11,J11,K11)="", "", IF(J11="",D11*K11,D11*J11))),"",IF(OR(D11,J11,K11)="", "", IF(J11="",D11*K11,D11*J11)))</f>
        <v/>
      </c>
      <c r="N11" s="1273"/>
      <c r="O11" s="1272" t="str">
        <f t="shared" ref="O11:O28" si="0">IF(ISERROR(IF(OR(E11,J11,K11)="", "", IF(J11="",E11*K11,E11*J11))),"",IF(OR(E11,J11,K11)="", "", IF(J11="",E11*K11,E11*J11)))</f>
        <v/>
      </c>
      <c r="P11" s="1273"/>
      <c r="Q11" s="1272" t="str">
        <f>IF(ISERROR(IF(OR(F11,J11,K11)="", "", IF(J11="",F11*K11,F11*J11))),"",IF(OR(F11,J11,K11)="", "", IF(J11="",F11*K11,F11*J11)))</f>
        <v/>
      </c>
      <c r="R11" s="1273"/>
      <c r="S11" s="1272" t="str">
        <f>IF(ISERROR(IF(OR(G11,J11,K11)="", "", IF(J11="",G11*K11,G11*J11))),"",IF(OR(G11,J11,K11)="", "", IF(J11="",G11*K11,G11*J11)))</f>
        <v/>
      </c>
      <c r="T11" s="1273"/>
      <c r="U11" s="1272" t="str">
        <f>IF(ISERROR(IF(OR(H11,J11,K11)="", "", IF(J11="",H11*K11,H11*J11))),"",IF(OR(H11,J11,K11)="", "", IF(J11="",H11*K11,H11*J11)))</f>
        <v/>
      </c>
      <c r="V11" s="1273"/>
      <c r="W11" s="1272" t="str">
        <f>IF(ISERROR(IF(OR(I11,J11,K11)="", "", IF(J11="",I11*K11,I11*J11))),"",IF(OR(I11,J11,K11)="", "", IF(J11="",I11*K11,I11*J11)))</f>
        <v/>
      </c>
      <c r="X11" s="1274"/>
      <c r="Z11" s="653" t="s">
        <v>1010</v>
      </c>
      <c r="AA11" s="653" t="s">
        <v>1014</v>
      </c>
    </row>
    <row r="12" spans="1:27" ht="15" customHeight="1" x14ac:dyDescent="0.2">
      <c r="A12" s="1281"/>
      <c r="B12" s="720"/>
      <c r="C12" s="721"/>
      <c r="D12" s="981"/>
      <c r="E12" s="982"/>
      <c r="F12" s="982"/>
      <c r="G12" s="982"/>
      <c r="H12" s="982"/>
      <c r="I12" s="983"/>
      <c r="J12" s="984"/>
      <c r="K12" s="985"/>
      <c r="L12" s="1267"/>
      <c r="M12" s="1265" t="str">
        <f t="shared" ref="M12:M28" si="1">IF(ISERROR(IF(OR(D12,J12,K12)="", "", IF(J12="",D12*K12,D12*J12))),"",IF(OR(D12,J12,K12)="", "", IF(J12="",D12*K12,D12*J12)))</f>
        <v/>
      </c>
      <c r="N12" s="1264"/>
      <c r="O12" s="1265" t="str">
        <f t="shared" si="0"/>
        <v/>
      </c>
      <c r="P12" s="1264"/>
      <c r="Q12" s="1265" t="str">
        <f t="shared" ref="Q12:Q62" si="2">IF(ISERROR(IF(OR(F12,J12,K12)="", "", IF(J12="",F12*K12,F12*J12))),"",IF(OR(F12,J12,K12)="", "", IF(J12="",F12*K12,F12*J12)))</f>
        <v/>
      </c>
      <c r="R12" s="1264"/>
      <c r="S12" s="1265" t="str">
        <f>IF(ISERROR(IF(OR(G12,J12,K12)="", "", IF(J12="",G12*K12,G12*J12))),"",IF(OR(G12,J12,K12)="", "", IF(J12="",G12*K12,G12*J12)))</f>
        <v/>
      </c>
      <c r="T12" s="1264"/>
      <c r="U12" s="1265" t="str">
        <f>IF(ISERROR(IF(OR(H12,J12,K12)="", "", IF(J12="",H12*K12,H12*J12))),"",IF(OR(H12,J12,K12)="", "", IF(J12="",H12*K12,H12*J12)))</f>
        <v/>
      </c>
      <c r="V12" s="1264"/>
      <c r="W12" s="1265" t="str">
        <f>IF(ISERROR(IF(OR(I12,J12,K12)="", "", IF(J12="",I12*K12,I12*J12))),"",IF(OR(I12,J12,K12)="", "", IF(J12="",I12*K12,I12*J12)))</f>
        <v/>
      </c>
      <c r="X12" s="969"/>
      <c r="Z12" s="653" t="s">
        <v>1011</v>
      </c>
      <c r="AA12" s="653" t="s">
        <v>1015</v>
      </c>
    </row>
    <row r="13" spans="1:27" ht="15" customHeight="1" x14ac:dyDescent="0.2">
      <c r="A13" s="1281"/>
      <c r="B13" s="720"/>
      <c r="C13" s="721"/>
      <c r="D13" s="722"/>
      <c r="E13" s="723"/>
      <c r="F13" s="723"/>
      <c r="G13" s="723"/>
      <c r="H13" s="723"/>
      <c r="I13" s="724"/>
      <c r="J13" s="725"/>
      <c r="K13" s="726"/>
      <c r="L13" s="1267"/>
      <c r="M13" s="1265" t="str">
        <f>IF(ISERROR(IF(OR(D13,J13,K13)="", "", IF(J13="",D13*K13,D13*J13))),"",IF(OR(D13,J13,K13)="", "", IF(J13="",D13*K13,D13*J13)))</f>
        <v/>
      </c>
      <c r="N13" s="1264"/>
      <c r="O13" s="1265" t="str">
        <f t="shared" si="0"/>
        <v/>
      </c>
      <c r="P13" s="1264"/>
      <c r="Q13" s="1265" t="str">
        <f>IF(ISERROR(IF(OR(F13,J13,K13)="", "", IF(J13="",F13*K13,F13*J13))),"",IF(OR(F13,J13,K13)="", "", IF(J13="",F13*K13,F13*J13)))</f>
        <v/>
      </c>
      <c r="R13" s="1264"/>
      <c r="S13" s="1265" t="str">
        <f t="shared" ref="S13:S27" si="3">IF(ISERROR(IF(OR(G13,J13,K13)="", "", IF(J13="",G13*K13,G13*J13))),"",IF(OR(G13,J13,K13)="", "", IF(J13="",G13*K13,G13*J13)))</f>
        <v/>
      </c>
      <c r="T13" s="1264"/>
      <c r="U13" s="1265" t="str">
        <f t="shared" ref="U13:U27" si="4">IF(ISERROR(IF(OR(H13,J13,K13)="", "", IF(J13="",H13*K13,H13*J13))),"",IF(OR(H13,J13,K13)="", "", IF(J13="",H13*K13,H13*J13)))</f>
        <v/>
      </c>
      <c r="V13" s="1264"/>
      <c r="W13" s="1265" t="str">
        <f t="shared" ref="W13:W27" si="5">IF(ISERROR(IF(OR(I13,J13,K13)="", "", IF(J13="",I13*K13,I13*J13))),"",IF(OR(I13,J13,K13)="", "", IF(J13="",I13*K13,I13*J13)))</f>
        <v/>
      </c>
      <c r="X13" s="969"/>
      <c r="Z13" s="653" t="s">
        <v>1023</v>
      </c>
      <c r="AA13" s="653" t="s">
        <v>1016</v>
      </c>
    </row>
    <row r="14" spans="1:27" ht="15" customHeight="1" x14ac:dyDescent="0.2">
      <c r="A14" s="1281"/>
      <c r="B14" s="720"/>
      <c r="C14" s="721"/>
      <c r="D14" s="722"/>
      <c r="E14" s="723"/>
      <c r="F14" s="723"/>
      <c r="G14" s="723"/>
      <c r="H14" s="723"/>
      <c r="I14" s="724"/>
      <c r="J14" s="725"/>
      <c r="K14" s="726"/>
      <c r="L14" s="1267"/>
      <c r="M14" s="1265" t="str">
        <f t="shared" si="1"/>
        <v/>
      </c>
      <c r="N14" s="1264"/>
      <c r="O14" s="1265" t="str">
        <f t="shared" si="0"/>
        <v/>
      </c>
      <c r="P14" s="1264"/>
      <c r="Q14" s="1265" t="str">
        <f t="shared" si="2"/>
        <v/>
      </c>
      <c r="R14" s="1264"/>
      <c r="S14" s="1265" t="str">
        <f t="shared" si="3"/>
        <v/>
      </c>
      <c r="T14" s="1264"/>
      <c r="U14" s="1265" t="str">
        <f t="shared" si="4"/>
        <v/>
      </c>
      <c r="V14" s="1264"/>
      <c r="W14" s="1265" t="str">
        <f t="shared" si="5"/>
        <v/>
      </c>
      <c r="X14" s="969"/>
    </row>
    <row r="15" spans="1:27" ht="15" customHeight="1" x14ac:dyDescent="0.2">
      <c r="A15" s="1281"/>
      <c r="B15" s="720"/>
      <c r="C15" s="721"/>
      <c r="D15" s="722"/>
      <c r="E15" s="723"/>
      <c r="F15" s="723"/>
      <c r="G15" s="723"/>
      <c r="H15" s="723"/>
      <c r="I15" s="724"/>
      <c r="J15" s="725"/>
      <c r="K15" s="726"/>
      <c r="L15" s="1267"/>
      <c r="M15" s="1265" t="str">
        <f t="shared" si="1"/>
        <v/>
      </c>
      <c r="N15" s="1264"/>
      <c r="O15" s="1265" t="str">
        <f t="shared" si="0"/>
        <v/>
      </c>
      <c r="P15" s="1264"/>
      <c r="Q15" s="1265" t="str">
        <f t="shared" si="2"/>
        <v/>
      </c>
      <c r="R15" s="1264"/>
      <c r="S15" s="1265" t="str">
        <f t="shared" si="3"/>
        <v/>
      </c>
      <c r="T15" s="1264"/>
      <c r="U15" s="1265" t="str">
        <f t="shared" si="4"/>
        <v/>
      </c>
      <c r="V15" s="1264"/>
      <c r="W15" s="1265" t="str">
        <f t="shared" si="5"/>
        <v/>
      </c>
      <c r="X15" s="969"/>
    </row>
    <row r="16" spans="1:27" ht="15" customHeight="1" x14ac:dyDescent="0.2">
      <c r="A16" s="1281"/>
      <c r="B16" s="720"/>
      <c r="C16" s="721"/>
      <c r="D16" s="722"/>
      <c r="E16" s="723"/>
      <c r="F16" s="723"/>
      <c r="G16" s="723"/>
      <c r="H16" s="723"/>
      <c r="I16" s="724"/>
      <c r="J16" s="725"/>
      <c r="K16" s="726"/>
      <c r="L16" s="1267"/>
      <c r="M16" s="1265" t="str">
        <f t="shared" si="1"/>
        <v/>
      </c>
      <c r="N16" s="1264"/>
      <c r="O16" s="1265" t="str">
        <f t="shared" si="0"/>
        <v/>
      </c>
      <c r="P16" s="1264"/>
      <c r="Q16" s="1265" t="str">
        <f t="shared" si="2"/>
        <v/>
      </c>
      <c r="R16" s="1264"/>
      <c r="S16" s="1265" t="str">
        <f t="shared" si="3"/>
        <v/>
      </c>
      <c r="T16" s="1264"/>
      <c r="U16" s="1265" t="str">
        <f t="shared" si="4"/>
        <v/>
      </c>
      <c r="V16" s="1264"/>
      <c r="W16" s="1265" t="str">
        <f t="shared" si="5"/>
        <v/>
      </c>
      <c r="X16" s="969"/>
    </row>
    <row r="17" spans="1:24" ht="15" customHeight="1" x14ac:dyDescent="0.2">
      <c r="A17" s="1281"/>
      <c r="B17" s="720"/>
      <c r="C17" s="721"/>
      <c r="D17" s="722"/>
      <c r="E17" s="723"/>
      <c r="F17" s="723"/>
      <c r="G17" s="723"/>
      <c r="H17" s="723"/>
      <c r="I17" s="724"/>
      <c r="J17" s="725"/>
      <c r="K17" s="726"/>
      <c r="L17" s="1267"/>
      <c r="M17" s="1265" t="str">
        <f t="shared" si="1"/>
        <v/>
      </c>
      <c r="N17" s="1264"/>
      <c r="O17" s="1265" t="str">
        <f t="shared" si="0"/>
        <v/>
      </c>
      <c r="P17" s="1264"/>
      <c r="Q17" s="1265" t="str">
        <f t="shared" si="2"/>
        <v/>
      </c>
      <c r="R17" s="1264"/>
      <c r="S17" s="1265" t="str">
        <f t="shared" si="3"/>
        <v/>
      </c>
      <c r="T17" s="1264"/>
      <c r="U17" s="1265" t="str">
        <f t="shared" si="4"/>
        <v/>
      </c>
      <c r="V17" s="1264"/>
      <c r="W17" s="1265" t="str">
        <f t="shared" si="5"/>
        <v/>
      </c>
      <c r="X17" s="969"/>
    </row>
    <row r="18" spans="1:24" ht="15" customHeight="1" x14ac:dyDescent="0.2">
      <c r="A18" s="1281"/>
      <c r="B18" s="720"/>
      <c r="C18" s="721"/>
      <c r="D18" s="722"/>
      <c r="E18" s="723"/>
      <c r="F18" s="723"/>
      <c r="G18" s="723"/>
      <c r="H18" s="723"/>
      <c r="I18" s="724"/>
      <c r="J18" s="725"/>
      <c r="K18" s="726"/>
      <c r="L18" s="1267"/>
      <c r="M18" s="1265" t="str">
        <f t="shared" si="1"/>
        <v/>
      </c>
      <c r="N18" s="1264"/>
      <c r="O18" s="1265" t="str">
        <f t="shared" si="0"/>
        <v/>
      </c>
      <c r="P18" s="1264"/>
      <c r="Q18" s="1265" t="str">
        <f t="shared" si="2"/>
        <v/>
      </c>
      <c r="R18" s="1264"/>
      <c r="S18" s="1265" t="str">
        <f t="shared" si="3"/>
        <v/>
      </c>
      <c r="T18" s="1264"/>
      <c r="U18" s="1265" t="str">
        <f t="shared" si="4"/>
        <v/>
      </c>
      <c r="V18" s="1264"/>
      <c r="W18" s="1265" t="str">
        <f t="shared" si="5"/>
        <v/>
      </c>
      <c r="X18" s="969"/>
    </row>
    <row r="19" spans="1:24" ht="15" customHeight="1" x14ac:dyDescent="0.2">
      <c r="A19" s="1294" t="s">
        <v>1178</v>
      </c>
      <c r="B19" s="720"/>
      <c r="C19" s="721"/>
      <c r="D19" s="722"/>
      <c r="E19" s="723"/>
      <c r="F19" s="723"/>
      <c r="G19" s="723"/>
      <c r="H19" s="723"/>
      <c r="I19" s="724"/>
      <c r="J19" s="725"/>
      <c r="K19" s="726"/>
      <c r="L19" s="1267"/>
      <c r="M19" s="1265" t="str">
        <f t="shared" si="1"/>
        <v/>
      </c>
      <c r="N19" s="1264"/>
      <c r="O19" s="1265" t="str">
        <f t="shared" si="0"/>
        <v/>
      </c>
      <c r="P19" s="1264"/>
      <c r="Q19" s="1265" t="str">
        <f t="shared" si="2"/>
        <v/>
      </c>
      <c r="R19" s="1264"/>
      <c r="S19" s="1265" t="str">
        <f t="shared" si="3"/>
        <v/>
      </c>
      <c r="T19" s="1264"/>
      <c r="U19" s="1265" t="str">
        <f t="shared" si="4"/>
        <v/>
      </c>
      <c r="V19" s="1264"/>
      <c r="W19" s="1265" t="str">
        <f t="shared" si="5"/>
        <v/>
      </c>
      <c r="X19" s="969"/>
    </row>
    <row r="20" spans="1:24" ht="15" customHeight="1" x14ac:dyDescent="0.2">
      <c r="A20" s="1293" t="s">
        <v>1179</v>
      </c>
      <c r="B20" s="720"/>
      <c r="C20" s="721"/>
      <c r="D20" s="722"/>
      <c r="E20" s="723"/>
      <c r="F20" s="723"/>
      <c r="G20" s="723"/>
      <c r="H20" s="723"/>
      <c r="I20" s="724"/>
      <c r="J20" s="725"/>
      <c r="K20" s="726"/>
      <c r="L20" s="1267"/>
      <c r="M20" s="1265" t="str">
        <f t="shared" si="1"/>
        <v/>
      </c>
      <c r="N20" s="1264"/>
      <c r="O20" s="1265" t="str">
        <f t="shared" si="0"/>
        <v/>
      </c>
      <c r="P20" s="1264"/>
      <c r="Q20" s="1265" t="str">
        <f t="shared" si="2"/>
        <v/>
      </c>
      <c r="R20" s="1264"/>
      <c r="S20" s="1265" t="str">
        <f t="shared" si="3"/>
        <v/>
      </c>
      <c r="T20" s="1264"/>
      <c r="U20" s="1265" t="str">
        <f t="shared" si="4"/>
        <v/>
      </c>
      <c r="V20" s="1264"/>
      <c r="W20" s="1265" t="str">
        <f t="shared" si="5"/>
        <v/>
      </c>
      <c r="X20" s="969"/>
    </row>
    <row r="21" spans="1:24" ht="15" customHeight="1" x14ac:dyDescent="0.2">
      <c r="A21" s="1383" t="s">
        <v>1180</v>
      </c>
      <c r="B21" s="720"/>
      <c r="C21" s="721"/>
      <c r="D21" s="722"/>
      <c r="E21" s="723"/>
      <c r="F21" s="723"/>
      <c r="G21" s="723"/>
      <c r="H21" s="723"/>
      <c r="I21" s="724"/>
      <c r="J21" s="725"/>
      <c r="K21" s="726"/>
      <c r="L21" s="1267"/>
      <c r="M21" s="1265" t="str">
        <f t="shared" si="1"/>
        <v/>
      </c>
      <c r="N21" s="1264"/>
      <c r="O21" s="1265" t="str">
        <f t="shared" si="0"/>
        <v/>
      </c>
      <c r="P21" s="1264"/>
      <c r="Q21" s="1265" t="str">
        <f t="shared" si="2"/>
        <v/>
      </c>
      <c r="R21" s="1264"/>
      <c r="S21" s="1265" t="str">
        <f t="shared" si="3"/>
        <v/>
      </c>
      <c r="T21" s="1264"/>
      <c r="U21" s="1265" t="str">
        <f t="shared" si="4"/>
        <v/>
      </c>
      <c r="V21" s="1264"/>
      <c r="W21" s="1265" t="str">
        <f t="shared" si="5"/>
        <v/>
      </c>
      <c r="X21" s="969"/>
    </row>
    <row r="22" spans="1:24" ht="15" customHeight="1" x14ac:dyDescent="0.2">
      <c r="A22" s="1281"/>
      <c r="B22" s="720"/>
      <c r="C22" s="721"/>
      <c r="D22" s="722"/>
      <c r="E22" s="723"/>
      <c r="F22" s="723"/>
      <c r="G22" s="723"/>
      <c r="H22" s="723"/>
      <c r="I22" s="724"/>
      <c r="J22" s="725"/>
      <c r="K22" s="726"/>
      <c r="L22" s="1267"/>
      <c r="M22" s="1265" t="str">
        <f t="shared" si="1"/>
        <v/>
      </c>
      <c r="N22" s="1264"/>
      <c r="O22" s="1265" t="str">
        <f t="shared" si="0"/>
        <v/>
      </c>
      <c r="P22" s="1264"/>
      <c r="Q22" s="1265" t="str">
        <f t="shared" si="2"/>
        <v/>
      </c>
      <c r="R22" s="1264"/>
      <c r="S22" s="1265" t="str">
        <f t="shared" si="3"/>
        <v/>
      </c>
      <c r="T22" s="1264"/>
      <c r="U22" s="1265" t="str">
        <f t="shared" si="4"/>
        <v/>
      </c>
      <c r="V22" s="1264"/>
      <c r="W22" s="1265" t="str">
        <f t="shared" si="5"/>
        <v/>
      </c>
      <c r="X22" s="969"/>
    </row>
    <row r="23" spans="1:24" ht="15" customHeight="1" x14ac:dyDescent="0.2">
      <c r="A23" s="1281"/>
      <c r="B23" s="720"/>
      <c r="C23" s="721"/>
      <c r="D23" s="722"/>
      <c r="E23" s="723"/>
      <c r="F23" s="723"/>
      <c r="G23" s="723"/>
      <c r="H23" s="723"/>
      <c r="I23" s="724"/>
      <c r="J23" s="725"/>
      <c r="K23" s="726"/>
      <c r="L23" s="1267"/>
      <c r="M23" s="1265" t="str">
        <f t="shared" si="1"/>
        <v/>
      </c>
      <c r="N23" s="1264"/>
      <c r="O23" s="1265" t="str">
        <f t="shared" si="0"/>
        <v/>
      </c>
      <c r="P23" s="1264"/>
      <c r="Q23" s="1265" t="str">
        <f t="shared" si="2"/>
        <v/>
      </c>
      <c r="R23" s="1264"/>
      <c r="S23" s="1265" t="str">
        <f t="shared" si="3"/>
        <v/>
      </c>
      <c r="T23" s="1264"/>
      <c r="U23" s="1265" t="str">
        <f t="shared" si="4"/>
        <v/>
      </c>
      <c r="V23" s="1264"/>
      <c r="W23" s="1265" t="str">
        <f t="shared" si="5"/>
        <v/>
      </c>
      <c r="X23" s="969"/>
    </row>
    <row r="24" spans="1:24" ht="15" customHeight="1" x14ac:dyDescent="0.2">
      <c r="A24" s="1281"/>
      <c r="B24" s="720"/>
      <c r="C24" s="721"/>
      <c r="D24" s="722"/>
      <c r="E24" s="723"/>
      <c r="F24" s="723"/>
      <c r="G24" s="723"/>
      <c r="H24" s="723"/>
      <c r="I24" s="724"/>
      <c r="J24" s="725"/>
      <c r="K24" s="726"/>
      <c r="L24" s="1267"/>
      <c r="M24" s="1265" t="str">
        <f t="shared" si="1"/>
        <v/>
      </c>
      <c r="N24" s="1264"/>
      <c r="O24" s="1265" t="str">
        <f t="shared" si="0"/>
        <v/>
      </c>
      <c r="P24" s="1264"/>
      <c r="Q24" s="1265" t="str">
        <f t="shared" si="2"/>
        <v/>
      </c>
      <c r="R24" s="1264"/>
      <c r="S24" s="1265" t="str">
        <f t="shared" si="3"/>
        <v/>
      </c>
      <c r="T24" s="1264"/>
      <c r="U24" s="1265" t="str">
        <f t="shared" si="4"/>
        <v/>
      </c>
      <c r="V24" s="1264"/>
      <c r="W24" s="1265" t="str">
        <f t="shared" si="5"/>
        <v/>
      </c>
      <c r="X24" s="969"/>
    </row>
    <row r="25" spans="1:24" ht="15" customHeight="1" x14ac:dyDescent="0.2">
      <c r="A25" s="1281"/>
      <c r="B25" s="720"/>
      <c r="C25" s="721"/>
      <c r="D25" s="722"/>
      <c r="E25" s="723"/>
      <c r="F25" s="723"/>
      <c r="G25" s="723"/>
      <c r="H25" s="723"/>
      <c r="I25" s="724"/>
      <c r="J25" s="725"/>
      <c r="K25" s="726"/>
      <c r="L25" s="1267"/>
      <c r="M25" s="1265" t="str">
        <f t="shared" si="1"/>
        <v/>
      </c>
      <c r="N25" s="1264"/>
      <c r="O25" s="1265" t="str">
        <f t="shared" si="0"/>
        <v/>
      </c>
      <c r="P25" s="1264"/>
      <c r="Q25" s="1265" t="str">
        <f t="shared" si="2"/>
        <v/>
      </c>
      <c r="R25" s="1264"/>
      <c r="S25" s="1265" t="str">
        <f t="shared" si="3"/>
        <v/>
      </c>
      <c r="T25" s="1264"/>
      <c r="U25" s="1265" t="str">
        <f t="shared" si="4"/>
        <v/>
      </c>
      <c r="V25" s="1264"/>
      <c r="W25" s="1265" t="str">
        <f t="shared" si="5"/>
        <v/>
      </c>
      <c r="X25" s="969"/>
    </row>
    <row r="26" spans="1:24" ht="15" customHeight="1" x14ac:dyDescent="0.2">
      <c r="A26" s="1281"/>
      <c r="B26" s="720"/>
      <c r="C26" s="721"/>
      <c r="D26" s="722"/>
      <c r="E26" s="723"/>
      <c r="F26" s="723"/>
      <c r="G26" s="723"/>
      <c r="H26" s="723"/>
      <c r="I26" s="724"/>
      <c r="J26" s="725"/>
      <c r="K26" s="726"/>
      <c r="L26" s="1267"/>
      <c r="M26" s="1265" t="str">
        <f t="shared" si="1"/>
        <v/>
      </c>
      <c r="N26" s="1264"/>
      <c r="O26" s="1265" t="str">
        <f t="shared" si="0"/>
        <v/>
      </c>
      <c r="P26" s="1264"/>
      <c r="Q26" s="1265" t="str">
        <f t="shared" si="2"/>
        <v/>
      </c>
      <c r="R26" s="1264"/>
      <c r="S26" s="1265" t="str">
        <f t="shared" si="3"/>
        <v/>
      </c>
      <c r="T26" s="1264"/>
      <c r="U26" s="1265" t="str">
        <f t="shared" si="4"/>
        <v/>
      </c>
      <c r="V26" s="1264"/>
      <c r="W26" s="1265" t="str">
        <f t="shared" si="5"/>
        <v/>
      </c>
      <c r="X26" s="969"/>
    </row>
    <row r="27" spans="1:24" ht="15" customHeight="1" x14ac:dyDescent="0.2">
      <c r="A27" s="1281"/>
      <c r="B27" s="720"/>
      <c r="C27" s="721"/>
      <c r="D27" s="722"/>
      <c r="E27" s="723"/>
      <c r="F27" s="723"/>
      <c r="G27" s="723"/>
      <c r="H27" s="723"/>
      <c r="I27" s="724"/>
      <c r="J27" s="725"/>
      <c r="K27" s="726"/>
      <c r="L27" s="1267"/>
      <c r="M27" s="1265" t="str">
        <f t="shared" si="1"/>
        <v/>
      </c>
      <c r="N27" s="1264"/>
      <c r="O27" s="1265" t="str">
        <f t="shared" si="0"/>
        <v/>
      </c>
      <c r="P27" s="1264"/>
      <c r="Q27" s="1265" t="str">
        <f t="shared" si="2"/>
        <v/>
      </c>
      <c r="R27" s="1264"/>
      <c r="S27" s="1265" t="str">
        <f t="shared" si="3"/>
        <v/>
      </c>
      <c r="T27" s="1264"/>
      <c r="U27" s="1265" t="str">
        <f t="shared" si="4"/>
        <v/>
      </c>
      <c r="V27" s="1264"/>
      <c r="W27" s="1265" t="str">
        <f t="shared" si="5"/>
        <v/>
      </c>
      <c r="X27" s="969"/>
    </row>
    <row r="28" spans="1:24" ht="15" customHeight="1" thickBot="1" x14ac:dyDescent="0.25">
      <c r="A28" s="1281"/>
      <c r="B28" s="720"/>
      <c r="C28" s="721"/>
      <c r="D28" s="722"/>
      <c r="E28" s="723"/>
      <c r="F28" s="723"/>
      <c r="G28" s="723"/>
      <c r="H28" s="723"/>
      <c r="I28" s="724"/>
      <c r="J28" s="725"/>
      <c r="K28" s="728"/>
      <c r="L28" s="1268"/>
      <c r="M28" s="1269" t="str">
        <f t="shared" si="1"/>
        <v/>
      </c>
      <c r="N28" s="1270"/>
      <c r="O28" s="1269" t="str">
        <f t="shared" si="0"/>
        <v/>
      </c>
      <c r="P28" s="1270"/>
      <c r="Q28" s="1453" t="str">
        <f t="shared" si="2"/>
        <v/>
      </c>
      <c r="R28" s="1270"/>
      <c r="S28" s="1269" t="str">
        <f>IF(ISERROR(IF(OR(G28,J28,K28)="", "", IF(J28="",G28*K28,G28*J28))),"",IF(OR(G28,J28,K28)="", "", IF(J28="",G28*K28,G28*J28)))</f>
        <v/>
      </c>
      <c r="T28" s="1270"/>
      <c r="U28" s="1269" t="str">
        <f>IF(ISERROR(IF(OR(H28,J28,K28)="", "", IF(J28="",H28*K28,H28*J28))),"",IF(OR(H28,J28,K28)="", "", IF(J28="",H28*K28,H28*J28)))</f>
        <v/>
      </c>
      <c r="V28" s="1270"/>
      <c r="W28" s="1269" t="str">
        <f>IF(ISERROR(IF(OR(I28,J28,K28)="", "", IF(J28="",I28*K28,I28*J28))),"",IF(OR(I28,J28,K28)="", "", IF(J28="",I28*K28,I28*J28)))</f>
        <v/>
      </c>
      <c r="X28" s="1275"/>
    </row>
    <row r="29" spans="1:24" ht="15" customHeight="1" thickBot="1" x14ac:dyDescent="0.25">
      <c r="A29" s="1282"/>
      <c r="B29" s="2959" t="s">
        <v>541</v>
      </c>
      <c r="C29" s="2960"/>
      <c r="D29" s="2960"/>
      <c r="E29" s="2960"/>
      <c r="F29" s="2960"/>
      <c r="G29" s="2960"/>
      <c r="H29" s="2960"/>
      <c r="I29" s="2961"/>
      <c r="J29" s="1222">
        <f>SUM(J11:J28)</f>
        <v>0</v>
      </c>
      <c r="K29" s="1223">
        <f>SUM(K11:K28)</f>
        <v>0</v>
      </c>
      <c r="L29" s="1224" t="s">
        <v>542</v>
      </c>
      <c r="M29" s="1225">
        <f>SUM(L11:M28)</f>
        <v>0</v>
      </c>
      <c r="N29" s="1226" t="s">
        <v>543</v>
      </c>
      <c r="O29" s="1225">
        <f>SUM(N11:O28)</f>
        <v>0</v>
      </c>
      <c r="P29" s="1226" t="s">
        <v>544</v>
      </c>
      <c r="Q29" s="1225">
        <f>SUM(P11:Q28)</f>
        <v>0</v>
      </c>
      <c r="R29" s="1226" t="s">
        <v>545</v>
      </c>
      <c r="S29" s="1225">
        <f>SUM(R11:S28)</f>
        <v>0</v>
      </c>
      <c r="T29" s="1226" t="s">
        <v>546</v>
      </c>
      <c r="U29" s="1225">
        <f>SUM(T11:U28)</f>
        <v>0</v>
      </c>
      <c r="V29" s="1226" t="s">
        <v>547</v>
      </c>
      <c r="W29" s="1227">
        <f>SUM(V11:W28)</f>
        <v>0</v>
      </c>
      <c r="X29" s="729"/>
    </row>
    <row r="30" spans="1:24" ht="15" customHeight="1" thickTop="1" x14ac:dyDescent="0.2">
      <c r="A30" s="1283"/>
      <c r="B30" s="730"/>
      <c r="C30" s="731"/>
      <c r="D30" s="986"/>
      <c r="E30" s="987"/>
      <c r="F30" s="987"/>
      <c r="G30" s="987"/>
      <c r="H30" s="987"/>
      <c r="I30" s="988"/>
      <c r="J30" s="989"/>
      <c r="K30" s="990"/>
      <c r="L30" s="1288"/>
      <c r="M30" s="1602" t="str">
        <f>IF(ISERROR(IF(OR(D30,J30,K30)="", "", IF(J30="",D30*K30,D30*J30))),"",IF(OR(D30,J30,K30)="", "", IF(J30="",D30*K30,D30*J30)))</f>
        <v/>
      </c>
      <c r="N30" s="1290"/>
      <c r="O30" s="1602" t="str">
        <f>IF(ISERROR(IF(OR(E30,J30,K30)="", "", IF(J30="",E30*K30,E30*J30))),"",IF(OR(E30,J30,K30)="", "", IF(J30="",E30*K30,E30*J30)))</f>
        <v/>
      </c>
      <c r="P30" s="1290"/>
      <c r="Q30" s="1449" t="str">
        <f>IF(ISERROR(IF(OR(F30,J30,K30)="", "", IF(J30="",F30*K30,F30*J30))),"",IF(OR(F30,J30,K30)="", "", IF(J30="",F30*K30,F30*J30)))</f>
        <v/>
      </c>
      <c r="R30" s="1290"/>
      <c r="S30" s="1602" t="str">
        <f>IF(ISERROR(IF(OR(G30,J30,K30)="", "", IF(J30="",G30*K30,G30*J30))),"",IF(OR(G30,J30,K30)="", "", IF(J30="",G30*K30,G30*J30)))</f>
        <v/>
      </c>
      <c r="T30" s="1290"/>
      <c r="U30" s="1602" t="str">
        <f>IF(ISERROR(IF(OR(H30,J30,K30)="", "", IF(J30="",H30*K30,H30*J30))),"",IF(OR(H30,J30,K30)="", "", IF(J30="",H30*K30,H30*J30)))</f>
        <v/>
      </c>
      <c r="V30" s="1290"/>
      <c r="W30" s="1289" t="str">
        <f>IF(ISERROR(IF(OR(I30,J30,K30)="", "", IF(J30="",I30*K30,I30*J30))),"",IF(OR(I30,J30,K30)="", "", IF(J30="",I30*K30,I30*J30)))</f>
        <v/>
      </c>
      <c r="X30" s="732"/>
    </row>
    <row r="31" spans="1:24" ht="15" customHeight="1" x14ac:dyDescent="0.2">
      <c r="A31" s="1281"/>
      <c r="B31" s="720"/>
      <c r="C31" s="721"/>
      <c r="D31" s="981"/>
      <c r="E31" s="982"/>
      <c r="F31" s="982"/>
      <c r="G31" s="982"/>
      <c r="H31" s="723"/>
      <c r="I31" s="724"/>
      <c r="J31" s="984"/>
      <c r="K31" s="985"/>
      <c r="L31" s="1264"/>
      <c r="M31" s="1265" t="str">
        <f>IF(ISERROR(IF(OR(D31,J31,K31)="", "", IF(J31="",D31*K31,D31*J31))),"",IF(OR(D31,J31,K31)="", "", IF(J31="",D31*K31,D31*J31)))</f>
        <v/>
      </c>
      <c r="N31" s="1291"/>
      <c r="O31" s="1265" t="str">
        <f>IF(ISERROR(IF(OR(E31,J31,K31)="", "", IF(J31="",E31*K31,E31*J31))),"",IF(OR(E31,J31,K31)="", "", IF(J31="",E31*K31,E31*J31)))</f>
        <v/>
      </c>
      <c r="P31" s="1291"/>
      <c r="Q31" s="1265" t="str">
        <f t="shared" si="2"/>
        <v/>
      </c>
      <c r="R31" s="1291"/>
      <c r="S31" s="1265" t="str">
        <f>IF(ISERROR(IF(OR(G31,J31,K31)="", "", IF(J31="",G31*K31,G31*J31))),"",IF(OR(G31,J31,K31)="", "", IF(J31="",G31*K31,G31*J31)))</f>
        <v/>
      </c>
      <c r="T31" s="1291"/>
      <c r="U31" s="1265" t="str">
        <f>IF(ISERROR(IF(OR(H31,J31,K31)="", "", IF(J31="",H31*K31,H31*J31))),"",IF(OR(H31,J31,K31)="", "", IF(J31="",H31*K31,H31*J31)))</f>
        <v/>
      </c>
      <c r="V31" s="1291"/>
      <c r="W31" s="1266" t="str">
        <f>IF(ISERROR(IF(OR(I31,J31,K31)="", "", IF(J31="",I31*K31,I31*J31))),"",IF(OR(I31,J31,K31)="", "", IF(J31="",I31*K31,I31*J31)))</f>
        <v/>
      </c>
      <c r="X31" s="733"/>
    </row>
    <row r="32" spans="1:24" ht="15" customHeight="1" x14ac:dyDescent="0.2">
      <c r="A32" s="1281"/>
      <c r="B32" s="720"/>
      <c r="C32" s="721"/>
      <c r="D32" s="981"/>
      <c r="E32" s="982"/>
      <c r="F32" s="982"/>
      <c r="G32" s="982"/>
      <c r="H32" s="723"/>
      <c r="I32" s="724"/>
      <c r="J32" s="984"/>
      <c r="K32" s="985"/>
      <c r="L32" s="1264"/>
      <c r="M32" s="1265" t="str">
        <f t="shared" ref="M32:M61" si="6">IF(ISERROR(IF(OR(D32,J32,K32)="", "", IF(J32="",D32*K32,D32*J32))),"",IF(OR(D32,J32,K32)="", "", IF(J32="",D32*K32,D32*J32)))</f>
        <v/>
      </c>
      <c r="N32" s="1291"/>
      <c r="O32" s="1265" t="str">
        <f>IF(ISERROR(IF(OR(E32,J32,K32)="", "", IF(J32="",E32*K32,E32*J32))),"",IF(OR(E32,J32,K32)="", "", IF(J32="",E32*K32,E32*J32)))</f>
        <v/>
      </c>
      <c r="P32" s="1291"/>
      <c r="Q32" s="1265" t="str">
        <f t="shared" si="2"/>
        <v/>
      </c>
      <c r="R32" s="1291"/>
      <c r="S32" s="1265" t="str">
        <f t="shared" ref="S32:S61" si="7">IF(ISERROR(IF(OR(G32,J32,K32)="", "", IF(J32="",G32*K32,G32*J32))),"",IF(OR(G32,J32,K32)="", "", IF(J32="",G32*K32,G32*J32)))</f>
        <v/>
      </c>
      <c r="T32" s="1291"/>
      <c r="U32" s="1265" t="str">
        <f t="shared" ref="U32:U61" si="8">IF(ISERROR(IF(OR(H32,J32,K32)="", "", IF(J32="",H32*K32,H32*J32))),"",IF(OR(H32,J32,K32)="", "", IF(J32="",H32*K32,H32*J32)))</f>
        <v/>
      </c>
      <c r="V32" s="1291"/>
      <c r="W32" s="1266" t="str">
        <f t="shared" ref="W32:W61" si="9">IF(ISERROR(IF(OR(I32,J32,K32)="", "", IF(J32="",I32*K32,I32*J32))),"",IF(OR(I32,J32,K32)="", "", IF(J32="",I32*K32,I32*J32)))</f>
        <v/>
      </c>
      <c r="X32" s="733"/>
    </row>
    <row r="33" spans="1:24" ht="15" customHeight="1" x14ac:dyDescent="0.2">
      <c r="A33" s="1281"/>
      <c r="B33" s="720"/>
      <c r="C33" s="721"/>
      <c r="D33" s="981"/>
      <c r="E33" s="982"/>
      <c r="F33" s="982"/>
      <c r="G33" s="982"/>
      <c r="H33" s="723"/>
      <c r="I33" s="724"/>
      <c r="J33" s="984"/>
      <c r="K33" s="985"/>
      <c r="L33" s="1264"/>
      <c r="M33" s="1265" t="str">
        <f t="shared" si="6"/>
        <v/>
      </c>
      <c r="N33" s="1291"/>
      <c r="O33" s="1265" t="str">
        <f t="shared" ref="O33:O61" si="10">IF(ISERROR(IF(OR(E33,J33,K33)="", "", IF(J33="",E33*K33,E33*J33))),"",IF(OR(E33,J33,K33)="", "", IF(J33="",E33*K33,E33*J33)))</f>
        <v/>
      </c>
      <c r="P33" s="1291"/>
      <c r="Q33" s="1265" t="str">
        <f t="shared" si="2"/>
        <v/>
      </c>
      <c r="R33" s="1291"/>
      <c r="S33" s="1265" t="str">
        <f t="shared" si="7"/>
        <v/>
      </c>
      <c r="T33" s="1291"/>
      <c r="U33" s="1265" t="str">
        <f t="shared" si="8"/>
        <v/>
      </c>
      <c r="V33" s="1291"/>
      <c r="W33" s="1266" t="str">
        <f t="shared" si="9"/>
        <v/>
      </c>
      <c r="X33" s="733"/>
    </row>
    <row r="34" spans="1:24" ht="15" customHeight="1" x14ac:dyDescent="0.2">
      <c r="A34" s="1281"/>
      <c r="B34" s="720"/>
      <c r="C34" s="721"/>
      <c r="D34" s="981"/>
      <c r="E34" s="982"/>
      <c r="F34" s="982"/>
      <c r="G34" s="982"/>
      <c r="H34" s="723"/>
      <c r="I34" s="724"/>
      <c r="J34" s="984"/>
      <c r="K34" s="985"/>
      <c r="L34" s="1264"/>
      <c r="M34" s="1265" t="str">
        <f t="shared" si="6"/>
        <v/>
      </c>
      <c r="N34" s="1291"/>
      <c r="O34" s="1265" t="str">
        <f>IF(ISERROR(IF(OR(E34,J34,K34)="", "", IF(J34="",E34*K34,E34*J34))),"",IF(OR(E34,J34,K34)="", "", IF(J34="",E34*K34,E34*J34)))</f>
        <v/>
      </c>
      <c r="P34" s="1291"/>
      <c r="Q34" s="1265" t="str">
        <f t="shared" si="2"/>
        <v/>
      </c>
      <c r="R34" s="1291"/>
      <c r="S34" s="1265" t="str">
        <f t="shared" si="7"/>
        <v/>
      </c>
      <c r="T34" s="1291"/>
      <c r="U34" s="1265" t="str">
        <f t="shared" si="8"/>
        <v/>
      </c>
      <c r="V34" s="1291"/>
      <c r="W34" s="1266" t="str">
        <f t="shared" si="9"/>
        <v/>
      </c>
      <c r="X34" s="733"/>
    </row>
    <row r="35" spans="1:24" ht="15" customHeight="1" x14ac:dyDescent="0.2">
      <c r="A35" s="1281"/>
      <c r="B35" s="720"/>
      <c r="C35" s="721"/>
      <c r="D35" s="981"/>
      <c r="E35" s="982"/>
      <c r="F35" s="982"/>
      <c r="G35" s="982"/>
      <c r="H35" s="723"/>
      <c r="I35" s="724"/>
      <c r="J35" s="984"/>
      <c r="K35" s="985"/>
      <c r="L35" s="1264"/>
      <c r="M35" s="1265" t="str">
        <f t="shared" si="6"/>
        <v/>
      </c>
      <c r="N35" s="1291"/>
      <c r="O35" s="1265" t="str">
        <f t="shared" si="10"/>
        <v/>
      </c>
      <c r="P35" s="1291"/>
      <c r="Q35" s="1265" t="str">
        <f t="shared" si="2"/>
        <v/>
      </c>
      <c r="R35" s="1291"/>
      <c r="S35" s="1265" t="str">
        <f t="shared" si="7"/>
        <v/>
      </c>
      <c r="T35" s="1291"/>
      <c r="U35" s="1265" t="str">
        <f t="shared" si="8"/>
        <v/>
      </c>
      <c r="V35" s="1291"/>
      <c r="W35" s="1266" t="str">
        <f t="shared" si="9"/>
        <v/>
      </c>
      <c r="X35" s="733"/>
    </row>
    <row r="36" spans="1:24" ht="15" customHeight="1" x14ac:dyDescent="0.2">
      <c r="A36" s="1281"/>
      <c r="B36" s="720"/>
      <c r="C36" s="721"/>
      <c r="D36" s="981"/>
      <c r="E36" s="982"/>
      <c r="F36" s="982"/>
      <c r="G36" s="982"/>
      <c r="H36" s="723"/>
      <c r="I36" s="724"/>
      <c r="J36" s="984"/>
      <c r="K36" s="985"/>
      <c r="L36" s="1264"/>
      <c r="M36" s="1265" t="str">
        <f t="shared" si="6"/>
        <v/>
      </c>
      <c r="N36" s="1291"/>
      <c r="O36" s="1265" t="str">
        <f t="shared" si="10"/>
        <v/>
      </c>
      <c r="P36" s="1291"/>
      <c r="Q36" s="1265" t="str">
        <f t="shared" si="2"/>
        <v/>
      </c>
      <c r="R36" s="1291"/>
      <c r="S36" s="1265" t="str">
        <f t="shared" si="7"/>
        <v/>
      </c>
      <c r="T36" s="1291"/>
      <c r="U36" s="1265" t="str">
        <f t="shared" si="8"/>
        <v/>
      </c>
      <c r="V36" s="1291"/>
      <c r="W36" s="1266" t="str">
        <f t="shared" si="9"/>
        <v/>
      </c>
      <c r="X36" s="733"/>
    </row>
    <row r="37" spans="1:24" ht="15" customHeight="1" x14ac:dyDescent="0.2">
      <c r="A37" s="1281"/>
      <c r="B37" s="720"/>
      <c r="C37" s="721"/>
      <c r="D37" s="981"/>
      <c r="E37" s="982"/>
      <c r="F37" s="982"/>
      <c r="G37" s="982"/>
      <c r="H37" s="723"/>
      <c r="I37" s="724"/>
      <c r="J37" s="984"/>
      <c r="K37" s="985"/>
      <c r="L37" s="1264"/>
      <c r="M37" s="1265" t="str">
        <f t="shared" si="6"/>
        <v/>
      </c>
      <c r="N37" s="1291"/>
      <c r="O37" s="1265" t="str">
        <f t="shared" si="10"/>
        <v/>
      </c>
      <c r="P37" s="1291"/>
      <c r="Q37" s="1265" t="str">
        <f t="shared" si="2"/>
        <v/>
      </c>
      <c r="R37" s="1291"/>
      <c r="S37" s="1265" t="str">
        <f t="shared" si="7"/>
        <v/>
      </c>
      <c r="T37" s="1291"/>
      <c r="U37" s="1265" t="str">
        <f t="shared" si="8"/>
        <v/>
      </c>
      <c r="V37" s="1291"/>
      <c r="W37" s="1266" t="str">
        <f t="shared" si="9"/>
        <v/>
      </c>
      <c r="X37" s="733"/>
    </row>
    <row r="38" spans="1:24" ht="15" customHeight="1" x14ac:dyDescent="0.2">
      <c r="A38" s="1281"/>
      <c r="B38" s="720"/>
      <c r="C38" s="721"/>
      <c r="D38" s="981"/>
      <c r="E38" s="982"/>
      <c r="F38" s="982"/>
      <c r="G38" s="982"/>
      <c r="H38" s="723"/>
      <c r="I38" s="724"/>
      <c r="J38" s="984"/>
      <c r="K38" s="985"/>
      <c r="L38" s="1264"/>
      <c r="M38" s="1265" t="str">
        <f t="shared" si="6"/>
        <v/>
      </c>
      <c r="N38" s="1291"/>
      <c r="O38" s="1265" t="str">
        <f t="shared" si="10"/>
        <v/>
      </c>
      <c r="P38" s="1291"/>
      <c r="Q38" s="1265" t="str">
        <f t="shared" si="2"/>
        <v/>
      </c>
      <c r="R38" s="1291"/>
      <c r="S38" s="1265" t="str">
        <f t="shared" si="7"/>
        <v/>
      </c>
      <c r="T38" s="1291"/>
      <c r="U38" s="1265" t="str">
        <f t="shared" si="8"/>
        <v/>
      </c>
      <c r="V38" s="1291"/>
      <c r="W38" s="1266" t="str">
        <f t="shared" si="9"/>
        <v/>
      </c>
      <c r="X38" s="733"/>
    </row>
    <row r="39" spans="1:24" ht="15" customHeight="1" x14ac:dyDescent="0.2">
      <c r="A39" s="1281"/>
      <c r="B39" s="720"/>
      <c r="C39" s="721"/>
      <c r="D39" s="981"/>
      <c r="E39" s="982"/>
      <c r="F39" s="982"/>
      <c r="G39" s="982"/>
      <c r="H39" s="723"/>
      <c r="I39" s="724"/>
      <c r="J39" s="984"/>
      <c r="K39" s="985"/>
      <c r="L39" s="1264"/>
      <c r="M39" s="1265" t="str">
        <f t="shared" si="6"/>
        <v/>
      </c>
      <c r="N39" s="1291"/>
      <c r="O39" s="1265" t="str">
        <f t="shared" si="10"/>
        <v/>
      </c>
      <c r="P39" s="1291"/>
      <c r="Q39" s="1265" t="str">
        <f t="shared" si="2"/>
        <v/>
      </c>
      <c r="R39" s="1291"/>
      <c r="S39" s="1265" t="str">
        <f t="shared" si="7"/>
        <v/>
      </c>
      <c r="T39" s="1291"/>
      <c r="U39" s="1265" t="str">
        <f t="shared" si="8"/>
        <v/>
      </c>
      <c r="V39" s="1291"/>
      <c r="W39" s="1266" t="str">
        <f t="shared" si="9"/>
        <v/>
      </c>
      <c r="X39" s="733"/>
    </row>
    <row r="40" spans="1:24" ht="15" customHeight="1" x14ac:dyDescent="0.2">
      <c r="A40" s="1281"/>
      <c r="B40" s="720"/>
      <c r="C40" s="721"/>
      <c r="D40" s="981"/>
      <c r="E40" s="982"/>
      <c r="F40" s="982"/>
      <c r="G40" s="982"/>
      <c r="H40" s="723"/>
      <c r="I40" s="724"/>
      <c r="J40" s="984"/>
      <c r="K40" s="985"/>
      <c r="L40" s="1264"/>
      <c r="M40" s="1265" t="str">
        <f t="shared" si="6"/>
        <v/>
      </c>
      <c r="N40" s="1291"/>
      <c r="O40" s="1265" t="str">
        <f t="shared" si="10"/>
        <v/>
      </c>
      <c r="P40" s="1291"/>
      <c r="Q40" s="1265" t="str">
        <f t="shared" si="2"/>
        <v/>
      </c>
      <c r="R40" s="1291"/>
      <c r="S40" s="1265" t="str">
        <f t="shared" si="7"/>
        <v/>
      </c>
      <c r="T40" s="1291"/>
      <c r="U40" s="1265" t="str">
        <f t="shared" si="8"/>
        <v/>
      </c>
      <c r="V40" s="1291"/>
      <c r="W40" s="1266" t="str">
        <f t="shared" si="9"/>
        <v/>
      </c>
      <c r="X40" s="733"/>
    </row>
    <row r="41" spans="1:24" ht="15" customHeight="1" x14ac:dyDescent="0.2">
      <c r="A41" s="1281"/>
      <c r="B41" s="720"/>
      <c r="C41" s="721"/>
      <c r="D41" s="981"/>
      <c r="E41" s="982"/>
      <c r="F41" s="982"/>
      <c r="G41" s="982"/>
      <c r="H41" s="723"/>
      <c r="I41" s="724"/>
      <c r="J41" s="984"/>
      <c r="K41" s="985"/>
      <c r="L41" s="1264"/>
      <c r="M41" s="1265" t="str">
        <f t="shared" si="6"/>
        <v/>
      </c>
      <c r="N41" s="1291"/>
      <c r="O41" s="1265" t="str">
        <f t="shared" si="10"/>
        <v/>
      </c>
      <c r="P41" s="1291"/>
      <c r="Q41" s="1265" t="str">
        <f t="shared" si="2"/>
        <v/>
      </c>
      <c r="R41" s="1291"/>
      <c r="S41" s="1265" t="str">
        <f t="shared" si="7"/>
        <v/>
      </c>
      <c r="T41" s="1291"/>
      <c r="U41" s="1265" t="str">
        <f t="shared" si="8"/>
        <v/>
      </c>
      <c r="V41" s="1291"/>
      <c r="W41" s="1266" t="str">
        <f t="shared" si="9"/>
        <v/>
      </c>
      <c r="X41" s="733"/>
    </row>
    <row r="42" spans="1:24" ht="15" customHeight="1" x14ac:dyDescent="0.2">
      <c r="A42" s="1281"/>
      <c r="B42" s="720"/>
      <c r="C42" s="721"/>
      <c r="D42" s="981"/>
      <c r="E42" s="982"/>
      <c r="F42" s="982"/>
      <c r="G42" s="982"/>
      <c r="H42" s="723"/>
      <c r="I42" s="724"/>
      <c r="J42" s="984"/>
      <c r="K42" s="985"/>
      <c r="L42" s="1264"/>
      <c r="M42" s="1265" t="str">
        <f t="shared" si="6"/>
        <v/>
      </c>
      <c r="N42" s="1291"/>
      <c r="O42" s="1265" t="str">
        <f t="shared" si="10"/>
        <v/>
      </c>
      <c r="P42" s="1291"/>
      <c r="Q42" s="1265" t="str">
        <f t="shared" si="2"/>
        <v/>
      </c>
      <c r="R42" s="1291"/>
      <c r="S42" s="1265" t="str">
        <f t="shared" si="7"/>
        <v/>
      </c>
      <c r="T42" s="1291"/>
      <c r="U42" s="1265" t="str">
        <f t="shared" si="8"/>
        <v/>
      </c>
      <c r="V42" s="1291"/>
      <c r="W42" s="1266" t="str">
        <f t="shared" si="9"/>
        <v/>
      </c>
      <c r="X42" s="733"/>
    </row>
    <row r="43" spans="1:24" ht="15" customHeight="1" x14ac:dyDescent="0.2">
      <c r="A43" s="1281"/>
      <c r="B43" s="720"/>
      <c r="C43" s="721"/>
      <c r="D43" s="722"/>
      <c r="E43" s="723"/>
      <c r="F43" s="723"/>
      <c r="G43" s="723"/>
      <c r="H43" s="723"/>
      <c r="I43" s="724"/>
      <c r="J43" s="725"/>
      <c r="K43" s="726"/>
      <c r="L43" s="1264"/>
      <c r="M43" s="1265" t="str">
        <f t="shared" si="6"/>
        <v/>
      </c>
      <c r="N43" s="1291"/>
      <c r="O43" s="1265" t="str">
        <f t="shared" si="10"/>
        <v/>
      </c>
      <c r="P43" s="1291"/>
      <c r="Q43" s="1265" t="str">
        <f t="shared" si="2"/>
        <v/>
      </c>
      <c r="R43" s="1291"/>
      <c r="S43" s="1265" t="str">
        <f t="shared" si="7"/>
        <v/>
      </c>
      <c r="T43" s="1291"/>
      <c r="U43" s="1265" t="str">
        <f t="shared" si="8"/>
        <v/>
      </c>
      <c r="V43" s="1291"/>
      <c r="W43" s="1266" t="str">
        <f t="shared" si="9"/>
        <v/>
      </c>
      <c r="X43" s="733"/>
    </row>
    <row r="44" spans="1:24" ht="15" customHeight="1" x14ac:dyDescent="0.2">
      <c r="A44" s="1281"/>
      <c r="B44" s="720"/>
      <c r="C44" s="721"/>
      <c r="D44" s="722"/>
      <c r="E44" s="723"/>
      <c r="F44" s="723"/>
      <c r="G44" s="723"/>
      <c r="H44" s="723"/>
      <c r="I44" s="724"/>
      <c r="J44" s="725"/>
      <c r="K44" s="726"/>
      <c r="L44" s="1264"/>
      <c r="M44" s="1265" t="str">
        <f t="shared" si="6"/>
        <v/>
      </c>
      <c r="N44" s="1291"/>
      <c r="O44" s="1265" t="str">
        <f t="shared" si="10"/>
        <v/>
      </c>
      <c r="P44" s="1291"/>
      <c r="Q44" s="1265" t="str">
        <f t="shared" si="2"/>
        <v/>
      </c>
      <c r="R44" s="1291"/>
      <c r="S44" s="1265" t="str">
        <f t="shared" si="7"/>
        <v/>
      </c>
      <c r="T44" s="1291"/>
      <c r="U44" s="1265" t="str">
        <f t="shared" si="8"/>
        <v/>
      </c>
      <c r="V44" s="1291"/>
      <c r="W44" s="1266" t="str">
        <f t="shared" si="9"/>
        <v/>
      </c>
      <c r="X44" s="733"/>
    </row>
    <row r="45" spans="1:24" ht="15" customHeight="1" x14ac:dyDescent="0.2">
      <c r="A45" s="1281"/>
      <c r="B45" s="720"/>
      <c r="C45" s="721"/>
      <c r="D45" s="722"/>
      <c r="E45" s="723"/>
      <c r="F45" s="723"/>
      <c r="G45" s="723"/>
      <c r="H45" s="723"/>
      <c r="I45" s="724"/>
      <c r="J45" s="725"/>
      <c r="K45" s="726"/>
      <c r="L45" s="1264"/>
      <c r="M45" s="1265" t="str">
        <f t="shared" si="6"/>
        <v/>
      </c>
      <c r="N45" s="1291"/>
      <c r="O45" s="1265" t="str">
        <f t="shared" si="10"/>
        <v/>
      </c>
      <c r="P45" s="1291"/>
      <c r="Q45" s="1265" t="str">
        <f t="shared" si="2"/>
        <v/>
      </c>
      <c r="R45" s="1291"/>
      <c r="S45" s="1265" t="str">
        <f t="shared" si="7"/>
        <v/>
      </c>
      <c r="T45" s="1291"/>
      <c r="U45" s="1265" t="str">
        <f t="shared" si="8"/>
        <v/>
      </c>
      <c r="V45" s="1291"/>
      <c r="W45" s="1266" t="str">
        <f t="shared" si="9"/>
        <v/>
      </c>
      <c r="X45" s="733"/>
    </row>
    <row r="46" spans="1:24" ht="15" customHeight="1" x14ac:dyDescent="0.2">
      <c r="A46" s="1281"/>
      <c r="B46" s="720"/>
      <c r="C46" s="721"/>
      <c r="D46" s="722"/>
      <c r="E46" s="723"/>
      <c r="F46" s="723"/>
      <c r="G46" s="723"/>
      <c r="H46" s="723"/>
      <c r="I46" s="724"/>
      <c r="J46" s="725"/>
      <c r="K46" s="726"/>
      <c r="L46" s="1264"/>
      <c r="M46" s="1265" t="str">
        <f t="shared" si="6"/>
        <v/>
      </c>
      <c r="N46" s="1291"/>
      <c r="O46" s="1265" t="str">
        <f t="shared" si="10"/>
        <v/>
      </c>
      <c r="P46" s="1291"/>
      <c r="Q46" s="1265" t="str">
        <f t="shared" si="2"/>
        <v/>
      </c>
      <c r="R46" s="1291"/>
      <c r="S46" s="1265" t="str">
        <f t="shared" si="7"/>
        <v/>
      </c>
      <c r="T46" s="1291"/>
      <c r="U46" s="1265" t="str">
        <f t="shared" si="8"/>
        <v/>
      </c>
      <c r="V46" s="1291"/>
      <c r="W46" s="1266" t="str">
        <f t="shared" si="9"/>
        <v/>
      </c>
      <c r="X46" s="733"/>
    </row>
    <row r="47" spans="1:24" ht="15" customHeight="1" x14ac:dyDescent="0.2">
      <c r="A47" s="1281"/>
      <c r="B47" s="720"/>
      <c r="C47" s="721"/>
      <c r="D47" s="722"/>
      <c r="E47" s="723"/>
      <c r="F47" s="723"/>
      <c r="G47" s="723"/>
      <c r="H47" s="723"/>
      <c r="I47" s="724"/>
      <c r="J47" s="725"/>
      <c r="K47" s="726"/>
      <c r="L47" s="1264"/>
      <c r="M47" s="1265" t="str">
        <f t="shared" si="6"/>
        <v/>
      </c>
      <c r="N47" s="1291"/>
      <c r="O47" s="1265" t="str">
        <f t="shared" si="10"/>
        <v/>
      </c>
      <c r="P47" s="1291"/>
      <c r="Q47" s="1265" t="str">
        <f t="shared" si="2"/>
        <v/>
      </c>
      <c r="R47" s="1291"/>
      <c r="S47" s="1265" t="str">
        <f t="shared" si="7"/>
        <v/>
      </c>
      <c r="T47" s="1291"/>
      <c r="U47" s="1265" t="str">
        <f t="shared" si="8"/>
        <v/>
      </c>
      <c r="V47" s="1291"/>
      <c r="W47" s="1266" t="str">
        <f t="shared" si="9"/>
        <v/>
      </c>
      <c r="X47" s="733"/>
    </row>
    <row r="48" spans="1:24" ht="15" customHeight="1" x14ac:dyDescent="0.2">
      <c r="A48" s="1294" t="s">
        <v>1178</v>
      </c>
      <c r="B48" s="720"/>
      <c r="C48" s="721"/>
      <c r="D48" s="722"/>
      <c r="E48" s="723"/>
      <c r="F48" s="723"/>
      <c r="G48" s="723"/>
      <c r="H48" s="723"/>
      <c r="I48" s="724"/>
      <c r="J48" s="725"/>
      <c r="K48" s="726"/>
      <c r="L48" s="1264"/>
      <c r="M48" s="1265" t="str">
        <f t="shared" si="6"/>
        <v/>
      </c>
      <c r="N48" s="1291"/>
      <c r="O48" s="1265" t="str">
        <f t="shared" si="10"/>
        <v/>
      </c>
      <c r="P48" s="1291"/>
      <c r="Q48" s="1265" t="str">
        <f t="shared" si="2"/>
        <v/>
      </c>
      <c r="R48" s="1291"/>
      <c r="S48" s="1265" t="str">
        <f t="shared" si="7"/>
        <v/>
      </c>
      <c r="T48" s="1291"/>
      <c r="U48" s="1265" t="str">
        <f t="shared" si="8"/>
        <v/>
      </c>
      <c r="V48" s="1291"/>
      <c r="W48" s="1266" t="str">
        <f t="shared" si="9"/>
        <v/>
      </c>
      <c r="X48" s="733"/>
    </row>
    <row r="49" spans="1:24" ht="15" customHeight="1" x14ac:dyDescent="0.2">
      <c r="A49" s="1293" t="s">
        <v>1181</v>
      </c>
      <c r="B49" s="720"/>
      <c r="C49" s="721"/>
      <c r="D49" s="722"/>
      <c r="E49" s="723"/>
      <c r="F49" s="723"/>
      <c r="G49" s="723"/>
      <c r="H49" s="723"/>
      <c r="I49" s="724"/>
      <c r="J49" s="725"/>
      <c r="K49" s="726"/>
      <c r="L49" s="1264"/>
      <c r="M49" s="1265" t="str">
        <f t="shared" si="6"/>
        <v/>
      </c>
      <c r="N49" s="1291"/>
      <c r="O49" s="1265" t="str">
        <f t="shared" si="10"/>
        <v/>
      </c>
      <c r="P49" s="1291"/>
      <c r="Q49" s="1265" t="str">
        <f t="shared" si="2"/>
        <v/>
      </c>
      <c r="R49" s="1291"/>
      <c r="S49" s="1265" t="str">
        <f t="shared" si="7"/>
        <v/>
      </c>
      <c r="T49" s="1291"/>
      <c r="U49" s="1265" t="str">
        <f t="shared" si="8"/>
        <v/>
      </c>
      <c r="V49" s="1291"/>
      <c r="W49" s="1266" t="str">
        <f t="shared" si="9"/>
        <v/>
      </c>
      <c r="X49" s="733"/>
    </row>
    <row r="50" spans="1:24" ht="15" customHeight="1" x14ac:dyDescent="0.2">
      <c r="A50" s="1383" t="s">
        <v>1182</v>
      </c>
      <c r="B50" s="720"/>
      <c r="C50" s="721"/>
      <c r="D50" s="722"/>
      <c r="E50" s="723"/>
      <c r="F50" s="723"/>
      <c r="G50" s="723"/>
      <c r="H50" s="723"/>
      <c r="I50" s="724"/>
      <c r="J50" s="725"/>
      <c r="K50" s="726"/>
      <c r="L50" s="1264"/>
      <c r="M50" s="1265" t="str">
        <f t="shared" si="6"/>
        <v/>
      </c>
      <c r="N50" s="1291"/>
      <c r="O50" s="1265" t="str">
        <f t="shared" si="10"/>
        <v/>
      </c>
      <c r="P50" s="1291"/>
      <c r="Q50" s="1265" t="str">
        <f t="shared" si="2"/>
        <v/>
      </c>
      <c r="R50" s="1291"/>
      <c r="S50" s="1265" t="str">
        <f t="shared" si="7"/>
        <v/>
      </c>
      <c r="T50" s="1291"/>
      <c r="U50" s="1265" t="str">
        <f t="shared" si="8"/>
        <v/>
      </c>
      <c r="V50" s="1291"/>
      <c r="W50" s="1266" t="str">
        <f t="shared" si="9"/>
        <v/>
      </c>
      <c r="X50" s="733"/>
    </row>
    <row r="51" spans="1:24" ht="15" customHeight="1" x14ac:dyDescent="0.2">
      <c r="A51" s="1281"/>
      <c r="B51" s="720"/>
      <c r="C51" s="721"/>
      <c r="D51" s="722"/>
      <c r="E51" s="723"/>
      <c r="F51" s="723"/>
      <c r="G51" s="723"/>
      <c r="H51" s="723"/>
      <c r="I51" s="724"/>
      <c r="J51" s="725"/>
      <c r="K51" s="726"/>
      <c r="L51" s="1264"/>
      <c r="M51" s="1265" t="str">
        <f t="shared" si="6"/>
        <v/>
      </c>
      <c r="N51" s="1291"/>
      <c r="O51" s="1265" t="str">
        <f t="shared" si="10"/>
        <v/>
      </c>
      <c r="P51" s="1291"/>
      <c r="Q51" s="1265" t="str">
        <f t="shared" si="2"/>
        <v/>
      </c>
      <c r="R51" s="1291"/>
      <c r="S51" s="1265" t="str">
        <f t="shared" si="7"/>
        <v/>
      </c>
      <c r="T51" s="1291"/>
      <c r="U51" s="1265" t="str">
        <f t="shared" si="8"/>
        <v/>
      </c>
      <c r="V51" s="1291"/>
      <c r="W51" s="1266" t="str">
        <f t="shared" si="9"/>
        <v/>
      </c>
      <c r="X51" s="733"/>
    </row>
    <row r="52" spans="1:24" ht="15" customHeight="1" x14ac:dyDescent="0.2">
      <c r="A52" s="1281"/>
      <c r="B52" s="720"/>
      <c r="C52" s="721"/>
      <c r="D52" s="722"/>
      <c r="E52" s="723"/>
      <c r="F52" s="723"/>
      <c r="G52" s="723"/>
      <c r="H52" s="723"/>
      <c r="I52" s="724"/>
      <c r="J52" s="725"/>
      <c r="K52" s="726"/>
      <c r="L52" s="1264"/>
      <c r="M52" s="1265" t="str">
        <f t="shared" si="6"/>
        <v/>
      </c>
      <c r="N52" s="1291"/>
      <c r="O52" s="1265" t="str">
        <f t="shared" si="10"/>
        <v/>
      </c>
      <c r="P52" s="1291"/>
      <c r="Q52" s="1265" t="str">
        <f t="shared" si="2"/>
        <v/>
      </c>
      <c r="R52" s="1291"/>
      <c r="S52" s="1265" t="str">
        <f t="shared" si="7"/>
        <v/>
      </c>
      <c r="T52" s="1291"/>
      <c r="U52" s="1265" t="str">
        <f t="shared" si="8"/>
        <v/>
      </c>
      <c r="V52" s="1291"/>
      <c r="W52" s="1266" t="str">
        <f t="shared" si="9"/>
        <v/>
      </c>
      <c r="X52" s="733"/>
    </row>
    <row r="53" spans="1:24" ht="15" customHeight="1" x14ac:dyDescent="0.2">
      <c r="A53" s="1281"/>
      <c r="B53" s="720"/>
      <c r="C53" s="721"/>
      <c r="D53" s="722"/>
      <c r="E53" s="723"/>
      <c r="F53" s="723"/>
      <c r="G53" s="723"/>
      <c r="H53" s="723"/>
      <c r="I53" s="724"/>
      <c r="J53" s="725"/>
      <c r="K53" s="726"/>
      <c r="L53" s="1264"/>
      <c r="M53" s="1265" t="str">
        <f t="shared" si="6"/>
        <v/>
      </c>
      <c r="N53" s="1291"/>
      <c r="O53" s="1265" t="str">
        <f t="shared" si="10"/>
        <v/>
      </c>
      <c r="P53" s="1291"/>
      <c r="Q53" s="1265" t="str">
        <f t="shared" si="2"/>
        <v/>
      </c>
      <c r="R53" s="1291"/>
      <c r="S53" s="1265" t="str">
        <f t="shared" si="7"/>
        <v/>
      </c>
      <c r="T53" s="1291"/>
      <c r="U53" s="1265" t="str">
        <f t="shared" si="8"/>
        <v/>
      </c>
      <c r="V53" s="1291"/>
      <c r="W53" s="1266" t="str">
        <f t="shared" si="9"/>
        <v/>
      </c>
      <c r="X53" s="733"/>
    </row>
    <row r="54" spans="1:24" ht="15" customHeight="1" x14ac:dyDescent="0.2">
      <c r="A54" s="1281"/>
      <c r="B54" s="720"/>
      <c r="C54" s="721"/>
      <c r="D54" s="722"/>
      <c r="E54" s="723"/>
      <c r="F54" s="723"/>
      <c r="G54" s="723"/>
      <c r="H54" s="723"/>
      <c r="I54" s="724"/>
      <c r="J54" s="725"/>
      <c r="K54" s="726"/>
      <c r="L54" s="1264"/>
      <c r="M54" s="1265" t="str">
        <f t="shared" si="6"/>
        <v/>
      </c>
      <c r="N54" s="1291"/>
      <c r="O54" s="1265" t="str">
        <f t="shared" si="10"/>
        <v/>
      </c>
      <c r="P54" s="1291"/>
      <c r="Q54" s="1265" t="str">
        <f t="shared" si="2"/>
        <v/>
      </c>
      <c r="R54" s="1291"/>
      <c r="S54" s="1265" t="str">
        <f t="shared" si="7"/>
        <v/>
      </c>
      <c r="T54" s="1291"/>
      <c r="U54" s="1265" t="str">
        <f t="shared" si="8"/>
        <v/>
      </c>
      <c r="V54" s="1291"/>
      <c r="W54" s="1266" t="str">
        <f t="shared" si="9"/>
        <v/>
      </c>
      <c r="X54" s="733"/>
    </row>
    <row r="55" spans="1:24" ht="15" customHeight="1" x14ac:dyDescent="0.2">
      <c r="A55" s="1281"/>
      <c r="B55" s="720"/>
      <c r="C55" s="721"/>
      <c r="D55" s="722"/>
      <c r="E55" s="723"/>
      <c r="F55" s="723"/>
      <c r="G55" s="723"/>
      <c r="H55" s="723"/>
      <c r="I55" s="724"/>
      <c r="J55" s="725"/>
      <c r="K55" s="726"/>
      <c r="L55" s="1264"/>
      <c r="M55" s="1265" t="str">
        <f t="shared" si="6"/>
        <v/>
      </c>
      <c r="N55" s="1291"/>
      <c r="O55" s="1265" t="str">
        <f t="shared" si="10"/>
        <v/>
      </c>
      <c r="P55" s="1291"/>
      <c r="Q55" s="1265" t="str">
        <f t="shared" si="2"/>
        <v/>
      </c>
      <c r="R55" s="1291"/>
      <c r="S55" s="1265" t="str">
        <f t="shared" si="7"/>
        <v/>
      </c>
      <c r="T55" s="1291"/>
      <c r="U55" s="1265" t="str">
        <f t="shared" si="8"/>
        <v/>
      </c>
      <c r="V55" s="1291"/>
      <c r="W55" s="1266" t="str">
        <f t="shared" si="9"/>
        <v/>
      </c>
      <c r="X55" s="733"/>
    </row>
    <row r="56" spans="1:24" ht="15" customHeight="1" x14ac:dyDescent="0.2">
      <c r="A56" s="1281"/>
      <c r="B56" s="720"/>
      <c r="C56" s="721"/>
      <c r="D56" s="722"/>
      <c r="E56" s="723"/>
      <c r="F56" s="723"/>
      <c r="G56" s="723"/>
      <c r="H56" s="723"/>
      <c r="I56" s="724"/>
      <c r="J56" s="725"/>
      <c r="K56" s="726"/>
      <c r="L56" s="1264"/>
      <c r="M56" s="1265" t="str">
        <f t="shared" si="6"/>
        <v/>
      </c>
      <c r="N56" s="1291"/>
      <c r="O56" s="1265" t="str">
        <f t="shared" si="10"/>
        <v/>
      </c>
      <c r="P56" s="1291"/>
      <c r="Q56" s="1265" t="str">
        <f t="shared" si="2"/>
        <v/>
      </c>
      <c r="R56" s="1291"/>
      <c r="S56" s="1265" t="str">
        <f t="shared" si="7"/>
        <v/>
      </c>
      <c r="T56" s="1291"/>
      <c r="U56" s="1265" t="str">
        <f t="shared" si="8"/>
        <v/>
      </c>
      <c r="V56" s="1291"/>
      <c r="W56" s="1266" t="str">
        <f t="shared" si="9"/>
        <v/>
      </c>
      <c r="X56" s="733"/>
    </row>
    <row r="57" spans="1:24" ht="15" customHeight="1" x14ac:dyDescent="0.2">
      <c r="A57" s="1281"/>
      <c r="B57" s="720"/>
      <c r="C57" s="721"/>
      <c r="D57" s="722"/>
      <c r="E57" s="723"/>
      <c r="F57" s="723"/>
      <c r="G57" s="723"/>
      <c r="H57" s="723"/>
      <c r="I57" s="724"/>
      <c r="J57" s="725"/>
      <c r="K57" s="726"/>
      <c r="L57" s="1264"/>
      <c r="M57" s="1265" t="str">
        <f t="shared" si="6"/>
        <v/>
      </c>
      <c r="N57" s="1291"/>
      <c r="O57" s="1265" t="str">
        <f t="shared" si="10"/>
        <v/>
      </c>
      <c r="P57" s="1291"/>
      <c r="Q57" s="1265" t="str">
        <f t="shared" si="2"/>
        <v/>
      </c>
      <c r="R57" s="1291"/>
      <c r="S57" s="1265" t="str">
        <f t="shared" si="7"/>
        <v/>
      </c>
      <c r="T57" s="1291"/>
      <c r="U57" s="1265" t="str">
        <f t="shared" si="8"/>
        <v/>
      </c>
      <c r="V57" s="1291"/>
      <c r="W57" s="1266" t="str">
        <f t="shared" si="9"/>
        <v/>
      </c>
      <c r="X57" s="733"/>
    </row>
    <row r="58" spans="1:24" ht="15" customHeight="1" x14ac:dyDescent="0.2">
      <c r="A58" s="1281"/>
      <c r="B58" s="720"/>
      <c r="C58" s="721"/>
      <c r="D58" s="722"/>
      <c r="E58" s="723"/>
      <c r="F58" s="723"/>
      <c r="G58" s="723"/>
      <c r="H58" s="723"/>
      <c r="I58" s="724"/>
      <c r="J58" s="725"/>
      <c r="K58" s="726"/>
      <c r="L58" s="1264"/>
      <c r="M58" s="1265" t="str">
        <f t="shared" si="6"/>
        <v/>
      </c>
      <c r="N58" s="1291"/>
      <c r="O58" s="1265" t="str">
        <f t="shared" si="10"/>
        <v/>
      </c>
      <c r="P58" s="1291"/>
      <c r="Q58" s="1265" t="str">
        <f t="shared" si="2"/>
        <v/>
      </c>
      <c r="R58" s="1291"/>
      <c r="S58" s="1265" t="str">
        <f t="shared" si="7"/>
        <v/>
      </c>
      <c r="T58" s="1291"/>
      <c r="U58" s="1265" t="str">
        <f t="shared" si="8"/>
        <v/>
      </c>
      <c r="V58" s="1291"/>
      <c r="W58" s="1266" t="str">
        <f t="shared" si="9"/>
        <v/>
      </c>
      <c r="X58" s="733"/>
    </row>
    <row r="59" spans="1:24" ht="15" customHeight="1" x14ac:dyDescent="0.2">
      <c r="A59" s="1281"/>
      <c r="B59" s="720"/>
      <c r="C59" s="721"/>
      <c r="D59" s="722"/>
      <c r="E59" s="723"/>
      <c r="F59" s="723"/>
      <c r="G59" s="723"/>
      <c r="H59" s="723"/>
      <c r="I59" s="724"/>
      <c r="J59" s="725"/>
      <c r="K59" s="726"/>
      <c r="L59" s="1264"/>
      <c r="M59" s="1265" t="str">
        <f t="shared" si="6"/>
        <v/>
      </c>
      <c r="N59" s="1291"/>
      <c r="O59" s="1265" t="str">
        <f t="shared" si="10"/>
        <v/>
      </c>
      <c r="P59" s="1291"/>
      <c r="Q59" s="1265" t="str">
        <f t="shared" si="2"/>
        <v/>
      </c>
      <c r="R59" s="1291"/>
      <c r="S59" s="1265" t="str">
        <f t="shared" si="7"/>
        <v/>
      </c>
      <c r="T59" s="1291"/>
      <c r="U59" s="1265" t="str">
        <f t="shared" si="8"/>
        <v/>
      </c>
      <c r="V59" s="1291"/>
      <c r="W59" s="1266" t="str">
        <f t="shared" si="9"/>
        <v/>
      </c>
      <c r="X59" s="733"/>
    </row>
    <row r="60" spans="1:24" ht="15" customHeight="1" x14ac:dyDescent="0.2">
      <c r="A60" s="1281"/>
      <c r="B60" s="720"/>
      <c r="C60" s="721"/>
      <c r="D60" s="722"/>
      <c r="E60" s="723"/>
      <c r="F60" s="723"/>
      <c r="G60" s="723"/>
      <c r="H60" s="723"/>
      <c r="I60" s="724"/>
      <c r="J60" s="725"/>
      <c r="K60" s="726"/>
      <c r="L60" s="1264"/>
      <c r="M60" s="1265" t="str">
        <f t="shared" si="6"/>
        <v/>
      </c>
      <c r="N60" s="1291"/>
      <c r="O60" s="1265" t="str">
        <f t="shared" si="10"/>
        <v/>
      </c>
      <c r="P60" s="1291"/>
      <c r="Q60" s="1265" t="str">
        <f t="shared" si="2"/>
        <v/>
      </c>
      <c r="R60" s="1291"/>
      <c r="S60" s="1265" t="str">
        <f t="shared" si="7"/>
        <v/>
      </c>
      <c r="T60" s="1291"/>
      <c r="U60" s="1265" t="str">
        <f t="shared" si="8"/>
        <v/>
      </c>
      <c r="V60" s="1291"/>
      <c r="W60" s="1266" t="str">
        <f t="shared" si="9"/>
        <v/>
      </c>
      <c r="X60" s="733"/>
    </row>
    <row r="61" spans="1:24" ht="15" customHeight="1" x14ac:dyDescent="0.2">
      <c r="A61" s="1281"/>
      <c r="B61" s="720"/>
      <c r="C61" s="721"/>
      <c r="D61" s="722"/>
      <c r="E61" s="723"/>
      <c r="F61" s="723"/>
      <c r="G61" s="723"/>
      <c r="H61" s="723"/>
      <c r="I61" s="724"/>
      <c r="J61" s="725"/>
      <c r="K61" s="726"/>
      <c r="L61" s="1264"/>
      <c r="M61" s="1265" t="str">
        <f t="shared" si="6"/>
        <v/>
      </c>
      <c r="N61" s="1291"/>
      <c r="O61" s="1265" t="str">
        <f t="shared" si="10"/>
        <v/>
      </c>
      <c r="P61" s="1291"/>
      <c r="Q61" s="1265" t="str">
        <f t="shared" si="2"/>
        <v/>
      </c>
      <c r="R61" s="1291"/>
      <c r="S61" s="1265" t="str">
        <f t="shared" si="7"/>
        <v/>
      </c>
      <c r="T61" s="1291"/>
      <c r="U61" s="1265" t="str">
        <f t="shared" si="8"/>
        <v/>
      </c>
      <c r="V61" s="1291"/>
      <c r="W61" s="1266" t="str">
        <f t="shared" si="9"/>
        <v/>
      </c>
      <c r="X61" s="733"/>
    </row>
    <row r="62" spans="1:24" ht="15" customHeight="1" thickBot="1" x14ac:dyDescent="0.25">
      <c r="A62" s="1281"/>
      <c r="B62" s="720"/>
      <c r="C62" s="721"/>
      <c r="D62" s="722"/>
      <c r="E62" s="723"/>
      <c r="F62" s="723"/>
      <c r="G62" s="723"/>
      <c r="H62" s="723"/>
      <c r="I62" s="724"/>
      <c r="J62" s="1450"/>
      <c r="K62" s="1451"/>
      <c r="L62" s="1270"/>
      <c r="M62" s="1269" t="str">
        <f>IF(ISERROR(IF(OR(D62,J62,K62)="", "", IF(J62="",D62*K62,D62*J62))),"",IF(OR(D62,J62,K62)="", "", IF(J62="",D62*K62,D62*J62)))</f>
        <v/>
      </c>
      <c r="N62" s="1292"/>
      <c r="O62" s="1269" t="str">
        <f>IF(ISERROR(IF(OR(E62,J62,K62)="", "", IF(J62="",E62*K62,E62*J62))),"",IF(OR(E62,J62,K62)="", "", IF(J62="",E62*K62,E62*J62)))</f>
        <v/>
      </c>
      <c r="P62" s="1292"/>
      <c r="Q62" s="1269" t="str">
        <f t="shared" si="2"/>
        <v/>
      </c>
      <c r="R62" s="1292"/>
      <c r="S62" s="1269" t="str">
        <f>IF(ISERROR(IF(OR(G62,J62,K62)="", "", IF(J62="",G62*K62,G62*J62))),"",IF(OR(G62,J62,K62)="", "", IF(J62="",G62*K62,G62*J62)))</f>
        <v/>
      </c>
      <c r="T62" s="1292"/>
      <c r="U62" s="1269" t="str">
        <f>IF(ISERROR(IF(OR(H62,J62,K62)="", "", IF(J62="",H62*K62,H62*J62))),"",IF(OR(H62,J62,K62)="", "", IF(J62="",H62*K62,H62*J62)))</f>
        <v/>
      </c>
      <c r="V62" s="1292"/>
      <c r="W62" s="1271" t="str">
        <f>IF(ISERROR(IF(OR(I62,J62,K62)="", "", IF(J62="",I62*K62,I62*J62))),"",IF(OR(I62,J62,K62)="", "", IF(J62="",I62*K62,I62*J62)))</f>
        <v/>
      </c>
      <c r="X62" s="1452"/>
    </row>
    <row r="63" spans="1:24" ht="15" customHeight="1" thickBot="1" x14ac:dyDescent="0.25">
      <c r="A63" s="1281"/>
      <c r="B63" s="2967" t="s">
        <v>541</v>
      </c>
      <c r="C63" s="2968"/>
      <c r="D63" s="2968"/>
      <c r="E63" s="2968"/>
      <c r="F63" s="2968"/>
      <c r="G63" s="2968"/>
      <c r="H63" s="2968"/>
      <c r="I63" s="2969"/>
      <c r="J63" s="1443">
        <f>SUM(J30:J62)</f>
        <v>0</v>
      </c>
      <c r="K63" s="1444">
        <f>SUM(K30:K62)</f>
        <v>0</v>
      </c>
      <c r="L63" s="1445" t="s">
        <v>548</v>
      </c>
      <c r="M63" s="1446">
        <f>SUM(L30:M62)</f>
        <v>0</v>
      </c>
      <c r="N63" s="1447" t="s">
        <v>549</v>
      </c>
      <c r="O63" s="1446">
        <f>SUM(N30:O62)</f>
        <v>0</v>
      </c>
      <c r="P63" s="1448" t="s">
        <v>550</v>
      </c>
      <c r="Q63" s="1446">
        <f>SUM(P30:Q62)</f>
        <v>0</v>
      </c>
      <c r="R63" s="1448" t="s">
        <v>551</v>
      </c>
      <c r="S63" s="1446">
        <f>SUM(R30:S62)</f>
        <v>0</v>
      </c>
      <c r="T63" s="1447" t="s">
        <v>552</v>
      </c>
      <c r="U63" s="1446">
        <f>SUM(T30:U62)</f>
        <v>0</v>
      </c>
      <c r="V63" s="1447" t="s">
        <v>553</v>
      </c>
      <c r="W63" s="1446">
        <f>SUM(V30:W62)</f>
        <v>0</v>
      </c>
      <c r="X63" s="960"/>
    </row>
    <row r="64" spans="1:24" ht="15" customHeight="1" x14ac:dyDescent="0.2">
      <c r="A64" s="1281"/>
      <c r="B64" s="2970" t="s">
        <v>999</v>
      </c>
      <c r="C64" s="2971"/>
      <c r="D64" s="2971"/>
      <c r="E64" s="2971"/>
      <c r="F64" s="2971"/>
      <c r="G64" s="2971"/>
      <c r="H64" s="2971"/>
      <c r="I64" s="2972"/>
      <c r="J64" s="2976" t="s">
        <v>554</v>
      </c>
      <c r="K64" s="2977"/>
      <c r="L64" s="2982" t="s">
        <v>555</v>
      </c>
      <c r="M64" s="2983"/>
      <c r="N64" s="2984" t="s">
        <v>556</v>
      </c>
      <c r="O64" s="2983"/>
      <c r="P64" s="2984" t="s">
        <v>1006</v>
      </c>
      <c r="Q64" s="2983"/>
      <c r="R64" s="2984" t="s">
        <v>1007</v>
      </c>
      <c r="S64" s="2983"/>
      <c r="T64" s="2997" t="s">
        <v>557</v>
      </c>
      <c r="U64" s="2998"/>
      <c r="V64" s="2997" t="s">
        <v>558</v>
      </c>
      <c r="W64" s="2999"/>
      <c r="X64" s="735"/>
    </row>
    <row r="65" spans="1:24" ht="15" customHeight="1" x14ac:dyDescent="0.2">
      <c r="A65" s="1281"/>
      <c r="B65" s="2973"/>
      <c r="C65" s="2974"/>
      <c r="D65" s="2974"/>
      <c r="E65" s="2974"/>
      <c r="F65" s="2974"/>
      <c r="G65" s="2974"/>
      <c r="H65" s="2974"/>
      <c r="I65" s="2975"/>
      <c r="J65" s="2978"/>
      <c r="K65" s="2979"/>
      <c r="L65" s="1187" t="s">
        <v>559</v>
      </c>
      <c r="M65" s="1009">
        <f>ROUNDDOWN(M63*3.6/1,2)</f>
        <v>0</v>
      </c>
      <c r="N65" s="1188" t="s">
        <v>560</v>
      </c>
      <c r="O65" s="1009">
        <f>ROUNDDOWN(O63*3.6/1,2)</f>
        <v>0</v>
      </c>
      <c r="P65" s="1189" t="s">
        <v>561</v>
      </c>
      <c r="Q65" s="1010">
        <f>ROUNDDOWN(Q63*9.76/1,2)</f>
        <v>0</v>
      </c>
      <c r="R65" s="1190" t="s">
        <v>562</v>
      </c>
      <c r="S65" s="1010">
        <f>ROUNDDOWN(S63*9.76/1,2)</f>
        <v>0</v>
      </c>
      <c r="T65" s="1190" t="s">
        <v>563</v>
      </c>
      <c r="U65" s="1010">
        <f>ROUNDDOWN(U63*$W74/1,2)</f>
        <v>0</v>
      </c>
      <c r="V65" s="1191" t="s">
        <v>564</v>
      </c>
      <c r="W65" s="1010">
        <f>ROUNDDOWN(W63*$W74/1,2)</f>
        <v>0</v>
      </c>
      <c r="X65" s="738"/>
    </row>
    <row r="66" spans="1:24" ht="15" customHeight="1" x14ac:dyDescent="0.2">
      <c r="A66" s="1281"/>
      <c r="B66" s="2973"/>
      <c r="C66" s="2974"/>
      <c r="D66" s="2974"/>
      <c r="E66" s="2974"/>
      <c r="F66" s="2974"/>
      <c r="G66" s="2974"/>
      <c r="H66" s="2974"/>
      <c r="I66" s="2975"/>
      <c r="J66" s="2978"/>
      <c r="K66" s="2979"/>
      <c r="L66" s="3000" t="s">
        <v>565</v>
      </c>
      <c r="M66" s="3001"/>
      <c r="N66" s="2994" t="s">
        <v>534</v>
      </c>
      <c r="O66" s="2995"/>
      <c r="P66" s="1192"/>
      <c r="Q66" s="3004" t="s">
        <v>566</v>
      </c>
      <c r="R66" s="3004"/>
      <c r="S66" s="3004"/>
      <c r="T66" s="3005">
        <f>SUM(Q65,U65)</f>
        <v>0</v>
      </c>
      <c r="U66" s="3005"/>
      <c r="V66" s="3005"/>
      <c r="W66" s="3006"/>
      <c r="X66" s="740"/>
    </row>
    <row r="67" spans="1:24" ht="15" customHeight="1" thickBot="1" x14ac:dyDescent="0.25">
      <c r="A67" s="1281"/>
      <c r="B67" s="2973" t="s">
        <v>567</v>
      </c>
      <c r="C67" s="2974"/>
      <c r="D67" s="2974"/>
      <c r="E67" s="2974"/>
      <c r="F67" s="2974"/>
      <c r="G67" s="2974"/>
      <c r="H67" s="2974"/>
      <c r="I67" s="2975"/>
      <c r="J67" s="2980"/>
      <c r="K67" s="2981"/>
      <c r="L67" s="3002"/>
      <c r="M67" s="3003"/>
      <c r="N67" s="3007" t="s">
        <v>535</v>
      </c>
      <c r="O67" s="3008"/>
      <c r="P67" s="1193"/>
      <c r="Q67" s="3009" t="s">
        <v>568</v>
      </c>
      <c r="R67" s="3009"/>
      <c r="S67" s="3009"/>
      <c r="T67" s="3010">
        <f>SUM(S65,W65)</f>
        <v>0</v>
      </c>
      <c r="U67" s="3010"/>
      <c r="V67" s="3010"/>
      <c r="W67" s="3011"/>
      <c r="X67" s="742"/>
    </row>
    <row r="68" spans="1:24" ht="15" customHeight="1" x14ac:dyDescent="0.2">
      <c r="A68" s="1284"/>
      <c r="B68" s="2973"/>
      <c r="C68" s="2974"/>
      <c r="D68" s="2974"/>
      <c r="E68" s="2974"/>
      <c r="F68" s="2974"/>
      <c r="G68" s="2974"/>
      <c r="H68" s="2974"/>
      <c r="I68" s="2975"/>
      <c r="J68" s="2976" t="s">
        <v>569</v>
      </c>
      <c r="K68" s="2988"/>
      <c r="L68" s="2989"/>
      <c r="M68" s="2990"/>
      <c r="N68" s="2994" t="s">
        <v>534</v>
      </c>
      <c r="O68" s="2995"/>
      <c r="P68" s="1194"/>
      <c r="Q68" s="2996" t="s">
        <v>570</v>
      </c>
      <c r="R68" s="2996"/>
      <c r="S68" s="2996"/>
      <c r="T68" s="3012">
        <f>IF(ISERROR(M65/T66),0,M65/T66)</f>
        <v>0</v>
      </c>
      <c r="U68" s="3012"/>
      <c r="V68" s="3012"/>
      <c r="W68" s="3013"/>
      <c r="X68" s="740"/>
    </row>
    <row r="69" spans="1:24" ht="15" customHeight="1" thickBot="1" x14ac:dyDescent="0.25">
      <c r="A69" s="1285"/>
      <c r="B69" s="2985"/>
      <c r="C69" s="2986"/>
      <c r="D69" s="2986"/>
      <c r="E69" s="2986"/>
      <c r="F69" s="2986"/>
      <c r="G69" s="2986"/>
      <c r="H69" s="2986"/>
      <c r="I69" s="2987"/>
      <c r="J69" s="2991"/>
      <c r="K69" s="2992"/>
      <c r="L69" s="2992"/>
      <c r="M69" s="2993"/>
      <c r="N69" s="3007" t="s">
        <v>535</v>
      </c>
      <c r="O69" s="3008"/>
      <c r="P69" s="1195"/>
      <c r="Q69" s="3009" t="s">
        <v>571</v>
      </c>
      <c r="R69" s="3009"/>
      <c r="S69" s="3009"/>
      <c r="T69" s="3010">
        <f>IF(ISERROR(O65/T67),0,O65/T67)</f>
        <v>0</v>
      </c>
      <c r="U69" s="3010"/>
      <c r="V69" s="3010"/>
      <c r="W69" s="3011"/>
      <c r="X69" s="742"/>
    </row>
    <row r="70" spans="1:24" ht="15" customHeight="1" x14ac:dyDescent="0.2">
      <c r="A70" s="3014" t="s">
        <v>1305</v>
      </c>
      <c r="B70" s="3015"/>
      <c r="C70" s="3015"/>
      <c r="D70" s="3015"/>
      <c r="E70" s="3015"/>
      <c r="F70" s="3015"/>
      <c r="G70" s="3015"/>
      <c r="H70" s="3015"/>
      <c r="I70" s="3016"/>
      <c r="J70" s="3020" t="s">
        <v>534</v>
      </c>
      <c r="K70" s="3021"/>
      <c r="L70" s="3021"/>
      <c r="M70" s="3021"/>
      <c r="N70" s="3021"/>
      <c r="O70" s="3022"/>
      <c r="P70" s="1194"/>
      <c r="Q70" s="2996" t="s">
        <v>573</v>
      </c>
      <c r="R70" s="2996"/>
      <c r="S70" s="2996"/>
      <c r="T70" s="3012">
        <f>SUM(M29,M63)</f>
        <v>0</v>
      </c>
      <c r="U70" s="3012"/>
      <c r="V70" s="3012"/>
      <c r="W70" s="3013"/>
      <c r="X70" s="740"/>
    </row>
    <row r="71" spans="1:24" ht="15" customHeight="1" thickBot="1" x14ac:dyDescent="0.25">
      <c r="A71" s="3017"/>
      <c r="B71" s="3018"/>
      <c r="C71" s="3018"/>
      <c r="D71" s="3018"/>
      <c r="E71" s="3018"/>
      <c r="F71" s="3018"/>
      <c r="G71" s="3018"/>
      <c r="H71" s="3018"/>
      <c r="I71" s="3019"/>
      <c r="J71" s="3023" t="s">
        <v>535</v>
      </c>
      <c r="K71" s="3024"/>
      <c r="L71" s="3024"/>
      <c r="M71" s="3024"/>
      <c r="N71" s="3024"/>
      <c r="O71" s="3008"/>
      <c r="P71" s="1195"/>
      <c r="Q71" s="3009" t="s">
        <v>574</v>
      </c>
      <c r="R71" s="3009"/>
      <c r="S71" s="3009"/>
      <c r="T71" s="3010">
        <f>SUM(O29,O63)</f>
        <v>0</v>
      </c>
      <c r="U71" s="3010"/>
      <c r="V71" s="3010"/>
      <c r="W71" s="3011"/>
      <c r="X71" s="742"/>
    </row>
    <row r="72" spans="1:24" ht="21.75" customHeight="1" thickBot="1" x14ac:dyDescent="0.25">
      <c r="A72" s="3047" t="s">
        <v>1306</v>
      </c>
      <c r="B72" s="3048"/>
      <c r="C72" s="3048"/>
      <c r="D72" s="3048"/>
      <c r="E72" s="3048"/>
      <c r="F72" s="3048"/>
      <c r="G72" s="3048"/>
      <c r="H72" s="3048"/>
      <c r="I72" s="3049"/>
      <c r="J72" s="2967" t="s">
        <v>576</v>
      </c>
      <c r="K72" s="3050"/>
      <c r="L72" s="3050"/>
      <c r="M72" s="3050"/>
      <c r="N72" s="3050"/>
      <c r="O72" s="3051"/>
      <c r="P72" s="1196"/>
      <c r="Q72" s="3052" t="s">
        <v>577</v>
      </c>
      <c r="R72" s="3052"/>
      <c r="S72" s="3052"/>
      <c r="T72" s="3053">
        <f>IF(ISERROR((M63+O63)/(T70+T71)),0,(M63+O63)/(T70+T71))</f>
        <v>0</v>
      </c>
      <c r="U72" s="3053"/>
      <c r="V72" s="3053"/>
      <c r="W72" s="3054"/>
      <c r="X72" s="734"/>
    </row>
    <row r="73" spans="1:24" ht="15" customHeight="1" x14ac:dyDescent="0.2">
      <c r="A73" s="745"/>
      <c r="B73" s="745"/>
      <c r="C73" s="745"/>
      <c r="D73" s="745"/>
      <c r="E73" s="745"/>
      <c r="F73" s="745"/>
      <c r="G73" s="745"/>
      <c r="H73" s="745"/>
      <c r="I73" s="745"/>
      <c r="J73" s="745"/>
      <c r="K73" s="745"/>
      <c r="L73" s="745"/>
      <c r="M73" s="745"/>
      <c r="N73" s="745"/>
      <c r="O73" s="745"/>
      <c r="P73" s="707"/>
      <c r="Q73" s="707"/>
      <c r="R73" s="707"/>
      <c r="S73" s="707"/>
      <c r="T73" s="744"/>
      <c r="U73" s="744"/>
      <c r="V73" s="744"/>
      <c r="W73" s="744"/>
      <c r="X73" s="707"/>
    </row>
    <row r="74" spans="1:24" ht="15" customHeight="1" x14ac:dyDescent="0.2">
      <c r="A74" s="745"/>
      <c r="B74" s="745"/>
      <c r="C74" s="745"/>
      <c r="D74" s="745"/>
      <c r="E74" s="745"/>
      <c r="F74" s="745"/>
      <c r="G74" s="745"/>
      <c r="H74" s="745"/>
      <c r="I74" s="745"/>
      <c r="J74" s="745"/>
      <c r="K74" s="745"/>
      <c r="L74" s="745"/>
      <c r="M74" s="745"/>
      <c r="N74" s="745"/>
      <c r="O74" s="745"/>
      <c r="P74" s="707"/>
      <c r="Q74" s="3124" t="s">
        <v>1045</v>
      </c>
      <c r="R74" s="3124"/>
      <c r="S74" s="3124"/>
      <c r="T74" s="744"/>
      <c r="U74" s="3059" t="s">
        <v>1000</v>
      </c>
      <c r="V74" s="3060"/>
      <c r="W74" s="3063"/>
      <c r="X74" s="3064"/>
    </row>
    <row r="75" spans="1:24" ht="15" customHeight="1" x14ac:dyDescent="0.2">
      <c r="A75" s="745"/>
      <c r="B75" s="745"/>
      <c r="C75" s="745"/>
      <c r="D75" s="745"/>
      <c r="E75" s="745"/>
      <c r="F75" s="745"/>
      <c r="G75" s="745"/>
      <c r="H75" s="745"/>
      <c r="I75" s="745"/>
      <c r="J75" s="745"/>
      <c r="K75" s="745"/>
      <c r="L75" s="745"/>
      <c r="M75" s="745"/>
      <c r="N75" s="745"/>
      <c r="O75" s="745"/>
      <c r="P75" s="707"/>
      <c r="Q75" s="3124"/>
      <c r="R75" s="3124"/>
      <c r="S75" s="3124"/>
      <c r="T75" s="744"/>
      <c r="U75" s="3061"/>
      <c r="V75" s="3062"/>
      <c r="W75" s="3065"/>
      <c r="X75" s="3066"/>
    </row>
    <row r="76" spans="1:24" ht="15" customHeight="1" x14ac:dyDescent="0.2">
      <c r="A76" s="745"/>
      <c r="B76" s="745"/>
      <c r="C76" s="745"/>
      <c r="D76" s="745"/>
      <c r="E76" s="745"/>
      <c r="F76" s="745"/>
      <c r="G76" s="745"/>
      <c r="H76" s="745"/>
      <c r="I76" s="745"/>
      <c r="J76" s="745"/>
      <c r="K76" s="745"/>
      <c r="L76" s="745"/>
      <c r="M76" s="745"/>
      <c r="N76" s="745"/>
      <c r="O76" s="745"/>
      <c r="P76" s="707"/>
      <c r="Q76" s="707"/>
      <c r="R76" s="707"/>
      <c r="S76" s="707"/>
      <c r="T76" s="744"/>
      <c r="U76" s="994"/>
      <c r="V76" s="994"/>
      <c r="W76" s="994"/>
      <c r="X76" s="994"/>
    </row>
    <row r="77" spans="1:24" ht="15" customHeight="1" thickBot="1" x14ac:dyDescent="0.25">
      <c r="A77" s="745"/>
      <c r="B77" s="745"/>
      <c r="C77" s="745"/>
      <c r="D77" s="745"/>
      <c r="E77" s="745"/>
      <c r="F77" s="745"/>
      <c r="G77" s="745"/>
      <c r="H77" s="745"/>
      <c r="I77" s="745"/>
      <c r="J77" s="745"/>
      <c r="K77" s="745"/>
      <c r="L77" s="745"/>
      <c r="M77" s="745"/>
      <c r="N77" s="745"/>
      <c r="O77" s="745"/>
      <c r="P77" s="707"/>
      <c r="Q77" s="707"/>
      <c r="R77" s="707"/>
      <c r="S77" s="707"/>
      <c r="T77" s="744"/>
      <c r="U77" s="994"/>
      <c r="V77" s="994"/>
      <c r="W77" s="994"/>
      <c r="X77" s="994"/>
    </row>
    <row r="78" spans="1:24" ht="25" customHeight="1" thickBot="1" x14ac:dyDescent="0.25">
      <c r="A78" s="3055" t="s">
        <v>578</v>
      </c>
      <c r="B78" s="3056"/>
      <c r="C78" s="3057"/>
      <c r="D78" s="3115" t="str">
        <f>A4</f>
        <v>空調設備</v>
      </c>
      <c r="E78" s="3116"/>
      <c r="F78" s="745"/>
      <c r="G78" s="707"/>
      <c r="H78" s="707"/>
      <c r="I78" s="707"/>
      <c r="J78" s="745"/>
      <c r="K78" s="745"/>
      <c r="L78" s="745"/>
      <c r="M78" s="707"/>
      <c r="N78" s="707"/>
      <c r="O78" s="707"/>
      <c r="P78" s="707"/>
      <c r="Q78" s="707"/>
      <c r="R78" s="707"/>
      <c r="S78" s="707"/>
      <c r="T78" s="707"/>
      <c r="U78" s="707"/>
      <c r="V78" s="707"/>
      <c r="W78" s="707"/>
      <c r="X78" s="707"/>
    </row>
    <row r="79" spans="1:24" ht="15" customHeight="1" x14ac:dyDescent="0.2">
      <c r="A79" s="3025" t="s">
        <v>522</v>
      </c>
      <c r="B79" s="3028" t="s">
        <v>523</v>
      </c>
      <c r="C79" s="3031" t="s">
        <v>524</v>
      </c>
      <c r="D79" s="3034" t="s">
        <v>525</v>
      </c>
      <c r="E79" s="3035"/>
      <c r="F79" s="3035"/>
      <c r="G79" s="3035"/>
      <c r="H79" s="3035"/>
      <c r="I79" s="3036"/>
      <c r="J79" s="3037" t="s">
        <v>526</v>
      </c>
      <c r="K79" s="3038"/>
      <c r="L79" s="3037" t="s">
        <v>527</v>
      </c>
      <c r="M79" s="3043"/>
      <c r="N79" s="3043"/>
      <c r="O79" s="3044"/>
      <c r="P79" s="3058" t="s">
        <v>528</v>
      </c>
      <c r="Q79" s="3043"/>
      <c r="R79" s="3043"/>
      <c r="S79" s="3043"/>
      <c r="T79" s="3043"/>
      <c r="U79" s="3043"/>
      <c r="V79" s="3043"/>
      <c r="W79" s="3038"/>
      <c r="X79" s="3067" t="s">
        <v>529</v>
      </c>
    </row>
    <row r="80" spans="1:24" ht="15" customHeight="1" x14ac:dyDescent="0.2">
      <c r="A80" s="3026"/>
      <c r="B80" s="3029"/>
      <c r="C80" s="3032"/>
      <c r="D80" s="3070" t="s">
        <v>530</v>
      </c>
      <c r="E80" s="3071"/>
      <c r="F80" s="3072" t="s">
        <v>531</v>
      </c>
      <c r="G80" s="3071"/>
      <c r="H80" s="3073" t="s">
        <v>532</v>
      </c>
      <c r="I80" s="3074"/>
      <c r="J80" s="3039"/>
      <c r="K80" s="3040"/>
      <c r="L80" s="3039"/>
      <c r="M80" s="3045"/>
      <c r="N80" s="3045"/>
      <c r="O80" s="3046"/>
      <c r="P80" s="3072" t="s">
        <v>533</v>
      </c>
      <c r="Q80" s="3075"/>
      <c r="R80" s="3075"/>
      <c r="S80" s="3071"/>
      <c r="T80" s="3076" t="str">
        <f>VLOOKUP(H80,$Z$5:$AA$7,2,FALSE)</f>
        <v>燃料消費量(ガス)</v>
      </c>
      <c r="U80" s="3077"/>
      <c r="V80" s="3077"/>
      <c r="W80" s="3078"/>
      <c r="X80" s="3068"/>
    </row>
    <row r="81" spans="1:24" ht="15" customHeight="1" x14ac:dyDescent="0.2">
      <c r="A81" s="3026"/>
      <c r="B81" s="3029"/>
      <c r="C81" s="3032"/>
      <c r="D81" s="708" t="s">
        <v>534</v>
      </c>
      <c r="E81" s="709" t="s">
        <v>535</v>
      </c>
      <c r="F81" s="709" t="s">
        <v>534</v>
      </c>
      <c r="G81" s="709" t="s">
        <v>535</v>
      </c>
      <c r="H81" s="709" t="s">
        <v>534</v>
      </c>
      <c r="I81" s="710" t="s">
        <v>535</v>
      </c>
      <c r="J81" s="3041"/>
      <c r="K81" s="3042"/>
      <c r="L81" s="3070" t="s">
        <v>534</v>
      </c>
      <c r="M81" s="3071"/>
      <c r="N81" s="3072" t="s">
        <v>535</v>
      </c>
      <c r="O81" s="3071"/>
      <c r="P81" s="3072" t="s">
        <v>534</v>
      </c>
      <c r="Q81" s="3071"/>
      <c r="R81" s="3072" t="s">
        <v>535</v>
      </c>
      <c r="S81" s="3071"/>
      <c r="T81" s="3072" t="s">
        <v>534</v>
      </c>
      <c r="U81" s="3071"/>
      <c r="V81" s="3072" t="s">
        <v>535</v>
      </c>
      <c r="W81" s="3079"/>
      <c r="X81" s="3068"/>
    </row>
    <row r="82" spans="1:24" ht="15" customHeight="1" thickBot="1" x14ac:dyDescent="0.25">
      <c r="A82" s="3027"/>
      <c r="B82" s="3030"/>
      <c r="C82" s="3033"/>
      <c r="D82" s="711"/>
      <c r="E82" s="712"/>
      <c r="F82" s="712"/>
      <c r="G82" s="712"/>
      <c r="H82" s="713" t="s">
        <v>1003</v>
      </c>
      <c r="I82" s="713" t="s">
        <v>1003</v>
      </c>
      <c r="J82" s="711" t="s">
        <v>538</v>
      </c>
      <c r="K82" s="1180" t="s">
        <v>539</v>
      </c>
      <c r="L82" s="3080" t="s">
        <v>537</v>
      </c>
      <c r="M82" s="3081"/>
      <c r="N82" s="3082" t="s">
        <v>537</v>
      </c>
      <c r="O82" s="3081"/>
      <c r="P82" s="3082" t="s">
        <v>540</v>
      </c>
      <c r="Q82" s="3081"/>
      <c r="R82" s="3082" t="s">
        <v>540</v>
      </c>
      <c r="S82" s="3081"/>
      <c r="T82" s="3083" t="str">
        <f>VLOOKUP(H82,$Z$10:$AA$13,2,FALSE)</f>
        <v>m3h</v>
      </c>
      <c r="U82" s="3084"/>
      <c r="V82" s="3083" t="str">
        <f>VLOOKUP(I82,$Z$10:$AA$13,2,FALSE)</f>
        <v>m3h</v>
      </c>
      <c r="W82" s="3084"/>
      <c r="X82" s="3069"/>
    </row>
    <row r="83" spans="1:24" ht="15" customHeight="1" x14ac:dyDescent="0.2">
      <c r="A83" s="1280"/>
      <c r="B83" s="714"/>
      <c r="C83" s="715"/>
      <c r="D83" s="976"/>
      <c r="E83" s="977"/>
      <c r="F83" s="977"/>
      <c r="G83" s="977"/>
      <c r="H83" s="977"/>
      <c r="I83" s="978"/>
      <c r="J83" s="991"/>
      <c r="K83" s="980"/>
      <c r="L83" s="1279"/>
      <c r="M83" s="1272" t="str">
        <f>IF(ISERROR(IF(OR(D83,J83,K83)="", "", IF(J83="",D83*K83,D83*J83))),"",IF(OR(D83,J83,K83)="", "", IF(J83="",D83*K83,D83*J83)))</f>
        <v/>
      </c>
      <c r="N83" s="1273"/>
      <c r="O83" s="1272" t="str">
        <f>IF(ISERROR(IF(OR(E83,J83,K83)="", "", IF(J83="",E83*K83,E83*J83))),"",IF(OR(E83,J83,K83)="", "", IF(J83="",E83*K83,E83*J83)))</f>
        <v/>
      </c>
      <c r="P83" s="1273"/>
      <c r="Q83" s="1272" t="str">
        <f>IF(ISERROR(IF(OR(F83,J83,K83)="", "", IF(J83="",F83*K83,F83*J83))),"",IF(OR(F83,J83,K83)="", "", IF(J83="",F83*K83,F83*J83)))</f>
        <v/>
      </c>
      <c r="R83" s="1273"/>
      <c r="S83" s="1272" t="str">
        <f>IF(ISERROR(IF(OR(G83,J83,K83)="", "", IF(J83="",G83*K83,G83*J83))),"",IF(OR(G83,J83,K83)="", "", IF(J83="",G83*K83,G83*J83)))</f>
        <v/>
      </c>
      <c r="T83" s="1273"/>
      <c r="U83" s="1272" t="str">
        <f>IF(ISERROR(IF(OR(H83,J83,K83)="", "", IF(J83="",H83*K83,H83*J83))),"",IF(OR(H83,J83,K83)="", "", IF(J83="",H83*K83,H83*J83)))</f>
        <v/>
      </c>
      <c r="V83" s="1273"/>
      <c r="W83" s="1278" t="str">
        <f>IF(ISERROR(IF(OR(I83,J83,K83)="", "", IF(J83="",I83*K83,I83*J83))),"",IF(OR(I83,J83,K83)="", "", IF(J83="",I83*K83,I83*J83)))</f>
        <v/>
      </c>
      <c r="X83" s="747"/>
    </row>
    <row r="84" spans="1:24" ht="15" customHeight="1" x14ac:dyDescent="0.2">
      <c r="A84" s="1281"/>
      <c r="B84" s="714"/>
      <c r="C84" s="715"/>
      <c r="D84" s="976"/>
      <c r="E84" s="977"/>
      <c r="F84" s="977"/>
      <c r="G84" s="977"/>
      <c r="H84" s="977"/>
      <c r="I84" s="978"/>
      <c r="J84" s="991"/>
      <c r="K84" s="980"/>
      <c r="L84" s="1267"/>
      <c r="M84" s="1265" t="str">
        <f>IF(ISERROR(IF(OR(D84,J84,K84)="", "", IF(J84="",D84*K84,D84*J84))),"",IF(OR(D84,J84,K84)="", "", IF(J84="",D84*K84,D84*J84)))</f>
        <v/>
      </c>
      <c r="N84" s="1264"/>
      <c r="O84" s="1265" t="str">
        <f>IF(ISERROR(IF(OR(E84,J84,K84)="", "", IF(J84="",E84*K84,E84*J84))),"",IF(OR(E84,J84,K84)="", "", IF(J84="",E84*K84,E84*J84)))</f>
        <v/>
      </c>
      <c r="P84" s="1264"/>
      <c r="Q84" s="1265" t="str">
        <f>IF(ISERROR(IF(OR(F84,J84,K84)="", "", IF(J84="",F84*K84,F84*J84))),"",IF(OR(F84,J84,K84)="", "", IF(J84="",F84*K84,F84*J84)))</f>
        <v/>
      </c>
      <c r="R84" s="1264"/>
      <c r="S84" s="1265" t="str">
        <f>IF(ISERROR(IF(OR(G84,J84,K84)="", "", IF(J84="",G84*K84,G84*J84))),"",IF(OR(G84,J84,K84)="", "", IF(J84="",G84*K84,G84*J84)))</f>
        <v/>
      </c>
      <c r="T84" s="1264"/>
      <c r="U84" s="1265" t="str">
        <f>IF(ISERROR(IF(OR(H84,J84,K84)="", "", IF(J84="",H84*K84,H84*J84))),"",IF(OR(H84,J84,K84)="", "", IF(J84="",H84*K84,H84*J84)))</f>
        <v/>
      </c>
      <c r="V84" s="1264"/>
      <c r="W84" s="1266" t="str">
        <f>IF(ISERROR(IF(OR(I84,J84,K84)="", "", IF(J84="",I84*K84,I84*J84))),"",IF(OR(I84,J84,K84)="", "", IF(J84="",I84*K84,I84*J84)))</f>
        <v/>
      </c>
      <c r="X84" s="747"/>
    </row>
    <row r="85" spans="1:24" ht="15" customHeight="1" x14ac:dyDescent="0.2">
      <c r="A85" s="1281"/>
      <c r="B85" s="714"/>
      <c r="C85" s="715"/>
      <c r="D85" s="976"/>
      <c r="E85" s="977"/>
      <c r="F85" s="977"/>
      <c r="G85" s="977"/>
      <c r="H85" s="977"/>
      <c r="I85" s="978"/>
      <c r="J85" s="991"/>
      <c r="K85" s="980"/>
      <c r="L85" s="1267"/>
      <c r="M85" s="1265" t="str">
        <f t="shared" ref="M85:M141" si="11">IF(ISERROR(IF(OR(D85,J85,K85)="", "", IF(J85="",D85*K85,D85*J85))),"",IF(OR(D85,J85,K85)="", "", IF(J85="",D85*K85,D85*J85)))</f>
        <v/>
      </c>
      <c r="N85" s="1264"/>
      <c r="O85" s="1265" t="str">
        <f t="shared" ref="O85:O141" si="12">IF(ISERROR(IF(OR(E85,J85,K85)="", "", IF(J85="",E85*K85,E85*J85))),"",IF(OR(E85,J85,K85)="", "", IF(J85="",E85*K85,E85*J85)))</f>
        <v/>
      </c>
      <c r="P85" s="1264"/>
      <c r="Q85" s="1265" t="str">
        <f t="shared" ref="Q85:Q141" si="13">IF(ISERROR(IF(OR(F85,J85,K85)="", "", IF(J85="",F85*K85,F85*J85))),"",IF(OR(F85,J85,K85)="", "", IF(J85="",F85*K85,F85*J85)))</f>
        <v/>
      </c>
      <c r="R85" s="1264"/>
      <c r="S85" s="1265" t="str">
        <f t="shared" ref="S85:S141" si="14">IF(ISERROR(IF(OR(G85,J85,K85)="", "", IF(J85="",G85*K85,G85*J85))),"",IF(OR(G85,J85,K85)="", "", IF(J85="",G85*K85,G85*J85)))</f>
        <v/>
      </c>
      <c r="T85" s="1264"/>
      <c r="U85" s="1265" t="str">
        <f t="shared" ref="U85:U141" si="15">IF(ISERROR(IF(OR(H85,J85,K85)="", "", IF(J85="",H85*K85,H85*J85))),"",IF(OR(H85,J85,K85)="", "", IF(J85="",H85*K85,H85*J85)))</f>
        <v/>
      </c>
      <c r="V85" s="1264"/>
      <c r="W85" s="1266" t="str">
        <f t="shared" ref="W85:W141" si="16">IF(ISERROR(IF(OR(I85,J85,K85)="", "", IF(J85="",I85*K85,I85*J85))),"",IF(OR(I85,J85,K85)="", "", IF(J85="",I85*K85,I85*J85)))</f>
        <v/>
      </c>
      <c r="X85" s="747"/>
    </row>
    <row r="86" spans="1:24" ht="15" customHeight="1" x14ac:dyDescent="0.2">
      <c r="A86" s="1281"/>
      <c r="B86" s="714"/>
      <c r="C86" s="715"/>
      <c r="D86" s="976"/>
      <c r="E86" s="977"/>
      <c r="F86" s="977"/>
      <c r="G86" s="977"/>
      <c r="H86" s="977"/>
      <c r="I86" s="978"/>
      <c r="J86" s="991"/>
      <c r="K86" s="980"/>
      <c r="L86" s="1267"/>
      <c r="M86" s="1265" t="str">
        <f t="shared" si="11"/>
        <v/>
      </c>
      <c r="N86" s="1264"/>
      <c r="O86" s="1265" t="str">
        <f t="shared" si="12"/>
        <v/>
      </c>
      <c r="P86" s="1264"/>
      <c r="Q86" s="1265" t="str">
        <f t="shared" si="13"/>
        <v/>
      </c>
      <c r="R86" s="1264"/>
      <c r="S86" s="1265" t="str">
        <f t="shared" si="14"/>
        <v/>
      </c>
      <c r="T86" s="1264"/>
      <c r="U86" s="1265" t="str">
        <f t="shared" si="15"/>
        <v/>
      </c>
      <c r="V86" s="1264"/>
      <c r="W86" s="1266" t="str">
        <f t="shared" si="16"/>
        <v/>
      </c>
      <c r="X86" s="747"/>
    </row>
    <row r="87" spans="1:24" ht="15" customHeight="1" x14ac:dyDescent="0.2">
      <c r="A87" s="1281"/>
      <c r="B87" s="714"/>
      <c r="C87" s="715"/>
      <c r="D87" s="976"/>
      <c r="E87" s="977"/>
      <c r="F87" s="977"/>
      <c r="G87" s="977"/>
      <c r="H87" s="977"/>
      <c r="I87" s="978"/>
      <c r="J87" s="991"/>
      <c r="K87" s="980"/>
      <c r="L87" s="1267"/>
      <c r="M87" s="1265" t="str">
        <f t="shared" si="11"/>
        <v/>
      </c>
      <c r="N87" s="1264"/>
      <c r="O87" s="1265" t="str">
        <f t="shared" si="12"/>
        <v/>
      </c>
      <c r="P87" s="1264"/>
      <c r="Q87" s="1265" t="str">
        <f t="shared" si="13"/>
        <v/>
      </c>
      <c r="R87" s="1264"/>
      <c r="S87" s="1265" t="str">
        <f t="shared" si="14"/>
        <v/>
      </c>
      <c r="T87" s="1264"/>
      <c r="U87" s="1265" t="str">
        <f t="shared" si="15"/>
        <v/>
      </c>
      <c r="V87" s="1264"/>
      <c r="W87" s="1266" t="str">
        <f t="shared" si="16"/>
        <v/>
      </c>
      <c r="X87" s="747"/>
    </row>
    <row r="88" spans="1:24" ht="15" customHeight="1" x14ac:dyDescent="0.2">
      <c r="A88" s="1281"/>
      <c r="B88" s="714"/>
      <c r="C88" s="715"/>
      <c r="D88" s="976"/>
      <c r="E88" s="977"/>
      <c r="F88" s="977"/>
      <c r="G88" s="977"/>
      <c r="H88" s="977"/>
      <c r="I88" s="978"/>
      <c r="J88" s="991"/>
      <c r="K88" s="980"/>
      <c r="L88" s="1267"/>
      <c r="M88" s="1265" t="str">
        <f t="shared" si="11"/>
        <v/>
      </c>
      <c r="N88" s="1264"/>
      <c r="O88" s="1265" t="str">
        <f t="shared" si="12"/>
        <v/>
      </c>
      <c r="P88" s="1264"/>
      <c r="Q88" s="1265" t="str">
        <f t="shared" si="13"/>
        <v/>
      </c>
      <c r="R88" s="1264"/>
      <c r="S88" s="1265" t="str">
        <f t="shared" si="14"/>
        <v/>
      </c>
      <c r="T88" s="1264"/>
      <c r="U88" s="1265" t="str">
        <f t="shared" si="15"/>
        <v/>
      </c>
      <c r="V88" s="1264"/>
      <c r="W88" s="1266" t="str">
        <f t="shared" si="16"/>
        <v/>
      </c>
      <c r="X88" s="747"/>
    </row>
    <row r="89" spans="1:24" ht="15" customHeight="1" x14ac:dyDescent="0.2">
      <c r="A89" s="1281"/>
      <c r="B89" s="714"/>
      <c r="C89" s="715"/>
      <c r="D89" s="976"/>
      <c r="E89" s="977"/>
      <c r="F89" s="977"/>
      <c r="G89" s="977"/>
      <c r="H89" s="977"/>
      <c r="I89" s="978"/>
      <c r="J89" s="991"/>
      <c r="K89" s="980"/>
      <c r="L89" s="1267"/>
      <c r="M89" s="1265" t="str">
        <f t="shared" si="11"/>
        <v/>
      </c>
      <c r="N89" s="1264"/>
      <c r="O89" s="1265" t="str">
        <f t="shared" si="12"/>
        <v/>
      </c>
      <c r="P89" s="1264"/>
      <c r="Q89" s="1265" t="str">
        <f t="shared" si="13"/>
        <v/>
      </c>
      <c r="R89" s="1264"/>
      <c r="S89" s="1265" t="str">
        <f t="shared" si="14"/>
        <v/>
      </c>
      <c r="T89" s="1264"/>
      <c r="U89" s="1265" t="str">
        <f t="shared" si="15"/>
        <v/>
      </c>
      <c r="V89" s="1264"/>
      <c r="W89" s="1266" t="str">
        <f t="shared" si="16"/>
        <v/>
      </c>
      <c r="X89" s="747"/>
    </row>
    <row r="90" spans="1:24" ht="15" customHeight="1" x14ac:dyDescent="0.2">
      <c r="A90" s="1281"/>
      <c r="B90" s="714"/>
      <c r="C90" s="715"/>
      <c r="D90" s="716"/>
      <c r="E90" s="717"/>
      <c r="F90" s="717"/>
      <c r="G90" s="717"/>
      <c r="H90" s="717"/>
      <c r="I90" s="718"/>
      <c r="J90" s="746"/>
      <c r="K90" s="719"/>
      <c r="L90" s="1267"/>
      <c r="M90" s="1265" t="str">
        <f t="shared" si="11"/>
        <v/>
      </c>
      <c r="N90" s="1264"/>
      <c r="O90" s="1265" t="str">
        <f t="shared" si="12"/>
        <v/>
      </c>
      <c r="P90" s="1264"/>
      <c r="Q90" s="1265" t="str">
        <f t="shared" si="13"/>
        <v/>
      </c>
      <c r="R90" s="1264"/>
      <c r="S90" s="1265" t="str">
        <f t="shared" si="14"/>
        <v/>
      </c>
      <c r="T90" s="1264"/>
      <c r="U90" s="1265" t="str">
        <f t="shared" si="15"/>
        <v/>
      </c>
      <c r="V90" s="1264"/>
      <c r="W90" s="1266" t="str">
        <f t="shared" si="16"/>
        <v/>
      </c>
      <c r="X90" s="747"/>
    </row>
    <row r="91" spans="1:24" ht="15" customHeight="1" x14ac:dyDescent="0.2">
      <c r="A91" s="1281"/>
      <c r="B91" s="714"/>
      <c r="C91" s="715"/>
      <c r="D91" s="716"/>
      <c r="E91" s="717"/>
      <c r="F91" s="717"/>
      <c r="G91" s="717"/>
      <c r="H91" s="717"/>
      <c r="I91" s="718"/>
      <c r="J91" s="746"/>
      <c r="K91" s="719"/>
      <c r="L91" s="1267"/>
      <c r="M91" s="1265" t="str">
        <f t="shared" si="11"/>
        <v/>
      </c>
      <c r="N91" s="1264"/>
      <c r="O91" s="1265" t="str">
        <f t="shared" si="12"/>
        <v/>
      </c>
      <c r="P91" s="1264"/>
      <c r="Q91" s="1265" t="str">
        <f t="shared" si="13"/>
        <v/>
      </c>
      <c r="R91" s="1264"/>
      <c r="S91" s="1265" t="str">
        <f t="shared" si="14"/>
        <v/>
      </c>
      <c r="T91" s="1264"/>
      <c r="U91" s="1265" t="str">
        <f t="shared" si="15"/>
        <v/>
      </c>
      <c r="V91" s="1264"/>
      <c r="W91" s="1266" t="str">
        <f t="shared" si="16"/>
        <v/>
      </c>
      <c r="X91" s="747"/>
    </row>
    <row r="92" spans="1:24" ht="15" customHeight="1" x14ac:dyDescent="0.2">
      <c r="A92" s="1281"/>
      <c r="B92" s="714"/>
      <c r="C92" s="715"/>
      <c r="D92" s="716"/>
      <c r="E92" s="717"/>
      <c r="F92" s="717"/>
      <c r="G92" s="717"/>
      <c r="H92" s="717"/>
      <c r="I92" s="718"/>
      <c r="J92" s="746"/>
      <c r="K92" s="719"/>
      <c r="L92" s="1267"/>
      <c r="M92" s="1265" t="str">
        <f t="shared" si="11"/>
        <v/>
      </c>
      <c r="N92" s="1264"/>
      <c r="O92" s="1265" t="str">
        <f t="shared" si="12"/>
        <v/>
      </c>
      <c r="P92" s="1264"/>
      <c r="Q92" s="1265" t="str">
        <f t="shared" si="13"/>
        <v/>
      </c>
      <c r="R92" s="1264"/>
      <c r="S92" s="1265" t="str">
        <f t="shared" si="14"/>
        <v/>
      </c>
      <c r="T92" s="1264"/>
      <c r="U92" s="1265" t="str">
        <f t="shared" si="15"/>
        <v/>
      </c>
      <c r="V92" s="1264"/>
      <c r="W92" s="1266" t="str">
        <f t="shared" si="16"/>
        <v/>
      </c>
      <c r="X92" s="747"/>
    </row>
    <row r="93" spans="1:24" ht="15" customHeight="1" x14ac:dyDescent="0.2">
      <c r="A93" s="1281"/>
      <c r="B93" s="714"/>
      <c r="C93" s="715"/>
      <c r="D93" s="716"/>
      <c r="E93" s="717"/>
      <c r="F93" s="717"/>
      <c r="G93" s="717"/>
      <c r="H93" s="717"/>
      <c r="I93" s="718"/>
      <c r="J93" s="746"/>
      <c r="K93" s="719"/>
      <c r="L93" s="1267"/>
      <c r="M93" s="1265" t="str">
        <f t="shared" si="11"/>
        <v/>
      </c>
      <c r="N93" s="1264"/>
      <c r="O93" s="1265" t="str">
        <f t="shared" si="12"/>
        <v/>
      </c>
      <c r="P93" s="1264"/>
      <c r="Q93" s="1265" t="str">
        <f t="shared" si="13"/>
        <v/>
      </c>
      <c r="R93" s="1264"/>
      <c r="S93" s="1265" t="str">
        <f t="shared" si="14"/>
        <v/>
      </c>
      <c r="T93" s="1264"/>
      <c r="U93" s="1265" t="str">
        <f t="shared" si="15"/>
        <v/>
      </c>
      <c r="V93" s="1264"/>
      <c r="W93" s="1266" t="str">
        <f t="shared" si="16"/>
        <v/>
      </c>
      <c r="X93" s="747"/>
    </row>
    <row r="94" spans="1:24" ht="15" customHeight="1" x14ac:dyDescent="0.2">
      <c r="A94" s="1281"/>
      <c r="B94" s="714"/>
      <c r="C94" s="715"/>
      <c r="D94" s="716"/>
      <c r="E94" s="717"/>
      <c r="F94" s="717"/>
      <c r="G94" s="717"/>
      <c r="H94" s="717"/>
      <c r="I94" s="718"/>
      <c r="J94" s="746"/>
      <c r="K94" s="719"/>
      <c r="L94" s="1267"/>
      <c r="M94" s="1265" t="str">
        <f t="shared" si="11"/>
        <v/>
      </c>
      <c r="N94" s="1264"/>
      <c r="O94" s="1265" t="str">
        <f t="shared" si="12"/>
        <v/>
      </c>
      <c r="P94" s="1264"/>
      <c r="Q94" s="1265" t="str">
        <f t="shared" si="13"/>
        <v/>
      </c>
      <c r="R94" s="1264"/>
      <c r="S94" s="1265" t="str">
        <f t="shared" si="14"/>
        <v/>
      </c>
      <c r="T94" s="1264"/>
      <c r="U94" s="1265" t="str">
        <f t="shared" si="15"/>
        <v/>
      </c>
      <c r="V94" s="1264"/>
      <c r="W94" s="1266" t="str">
        <f t="shared" si="16"/>
        <v/>
      </c>
      <c r="X94" s="747"/>
    </row>
    <row r="95" spans="1:24" ht="15" customHeight="1" x14ac:dyDescent="0.2">
      <c r="A95" s="1281"/>
      <c r="B95" s="714"/>
      <c r="C95" s="715"/>
      <c r="D95" s="716"/>
      <c r="E95" s="717"/>
      <c r="F95" s="717"/>
      <c r="G95" s="717"/>
      <c r="H95" s="717"/>
      <c r="I95" s="718"/>
      <c r="J95" s="746"/>
      <c r="K95" s="719"/>
      <c r="L95" s="1267"/>
      <c r="M95" s="1265" t="str">
        <f t="shared" si="11"/>
        <v/>
      </c>
      <c r="N95" s="1264"/>
      <c r="O95" s="1265" t="str">
        <f t="shared" si="12"/>
        <v/>
      </c>
      <c r="P95" s="1264"/>
      <c r="Q95" s="1265" t="str">
        <f t="shared" si="13"/>
        <v/>
      </c>
      <c r="R95" s="1264"/>
      <c r="S95" s="1265" t="str">
        <f t="shared" si="14"/>
        <v/>
      </c>
      <c r="T95" s="1264"/>
      <c r="U95" s="1265" t="str">
        <f t="shared" si="15"/>
        <v/>
      </c>
      <c r="V95" s="1264"/>
      <c r="W95" s="1266" t="str">
        <f t="shared" si="16"/>
        <v/>
      </c>
      <c r="X95" s="747"/>
    </row>
    <row r="96" spans="1:24" ht="15" customHeight="1" x14ac:dyDescent="0.2">
      <c r="A96" s="1281"/>
      <c r="B96" s="714"/>
      <c r="C96" s="715"/>
      <c r="D96" s="716"/>
      <c r="E96" s="717"/>
      <c r="F96" s="717"/>
      <c r="G96" s="717"/>
      <c r="H96" s="717"/>
      <c r="I96" s="718"/>
      <c r="J96" s="746"/>
      <c r="K96" s="719"/>
      <c r="L96" s="1267"/>
      <c r="M96" s="1265" t="str">
        <f t="shared" si="11"/>
        <v/>
      </c>
      <c r="N96" s="1264"/>
      <c r="O96" s="1265" t="str">
        <f t="shared" si="12"/>
        <v/>
      </c>
      <c r="P96" s="1264"/>
      <c r="Q96" s="1265" t="str">
        <f t="shared" si="13"/>
        <v/>
      </c>
      <c r="R96" s="1264"/>
      <c r="S96" s="1265" t="str">
        <f t="shared" si="14"/>
        <v/>
      </c>
      <c r="T96" s="1264"/>
      <c r="U96" s="1265" t="str">
        <f t="shared" si="15"/>
        <v/>
      </c>
      <c r="V96" s="1264"/>
      <c r="W96" s="1266" t="str">
        <f t="shared" si="16"/>
        <v/>
      </c>
      <c r="X96" s="747"/>
    </row>
    <row r="97" spans="1:24" ht="15" customHeight="1" x14ac:dyDescent="0.2">
      <c r="A97" s="1281"/>
      <c r="B97" s="714"/>
      <c r="C97" s="715"/>
      <c r="D97" s="716"/>
      <c r="E97" s="717"/>
      <c r="F97" s="717"/>
      <c r="G97" s="717"/>
      <c r="H97" s="717"/>
      <c r="I97" s="718"/>
      <c r="J97" s="746"/>
      <c r="K97" s="719"/>
      <c r="L97" s="1267"/>
      <c r="M97" s="1265" t="str">
        <f t="shared" si="11"/>
        <v/>
      </c>
      <c r="N97" s="1264"/>
      <c r="O97" s="1265" t="str">
        <f t="shared" si="12"/>
        <v/>
      </c>
      <c r="P97" s="1264"/>
      <c r="Q97" s="1265" t="str">
        <f t="shared" si="13"/>
        <v/>
      </c>
      <c r="R97" s="1264"/>
      <c r="S97" s="1265" t="str">
        <f t="shared" si="14"/>
        <v/>
      </c>
      <c r="T97" s="1264"/>
      <c r="U97" s="1265" t="str">
        <f t="shared" si="15"/>
        <v/>
      </c>
      <c r="V97" s="1264"/>
      <c r="W97" s="1266" t="str">
        <f t="shared" si="16"/>
        <v/>
      </c>
      <c r="X97" s="747"/>
    </row>
    <row r="98" spans="1:24" ht="15" customHeight="1" x14ac:dyDescent="0.2">
      <c r="A98" s="1281"/>
      <c r="B98" s="714"/>
      <c r="C98" s="715"/>
      <c r="D98" s="716"/>
      <c r="E98" s="717"/>
      <c r="F98" s="717"/>
      <c r="G98" s="717"/>
      <c r="H98" s="717"/>
      <c r="I98" s="718"/>
      <c r="J98" s="746"/>
      <c r="K98" s="719"/>
      <c r="L98" s="1267"/>
      <c r="M98" s="1265" t="str">
        <f t="shared" si="11"/>
        <v/>
      </c>
      <c r="N98" s="1264"/>
      <c r="O98" s="1265" t="str">
        <f t="shared" si="12"/>
        <v/>
      </c>
      <c r="P98" s="1264"/>
      <c r="Q98" s="1265" t="str">
        <f t="shared" si="13"/>
        <v/>
      </c>
      <c r="R98" s="1264"/>
      <c r="S98" s="1265" t="str">
        <f t="shared" si="14"/>
        <v/>
      </c>
      <c r="T98" s="1264"/>
      <c r="U98" s="1265" t="str">
        <f t="shared" si="15"/>
        <v/>
      </c>
      <c r="V98" s="1264"/>
      <c r="W98" s="1266" t="str">
        <f t="shared" si="16"/>
        <v/>
      </c>
      <c r="X98" s="747"/>
    </row>
    <row r="99" spans="1:24" ht="15" customHeight="1" x14ac:dyDescent="0.2">
      <c r="A99" s="1281"/>
      <c r="B99" s="714"/>
      <c r="C99" s="715"/>
      <c r="D99" s="716"/>
      <c r="E99" s="717"/>
      <c r="F99" s="717"/>
      <c r="G99" s="717"/>
      <c r="H99" s="717"/>
      <c r="I99" s="718"/>
      <c r="J99" s="746"/>
      <c r="K99" s="719"/>
      <c r="L99" s="1267"/>
      <c r="M99" s="1265" t="str">
        <f t="shared" si="11"/>
        <v/>
      </c>
      <c r="N99" s="1264"/>
      <c r="O99" s="1265" t="str">
        <f t="shared" si="12"/>
        <v/>
      </c>
      <c r="P99" s="1264"/>
      <c r="Q99" s="1265" t="str">
        <f t="shared" si="13"/>
        <v/>
      </c>
      <c r="R99" s="1264"/>
      <c r="S99" s="1265" t="str">
        <f t="shared" si="14"/>
        <v/>
      </c>
      <c r="T99" s="1264"/>
      <c r="U99" s="1265" t="str">
        <f t="shared" si="15"/>
        <v/>
      </c>
      <c r="V99" s="1264"/>
      <c r="W99" s="1266" t="str">
        <f t="shared" si="16"/>
        <v/>
      </c>
      <c r="X99" s="747"/>
    </row>
    <row r="100" spans="1:24" ht="15" customHeight="1" x14ac:dyDescent="0.2">
      <c r="A100" s="1281"/>
      <c r="B100" s="714"/>
      <c r="C100" s="715"/>
      <c r="D100" s="716"/>
      <c r="E100" s="717"/>
      <c r="F100" s="717"/>
      <c r="G100" s="717"/>
      <c r="H100" s="717"/>
      <c r="I100" s="718"/>
      <c r="J100" s="746"/>
      <c r="K100" s="719"/>
      <c r="L100" s="1267"/>
      <c r="M100" s="1265" t="str">
        <f t="shared" si="11"/>
        <v/>
      </c>
      <c r="N100" s="1264"/>
      <c r="O100" s="1265" t="str">
        <f t="shared" si="12"/>
        <v/>
      </c>
      <c r="P100" s="1264"/>
      <c r="Q100" s="1265" t="str">
        <f t="shared" si="13"/>
        <v/>
      </c>
      <c r="R100" s="1264"/>
      <c r="S100" s="1265" t="str">
        <f t="shared" si="14"/>
        <v/>
      </c>
      <c r="T100" s="1264"/>
      <c r="U100" s="1265" t="str">
        <f t="shared" si="15"/>
        <v/>
      </c>
      <c r="V100" s="1264"/>
      <c r="W100" s="1266" t="str">
        <f t="shared" si="16"/>
        <v/>
      </c>
      <c r="X100" s="747"/>
    </row>
    <row r="101" spans="1:24" ht="15" customHeight="1" x14ac:dyDescent="0.2">
      <c r="A101" s="1281"/>
      <c r="B101" s="714"/>
      <c r="C101" s="715"/>
      <c r="D101" s="716"/>
      <c r="E101" s="717"/>
      <c r="F101" s="717"/>
      <c r="G101" s="717"/>
      <c r="H101" s="717"/>
      <c r="I101" s="718"/>
      <c r="J101" s="746"/>
      <c r="K101" s="719"/>
      <c r="L101" s="1267"/>
      <c r="M101" s="1265" t="str">
        <f t="shared" si="11"/>
        <v/>
      </c>
      <c r="N101" s="1264"/>
      <c r="O101" s="1265" t="str">
        <f t="shared" si="12"/>
        <v/>
      </c>
      <c r="P101" s="1264"/>
      <c r="Q101" s="1265" t="str">
        <f t="shared" si="13"/>
        <v/>
      </c>
      <c r="R101" s="1264"/>
      <c r="S101" s="1265" t="str">
        <f t="shared" si="14"/>
        <v/>
      </c>
      <c r="T101" s="1264"/>
      <c r="U101" s="1265" t="str">
        <f t="shared" si="15"/>
        <v/>
      </c>
      <c r="V101" s="1264"/>
      <c r="W101" s="1266" t="str">
        <f t="shared" si="16"/>
        <v/>
      </c>
      <c r="X101" s="747"/>
    </row>
    <row r="102" spans="1:24" ht="15" customHeight="1" x14ac:dyDescent="0.2">
      <c r="A102" s="1281"/>
      <c r="B102" s="714"/>
      <c r="C102" s="715"/>
      <c r="D102" s="716"/>
      <c r="E102" s="717"/>
      <c r="F102" s="717"/>
      <c r="G102" s="717"/>
      <c r="H102" s="717"/>
      <c r="I102" s="718"/>
      <c r="J102" s="746"/>
      <c r="K102" s="719"/>
      <c r="L102" s="1267"/>
      <c r="M102" s="1265" t="str">
        <f t="shared" si="11"/>
        <v/>
      </c>
      <c r="N102" s="1264"/>
      <c r="O102" s="1265" t="str">
        <f t="shared" si="12"/>
        <v/>
      </c>
      <c r="P102" s="1264"/>
      <c r="Q102" s="1265" t="str">
        <f t="shared" si="13"/>
        <v/>
      </c>
      <c r="R102" s="1264"/>
      <c r="S102" s="1265" t="str">
        <f t="shared" si="14"/>
        <v/>
      </c>
      <c r="T102" s="1264"/>
      <c r="U102" s="1265" t="str">
        <f t="shared" si="15"/>
        <v/>
      </c>
      <c r="V102" s="1264"/>
      <c r="W102" s="1266" t="str">
        <f t="shared" si="16"/>
        <v/>
      </c>
      <c r="X102" s="747"/>
    </row>
    <row r="103" spans="1:24" ht="15" customHeight="1" x14ac:dyDescent="0.2">
      <c r="A103" s="1281"/>
      <c r="B103" s="714"/>
      <c r="C103" s="715"/>
      <c r="D103" s="716"/>
      <c r="E103" s="717"/>
      <c r="F103" s="717"/>
      <c r="G103" s="717"/>
      <c r="H103" s="717"/>
      <c r="I103" s="718"/>
      <c r="J103" s="746"/>
      <c r="K103" s="719"/>
      <c r="L103" s="1267"/>
      <c r="M103" s="1265" t="str">
        <f t="shared" si="11"/>
        <v/>
      </c>
      <c r="N103" s="1264"/>
      <c r="O103" s="1265" t="str">
        <f t="shared" si="12"/>
        <v/>
      </c>
      <c r="P103" s="1264"/>
      <c r="Q103" s="1265" t="str">
        <f t="shared" si="13"/>
        <v/>
      </c>
      <c r="R103" s="1264"/>
      <c r="S103" s="1265" t="str">
        <f t="shared" si="14"/>
        <v/>
      </c>
      <c r="T103" s="1264"/>
      <c r="U103" s="1265" t="str">
        <f t="shared" si="15"/>
        <v/>
      </c>
      <c r="V103" s="1264"/>
      <c r="W103" s="1266" t="str">
        <f t="shared" si="16"/>
        <v/>
      </c>
      <c r="X103" s="747"/>
    </row>
    <row r="104" spans="1:24" ht="15" customHeight="1" x14ac:dyDescent="0.2">
      <c r="A104" s="1281"/>
      <c r="B104" s="714"/>
      <c r="C104" s="715"/>
      <c r="D104" s="716"/>
      <c r="E104" s="717"/>
      <c r="F104" s="717"/>
      <c r="G104" s="717"/>
      <c r="H104" s="717"/>
      <c r="I104" s="718"/>
      <c r="J104" s="746"/>
      <c r="K104" s="719"/>
      <c r="L104" s="1267"/>
      <c r="M104" s="1265" t="str">
        <f t="shared" si="11"/>
        <v/>
      </c>
      <c r="N104" s="1264"/>
      <c r="O104" s="1265" t="str">
        <f t="shared" si="12"/>
        <v/>
      </c>
      <c r="P104" s="1264"/>
      <c r="Q104" s="1265" t="str">
        <f t="shared" si="13"/>
        <v/>
      </c>
      <c r="R104" s="1264"/>
      <c r="S104" s="1265" t="str">
        <f t="shared" si="14"/>
        <v/>
      </c>
      <c r="T104" s="1264"/>
      <c r="U104" s="1265" t="str">
        <f t="shared" si="15"/>
        <v/>
      </c>
      <c r="V104" s="1264"/>
      <c r="W104" s="1266" t="str">
        <f t="shared" si="16"/>
        <v/>
      </c>
      <c r="X104" s="747"/>
    </row>
    <row r="105" spans="1:24" ht="15" customHeight="1" x14ac:dyDescent="0.2">
      <c r="A105" s="1281"/>
      <c r="B105" s="714"/>
      <c r="C105" s="715"/>
      <c r="D105" s="716"/>
      <c r="E105" s="717"/>
      <c r="F105" s="717"/>
      <c r="G105" s="717"/>
      <c r="H105" s="717"/>
      <c r="I105" s="718"/>
      <c r="J105" s="746"/>
      <c r="K105" s="719"/>
      <c r="L105" s="1267"/>
      <c r="M105" s="1265" t="str">
        <f t="shared" si="11"/>
        <v/>
      </c>
      <c r="N105" s="1264"/>
      <c r="O105" s="1265" t="str">
        <f t="shared" si="12"/>
        <v/>
      </c>
      <c r="P105" s="1264"/>
      <c r="Q105" s="1265" t="str">
        <f t="shared" si="13"/>
        <v/>
      </c>
      <c r="R105" s="1264"/>
      <c r="S105" s="1265" t="str">
        <f t="shared" si="14"/>
        <v/>
      </c>
      <c r="T105" s="1264"/>
      <c r="U105" s="1265" t="str">
        <f t="shared" si="15"/>
        <v/>
      </c>
      <c r="V105" s="1264"/>
      <c r="W105" s="1266" t="str">
        <f t="shared" si="16"/>
        <v/>
      </c>
      <c r="X105" s="747"/>
    </row>
    <row r="106" spans="1:24" ht="15" customHeight="1" x14ac:dyDescent="0.2">
      <c r="A106" s="1281"/>
      <c r="B106" s="714"/>
      <c r="C106" s="715"/>
      <c r="D106" s="716"/>
      <c r="E106" s="717"/>
      <c r="F106" s="717"/>
      <c r="G106" s="717"/>
      <c r="H106" s="717"/>
      <c r="I106" s="718"/>
      <c r="J106" s="746"/>
      <c r="K106" s="719"/>
      <c r="L106" s="1267"/>
      <c r="M106" s="1265" t="str">
        <f t="shared" si="11"/>
        <v/>
      </c>
      <c r="N106" s="1264"/>
      <c r="O106" s="1265" t="str">
        <f t="shared" si="12"/>
        <v/>
      </c>
      <c r="P106" s="1264"/>
      <c r="Q106" s="1265" t="str">
        <f t="shared" si="13"/>
        <v/>
      </c>
      <c r="R106" s="1264"/>
      <c r="S106" s="1265" t="str">
        <f t="shared" si="14"/>
        <v/>
      </c>
      <c r="T106" s="1264"/>
      <c r="U106" s="1265" t="str">
        <f t="shared" si="15"/>
        <v/>
      </c>
      <c r="V106" s="1264"/>
      <c r="W106" s="1266" t="str">
        <f t="shared" si="16"/>
        <v/>
      </c>
      <c r="X106" s="747"/>
    </row>
    <row r="107" spans="1:24" ht="15" customHeight="1" x14ac:dyDescent="0.2">
      <c r="A107" s="1281"/>
      <c r="B107" s="714"/>
      <c r="C107" s="715"/>
      <c r="D107" s="716"/>
      <c r="E107" s="717"/>
      <c r="F107" s="717"/>
      <c r="G107" s="717"/>
      <c r="H107" s="717"/>
      <c r="I107" s="718"/>
      <c r="J107" s="746"/>
      <c r="K107" s="719"/>
      <c r="L107" s="1267"/>
      <c r="M107" s="1265" t="str">
        <f t="shared" si="11"/>
        <v/>
      </c>
      <c r="N107" s="1264"/>
      <c r="O107" s="1265" t="str">
        <f t="shared" si="12"/>
        <v/>
      </c>
      <c r="P107" s="1264"/>
      <c r="Q107" s="1265" t="str">
        <f t="shared" si="13"/>
        <v/>
      </c>
      <c r="R107" s="1264"/>
      <c r="S107" s="1265" t="str">
        <f t="shared" si="14"/>
        <v/>
      </c>
      <c r="T107" s="1264"/>
      <c r="U107" s="1265" t="str">
        <f t="shared" si="15"/>
        <v/>
      </c>
      <c r="V107" s="1264"/>
      <c r="W107" s="1266" t="str">
        <f t="shared" si="16"/>
        <v/>
      </c>
      <c r="X107" s="747"/>
    </row>
    <row r="108" spans="1:24" ht="15" customHeight="1" x14ac:dyDescent="0.2">
      <c r="A108" s="1281"/>
      <c r="B108" s="714"/>
      <c r="C108" s="715"/>
      <c r="D108" s="716"/>
      <c r="E108" s="717"/>
      <c r="F108" s="717"/>
      <c r="G108" s="717"/>
      <c r="H108" s="717"/>
      <c r="I108" s="718"/>
      <c r="J108" s="746"/>
      <c r="K108" s="719"/>
      <c r="L108" s="1267"/>
      <c r="M108" s="1265" t="str">
        <f t="shared" si="11"/>
        <v/>
      </c>
      <c r="N108" s="1264"/>
      <c r="O108" s="1265" t="str">
        <f t="shared" si="12"/>
        <v/>
      </c>
      <c r="P108" s="1264"/>
      <c r="Q108" s="1265" t="str">
        <f t="shared" si="13"/>
        <v/>
      </c>
      <c r="R108" s="1264"/>
      <c r="S108" s="1265" t="str">
        <f t="shared" si="14"/>
        <v/>
      </c>
      <c r="T108" s="1264"/>
      <c r="U108" s="1265" t="str">
        <f t="shared" si="15"/>
        <v/>
      </c>
      <c r="V108" s="1264"/>
      <c r="W108" s="1266" t="str">
        <f t="shared" si="16"/>
        <v/>
      </c>
      <c r="X108" s="747"/>
    </row>
    <row r="109" spans="1:24" ht="15" customHeight="1" x14ac:dyDescent="0.2">
      <c r="A109" s="1281"/>
      <c r="B109" s="714"/>
      <c r="C109" s="715"/>
      <c r="D109" s="716"/>
      <c r="E109" s="717"/>
      <c r="F109" s="717"/>
      <c r="G109" s="717"/>
      <c r="H109" s="717"/>
      <c r="I109" s="718"/>
      <c r="J109" s="746"/>
      <c r="K109" s="719"/>
      <c r="L109" s="1267"/>
      <c r="M109" s="1265" t="str">
        <f t="shared" si="11"/>
        <v/>
      </c>
      <c r="N109" s="1264"/>
      <c r="O109" s="1265" t="str">
        <f t="shared" si="12"/>
        <v/>
      </c>
      <c r="P109" s="1264"/>
      <c r="Q109" s="1265" t="str">
        <f t="shared" si="13"/>
        <v/>
      </c>
      <c r="R109" s="1264"/>
      <c r="S109" s="1265" t="str">
        <f t="shared" si="14"/>
        <v/>
      </c>
      <c r="T109" s="1264"/>
      <c r="U109" s="1265" t="str">
        <f t="shared" si="15"/>
        <v/>
      </c>
      <c r="V109" s="1264"/>
      <c r="W109" s="1266" t="str">
        <f t="shared" si="16"/>
        <v/>
      </c>
      <c r="X109" s="747"/>
    </row>
    <row r="110" spans="1:24" ht="15" customHeight="1" x14ac:dyDescent="0.2">
      <c r="A110" s="1281"/>
      <c r="B110" s="714"/>
      <c r="C110" s="715"/>
      <c r="D110" s="716"/>
      <c r="E110" s="717"/>
      <c r="F110" s="717"/>
      <c r="G110" s="717"/>
      <c r="H110" s="717"/>
      <c r="I110" s="718"/>
      <c r="J110" s="746"/>
      <c r="K110" s="719"/>
      <c r="L110" s="1267"/>
      <c r="M110" s="1265" t="str">
        <f t="shared" si="11"/>
        <v/>
      </c>
      <c r="N110" s="1264"/>
      <c r="O110" s="1265" t="str">
        <f t="shared" si="12"/>
        <v/>
      </c>
      <c r="P110" s="1264"/>
      <c r="Q110" s="1265" t="str">
        <f t="shared" si="13"/>
        <v/>
      </c>
      <c r="R110" s="1264"/>
      <c r="S110" s="1265" t="str">
        <f t="shared" si="14"/>
        <v/>
      </c>
      <c r="T110" s="1264"/>
      <c r="U110" s="1265" t="str">
        <f t="shared" si="15"/>
        <v/>
      </c>
      <c r="V110" s="1264"/>
      <c r="W110" s="1266" t="str">
        <f t="shared" si="16"/>
        <v/>
      </c>
      <c r="X110" s="747"/>
    </row>
    <row r="111" spans="1:24" ht="15" customHeight="1" x14ac:dyDescent="0.2">
      <c r="A111" s="1281"/>
      <c r="B111" s="714"/>
      <c r="C111" s="715"/>
      <c r="D111" s="716"/>
      <c r="E111" s="717"/>
      <c r="F111" s="717"/>
      <c r="G111" s="717"/>
      <c r="H111" s="717"/>
      <c r="I111" s="718"/>
      <c r="J111" s="746"/>
      <c r="K111" s="719"/>
      <c r="L111" s="1267"/>
      <c r="M111" s="1265" t="str">
        <f t="shared" si="11"/>
        <v/>
      </c>
      <c r="N111" s="1264"/>
      <c r="O111" s="1265" t="str">
        <f t="shared" si="12"/>
        <v/>
      </c>
      <c r="P111" s="1264"/>
      <c r="Q111" s="1265" t="str">
        <f t="shared" si="13"/>
        <v/>
      </c>
      <c r="R111" s="1264"/>
      <c r="S111" s="1265" t="str">
        <f t="shared" si="14"/>
        <v/>
      </c>
      <c r="T111" s="1264"/>
      <c r="U111" s="1265" t="str">
        <f t="shared" si="15"/>
        <v/>
      </c>
      <c r="V111" s="1264"/>
      <c r="W111" s="1266" t="str">
        <f t="shared" si="16"/>
        <v/>
      </c>
      <c r="X111" s="747"/>
    </row>
    <row r="112" spans="1:24" ht="15" customHeight="1" x14ac:dyDescent="0.2">
      <c r="A112" s="1281"/>
      <c r="B112" s="714"/>
      <c r="C112" s="715"/>
      <c r="D112" s="716"/>
      <c r="E112" s="717"/>
      <c r="F112" s="717"/>
      <c r="G112" s="717"/>
      <c r="H112" s="717"/>
      <c r="I112" s="718"/>
      <c r="J112" s="746"/>
      <c r="K112" s="719"/>
      <c r="L112" s="1267"/>
      <c r="M112" s="1265" t="str">
        <f t="shared" si="11"/>
        <v/>
      </c>
      <c r="N112" s="1264"/>
      <c r="O112" s="1265" t="str">
        <f t="shared" si="12"/>
        <v/>
      </c>
      <c r="P112" s="1264"/>
      <c r="Q112" s="1265" t="str">
        <f t="shared" si="13"/>
        <v/>
      </c>
      <c r="R112" s="1264"/>
      <c r="S112" s="1265" t="str">
        <f t="shared" si="14"/>
        <v/>
      </c>
      <c r="T112" s="1264"/>
      <c r="U112" s="1265" t="str">
        <f t="shared" si="15"/>
        <v/>
      </c>
      <c r="V112" s="1264"/>
      <c r="W112" s="1266" t="str">
        <f t="shared" si="16"/>
        <v/>
      </c>
      <c r="X112" s="747"/>
    </row>
    <row r="113" spans="1:24" ht="15" customHeight="1" x14ac:dyDescent="0.2">
      <c r="A113" s="1281"/>
      <c r="B113" s="714"/>
      <c r="C113" s="715"/>
      <c r="D113" s="716"/>
      <c r="E113" s="717"/>
      <c r="F113" s="717"/>
      <c r="G113" s="717"/>
      <c r="H113" s="717"/>
      <c r="I113" s="718"/>
      <c r="J113" s="746"/>
      <c r="K113" s="719"/>
      <c r="L113" s="1267"/>
      <c r="M113" s="1265" t="str">
        <f t="shared" si="11"/>
        <v/>
      </c>
      <c r="N113" s="1264"/>
      <c r="O113" s="1265" t="str">
        <f t="shared" si="12"/>
        <v/>
      </c>
      <c r="P113" s="1264"/>
      <c r="Q113" s="1265" t="str">
        <f t="shared" si="13"/>
        <v/>
      </c>
      <c r="R113" s="1264"/>
      <c r="S113" s="1265" t="str">
        <f t="shared" si="14"/>
        <v/>
      </c>
      <c r="T113" s="1264"/>
      <c r="U113" s="1265" t="str">
        <f t="shared" si="15"/>
        <v/>
      </c>
      <c r="V113" s="1264"/>
      <c r="W113" s="1266" t="str">
        <f t="shared" si="16"/>
        <v/>
      </c>
      <c r="X113" s="747"/>
    </row>
    <row r="114" spans="1:24" ht="15" customHeight="1" x14ac:dyDescent="0.2">
      <c r="A114" s="1281"/>
      <c r="B114" s="714"/>
      <c r="C114" s="715"/>
      <c r="D114" s="716"/>
      <c r="E114" s="717"/>
      <c r="F114" s="717"/>
      <c r="G114" s="717"/>
      <c r="H114" s="717"/>
      <c r="I114" s="718"/>
      <c r="J114" s="746"/>
      <c r="K114" s="719"/>
      <c r="L114" s="1267"/>
      <c r="M114" s="1265" t="str">
        <f t="shared" si="11"/>
        <v/>
      </c>
      <c r="N114" s="1264"/>
      <c r="O114" s="1265" t="str">
        <f t="shared" si="12"/>
        <v/>
      </c>
      <c r="P114" s="1264"/>
      <c r="Q114" s="1265" t="str">
        <f t="shared" si="13"/>
        <v/>
      </c>
      <c r="R114" s="1264"/>
      <c r="S114" s="1265" t="str">
        <f t="shared" si="14"/>
        <v/>
      </c>
      <c r="T114" s="1264"/>
      <c r="U114" s="1265" t="str">
        <f t="shared" si="15"/>
        <v/>
      </c>
      <c r="V114" s="1264"/>
      <c r="W114" s="1266" t="str">
        <f t="shared" si="16"/>
        <v/>
      </c>
      <c r="X114" s="747"/>
    </row>
    <row r="115" spans="1:24" ht="15" customHeight="1" x14ac:dyDescent="0.2">
      <c r="A115" s="1294" t="s">
        <v>1178</v>
      </c>
      <c r="B115" s="714"/>
      <c r="C115" s="715"/>
      <c r="D115" s="716"/>
      <c r="E115" s="717"/>
      <c r="F115" s="717"/>
      <c r="G115" s="717"/>
      <c r="H115" s="717"/>
      <c r="I115" s="718"/>
      <c r="J115" s="746"/>
      <c r="K115" s="719"/>
      <c r="L115" s="1267"/>
      <c r="M115" s="1265" t="str">
        <f t="shared" si="11"/>
        <v/>
      </c>
      <c r="N115" s="1264"/>
      <c r="O115" s="1265" t="str">
        <f t="shared" si="12"/>
        <v/>
      </c>
      <c r="P115" s="1264"/>
      <c r="Q115" s="1265" t="str">
        <f t="shared" si="13"/>
        <v/>
      </c>
      <c r="R115" s="1264"/>
      <c r="S115" s="1265" t="str">
        <f t="shared" si="14"/>
        <v/>
      </c>
      <c r="T115" s="1264"/>
      <c r="U115" s="1265" t="str">
        <f t="shared" si="15"/>
        <v/>
      </c>
      <c r="V115" s="1264"/>
      <c r="W115" s="1266" t="str">
        <f t="shared" si="16"/>
        <v/>
      </c>
      <c r="X115" s="747"/>
    </row>
    <row r="116" spans="1:24" ht="15" customHeight="1" x14ac:dyDescent="0.2">
      <c r="A116" s="1293" t="s">
        <v>1181</v>
      </c>
      <c r="B116" s="714"/>
      <c r="C116" s="715"/>
      <c r="D116" s="716"/>
      <c r="E116" s="717"/>
      <c r="F116" s="717"/>
      <c r="G116" s="717"/>
      <c r="H116" s="717"/>
      <c r="I116" s="718"/>
      <c r="J116" s="746"/>
      <c r="K116" s="719"/>
      <c r="L116" s="1267"/>
      <c r="M116" s="1265" t="str">
        <f t="shared" si="11"/>
        <v/>
      </c>
      <c r="N116" s="1264"/>
      <c r="O116" s="1265" t="str">
        <f t="shared" si="12"/>
        <v/>
      </c>
      <c r="P116" s="1264"/>
      <c r="Q116" s="1265" t="str">
        <f t="shared" si="13"/>
        <v/>
      </c>
      <c r="R116" s="1264"/>
      <c r="S116" s="1265" t="str">
        <f t="shared" si="14"/>
        <v/>
      </c>
      <c r="T116" s="1264"/>
      <c r="U116" s="1265" t="str">
        <f t="shared" si="15"/>
        <v/>
      </c>
      <c r="V116" s="1264"/>
      <c r="W116" s="1266" t="str">
        <f t="shared" si="16"/>
        <v/>
      </c>
      <c r="X116" s="747"/>
    </row>
    <row r="117" spans="1:24" ht="15" customHeight="1" x14ac:dyDescent="0.2">
      <c r="A117" s="1383" t="s">
        <v>1182</v>
      </c>
      <c r="B117" s="714"/>
      <c r="C117" s="715"/>
      <c r="D117" s="716"/>
      <c r="E117" s="717"/>
      <c r="F117" s="717"/>
      <c r="G117" s="717"/>
      <c r="H117" s="717"/>
      <c r="I117" s="718"/>
      <c r="J117" s="746"/>
      <c r="K117" s="719"/>
      <c r="L117" s="1267"/>
      <c r="M117" s="1265" t="str">
        <f t="shared" si="11"/>
        <v/>
      </c>
      <c r="N117" s="1264"/>
      <c r="O117" s="1265" t="str">
        <f t="shared" si="12"/>
        <v/>
      </c>
      <c r="P117" s="1264"/>
      <c r="Q117" s="1265" t="str">
        <f t="shared" si="13"/>
        <v/>
      </c>
      <c r="R117" s="1264"/>
      <c r="S117" s="1265" t="str">
        <f t="shared" si="14"/>
        <v/>
      </c>
      <c r="T117" s="1264"/>
      <c r="U117" s="1265" t="str">
        <f t="shared" si="15"/>
        <v/>
      </c>
      <c r="V117" s="1264"/>
      <c r="W117" s="1266" t="str">
        <f t="shared" si="16"/>
        <v/>
      </c>
      <c r="X117" s="747"/>
    </row>
    <row r="118" spans="1:24" ht="15" customHeight="1" x14ac:dyDescent="0.2">
      <c r="A118" s="1281"/>
      <c r="B118" s="714"/>
      <c r="C118" s="715"/>
      <c r="D118" s="716"/>
      <c r="E118" s="717"/>
      <c r="F118" s="717"/>
      <c r="G118" s="717"/>
      <c r="H118" s="717"/>
      <c r="I118" s="718"/>
      <c r="J118" s="746"/>
      <c r="K118" s="719"/>
      <c r="L118" s="1267"/>
      <c r="M118" s="1265" t="str">
        <f t="shared" si="11"/>
        <v/>
      </c>
      <c r="N118" s="1264"/>
      <c r="O118" s="1265" t="str">
        <f t="shared" si="12"/>
        <v/>
      </c>
      <c r="P118" s="1264"/>
      <c r="Q118" s="1265" t="str">
        <f t="shared" si="13"/>
        <v/>
      </c>
      <c r="R118" s="1264"/>
      <c r="S118" s="1265" t="str">
        <f t="shared" si="14"/>
        <v/>
      </c>
      <c r="T118" s="1264"/>
      <c r="U118" s="1265" t="str">
        <f t="shared" si="15"/>
        <v/>
      </c>
      <c r="V118" s="1264"/>
      <c r="W118" s="1266" t="str">
        <f t="shared" si="16"/>
        <v/>
      </c>
      <c r="X118" s="747"/>
    </row>
    <row r="119" spans="1:24" ht="15" customHeight="1" x14ac:dyDescent="0.2">
      <c r="A119" s="1281"/>
      <c r="B119" s="714"/>
      <c r="C119" s="715"/>
      <c r="D119" s="716"/>
      <c r="E119" s="717"/>
      <c r="F119" s="717"/>
      <c r="G119" s="717"/>
      <c r="H119" s="717"/>
      <c r="I119" s="718"/>
      <c r="J119" s="746"/>
      <c r="K119" s="719"/>
      <c r="L119" s="1267"/>
      <c r="M119" s="1265" t="str">
        <f t="shared" si="11"/>
        <v/>
      </c>
      <c r="N119" s="1264"/>
      <c r="O119" s="1265" t="str">
        <f t="shared" si="12"/>
        <v/>
      </c>
      <c r="P119" s="1264"/>
      <c r="Q119" s="1265" t="str">
        <f t="shared" si="13"/>
        <v/>
      </c>
      <c r="R119" s="1264"/>
      <c r="S119" s="1265" t="str">
        <f t="shared" si="14"/>
        <v/>
      </c>
      <c r="T119" s="1264"/>
      <c r="U119" s="1265" t="str">
        <f t="shared" si="15"/>
        <v/>
      </c>
      <c r="V119" s="1264"/>
      <c r="W119" s="1266" t="str">
        <f t="shared" si="16"/>
        <v/>
      </c>
      <c r="X119" s="747"/>
    </row>
    <row r="120" spans="1:24" ht="15" customHeight="1" x14ac:dyDescent="0.2">
      <c r="A120" s="1281"/>
      <c r="B120" s="714"/>
      <c r="C120" s="715"/>
      <c r="D120" s="716"/>
      <c r="E120" s="717"/>
      <c r="F120" s="717"/>
      <c r="G120" s="717"/>
      <c r="H120" s="717"/>
      <c r="I120" s="718"/>
      <c r="J120" s="746"/>
      <c r="K120" s="719"/>
      <c r="L120" s="1267"/>
      <c r="M120" s="1265" t="str">
        <f t="shared" si="11"/>
        <v/>
      </c>
      <c r="N120" s="1264"/>
      <c r="O120" s="1265" t="str">
        <f t="shared" si="12"/>
        <v/>
      </c>
      <c r="P120" s="1264"/>
      <c r="Q120" s="1265" t="str">
        <f t="shared" si="13"/>
        <v/>
      </c>
      <c r="R120" s="1264"/>
      <c r="S120" s="1265" t="str">
        <f t="shared" si="14"/>
        <v/>
      </c>
      <c r="T120" s="1264"/>
      <c r="U120" s="1265" t="str">
        <f t="shared" si="15"/>
        <v/>
      </c>
      <c r="V120" s="1264"/>
      <c r="W120" s="1266" t="str">
        <f t="shared" si="16"/>
        <v/>
      </c>
      <c r="X120" s="747"/>
    </row>
    <row r="121" spans="1:24" ht="15" customHeight="1" x14ac:dyDescent="0.2">
      <c r="A121" s="1281"/>
      <c r="B121" s="714"/>
      <c r="C121" s="715"/>
      <c r="D121" s="716"/>
      <c r="E121" s="717"/>
      <c r="F121" s="717"/>
      <c r="G121" s="717"/>
      <c r="H121" s="717"/>
      <c r="I121" s="718"/>
      <c r="J121" s="746"/>
      <c r="K121" s="719"/>
      <c r="L121" s="1267"/>
      <c r="M121" s="1265" t="str">
        <f t="shared" si="11"/>
        <v/>
      </c>
      <c r="N121" s="1264"/>
      <c r="O121" s="1265" t="str">
        <f t="shared" si="12"/>
        <v/>
      </c>
      <c r="P121" s="1264"/>
      <c r="Q121" s="1265" t="str">
        <f t="shared" si="13"/>
        <v/>
      </c>
      <c r="R121" s="1264"/>
      <c r="S121" s="1265" t="str">
        <f t="shared" si="14"/>
        <v/>
      </c>
      <c r="T121" s="1264"/>
      <c r="U121" s="1265" t="str">
        <f t="shared" si="15"/>
        <v/>
      </c>
      <c r="V121" s="1264"/>
      <c r="W121" s="1266" t="str">
        <f t="shared" si="16"/>
        <v/>
      </c>
      <c r="X121" s="747"/>
    </row>
    <row r="122" spans="1:24" ht="15" customHeight="1" x14ac:dyDescent="0.2">
      <c r="A122" s="1281"/>
      <c r="B122" s="714"/>
      <c r="C122" s="715"/>
      <c r="D122" s="716"/>
      <c r="E122" s="717"/>
      <c r="F122" s="717"/>
      <c r="G122" s="717"/>
      <c r="H122" s="717"/>
      <c r="I122" s="718"/>
      <c r="J122" s="746"/>
      <c r="K122" s="719"/>
      <c r="L122" s="1267"/>
      <c r="M122" s="1265" t="str">
        <f t="shared" si="11"/>
        <v/>
      </c>
      <c r="N122" s="1264"/>
      <c r="O122" s="1265" t="str">
        <f t="shared" si="12"/>
        <v/>
      </c>
      <c r="P122" s="1264"/>
      <c r="Q122" s="1265" t="str">
        <f t="shared" si="13"/>
        <v/>
      </c>
      <c r="R122" s="1264"/>
      <c r="S122" s="1265" t="str">
        <f t="shared" si="14"/>
        <v/>
      </c>
      <c r="T122" s="1264"/>
      <c r="U122" s="1265" t="str">
        <f t="shared" si="15"/>
        <v/>
      </c>
      <c r="V122" s="1264"/>
      <c r="W122" s="1266" t="str">
        <f t="shared" si="16"/>
        <v/>
      </c>
      <c r="X122" s="747"/>
    </row>
    <row r="123" spans="1:24" ht="15" customHeight="1" x14ac:dyDescent="0.2">
      <c r="A123" s="1281"/>
      <c r="B123" s="714"/>
      <c r="C123" s="715"/>
      <c r="D123" s="716"/>
      <c r="E123" s="717"/>
      <c r="F123" s="717"/>
      <c r="G123" s="717"/>
      <c r="H123" s="717"/>
      <c r="I123" s="718"/>
      <c r="J123" s="746"/>
      <c r="K123" s="719"/>
      <c r="L123" s="1267"/>
      <c r="M123" s="1265" t="str">
        <f t="shared" si="11"/>
        <v/>
      </c>
      <c r="N123" s="1264"/>
      <c r="O123" s="1265" t="str">
        <f t="shared" si="12"/>
        <v/>
      </c>
      <c r="P123" s="1264"/>
      <c r="Q123" s="1265" t="str">
        <f t="shared" si="13"/>
        <v/>
      </c>
      <c r="R123" s="1264"/>
      <c r="S123" s="1265" t="str">
        <f t="shared" si="14"/>
        <v/>
      </c>
      <c r="T123" s="1264"/>
      <c r="U123" s="1265" t="str">
        <f t="shared" si="15"/>
        <v/>
      </c>
      <c r="V123" s="1264"/>
      <c r="W123" s="1266" t="str">
        <f t="shared" si="16"/>
        <v/>
      </c>
      <c r="X123" s="747"/>
    </row>
    <row r="124" spans="1:24" ht="15" customHeight="1" x14ac:dyDescent="0.2">
      <c r="A124" s="1281"/>
      <c r="B124" s="714"/>
      <c r="C124" s="715"/>
      <c r="D124" s="716"/>
      <c r="E124" s="717"/>
      <c r="F124" s="717"/>
      <c r="G124" s="717"/>
      <c r="H124" s="717"/>
      <c r="I124" s="718"/>
      <c r="J124" s="746"/>
      <c r="K124" s="719"/>
      <c r="L124" s="1267"/>
      <c r="M124" s="1265" t="str">
        <f t="shared" si="11"/>
        <v/>
      </c>
      <c r="N124" s="1264"/>
      <c r="O124" s="1265" t="str">
        <f t="shared" si="12"/>
        <v/>
      </c>
      <c r="P124" s="1264"/>
      <c r="Q124" s="1265" t="str">
        <f t="shared" si="13"/>
        <v/>
      </c>
      <c r="R124" s="1264"/>
      <c r="S124" s="1265" t="str">
        <f t="shared" si="14"/>
        <v/>
      </c>
      <c r="T124" s="1264"/>
      <c r="U124" s="1265" t="str">
        <f t="shared" si="15"/>
        <v/>
      </c>
      <c r="V124" s="1264"/>
      <c r="W124" s="1266" t="str">
        <f t="shared" si="16"/>
        <v/>
      </c>
      <c r="X124" s="747"/>
    </row>
    <row r="125" spans="1:24" ht="15" customHeight="1" x14ac:dyDescent="0.2">
      <c r="A125" s="1281"/>
      <c r="B125" s="714"/>
      <c r="C125" s="715"/>
      <c r="D125" s="716"/>
      <c r="E125" s="717"/>
      <c r="F125" s="717"/>
      <c r="G125" s="717"/>
      <c r="H125" s="717"/>
      <c r="I125" s="718"/>
      <c r="J125" s="746"/>
      <c r="K125" s="719"/>
      <c r="L125" s="1267"/>
      <c r="M125" s="1265" t="str">
        <f t="shared" si="11"/>
        <v/>
      </c>
      <c r="N125" s="1264"/>
      <c r="O125" s="1265" t="str">
        <f t="shared" si="12"/>
        <v/>
      </c>
      <c r="P125" s="1264"/>
      <c r="Q125" s="1265" t="str">
        <f t="shared" si="13"/>
        <v/>
      </c>
      <c r="R125" s="1264"/>
      <c r="S125" s="1265" t="str">
        <f t="shared" si="14"/>
        <v/>
      </c>
      <c r="T125" s="1264"/>
      <c r="U125" s="1265" t="str">
        <f t="shared" si="15"/>
        <v/>
      </c>
      <c r="V125" s="1264"/>
      <c r="W125" s="1266" t="str">
        <f t="shared" si="16"/>
        <v/>
      </c>
      <c r="X125" s="747"/>
    </row>
    <row r="126" spans="1:24" ht="15" customHeight="1" x14ac:dyDescent="0.2">
      <c r="A126" s="1281"/>
      <c r="B126" s="714"/>
      <c r="C126" s="715"/>
      <c r="D126" s="716"/>
      <c r="E126" s="717"/>
      <c r="F126" s="717"/>
      <c r="G126" s="717"/>
      <c r="H126" s="717"/>
      <c r="I126" s="718"/>
      <c r="J126" s="746"/>
      <c r="K126" s="719"/>
      <c r="L126" s="1267"/>
      <c r="M126" s="1265" t="str">
        <f t="shared" si="11"/>
        <v/>
      </c>
      <c r="N126" s="1264"/>
      <c r="O126" s="1265" t="str">
        <f t="shared" si="12"/>
        <v/>
      </c>
      <c r="P126" s="1264"/>
      <c r="Q126" s="1265" t="str">
        <f t="shared" si="13"/>
        <v/>
      </c>
      <c r="R126" s="1264"/>
      <c r="S126" s="1265" t="str">
        <f t="shared" si="14"/>
        <v/>
      </c>
      <c r="T126" s="1264"/>
      <c r="U126" s="1265" t="str">
        <f t="shared" si="15"/>
        <v/>
      </c>
      <c r="V126" s="1264"/>
      <c r="W126" s="1266" t="str">
        <f t="shared" si="16"/>
        <v/>
      </c>
      <c r="X126" s="747"/>
    </row>
    <row r="127" spans="1:24" ht="15" customHeight="1" x14ac:dyDescent="0.2">
      <c r="A127" s="1281"/>
      <c r="B127" s="714"/>
      <c r="C127" s="715"/>
      <c r="D127" s="716"/>
      <c r="E127" s="717"/>
      <c r="F127" s="717"/>
      <c r="G127" s="717"/>
      <c r="H127" s="717"/>
      <c r="I127" s="718"/>
      <c r="J127" s="746"/>
      <c r="K127" s="719"/>
      <c r="L127" s="1267"/>
      <c r="M127" s="1265" t="str">
        <f t="shared" si="11"/>
        <v/>
      </c>
      <c r="N127" s="1264"/>
      <c r="O127" s="1265" t="str">
        <f t="shared" si="12"/>
        <v/>
      </c>
      <c r="P127" s="1264"/>
      <c r="Q127" s="1265" t="str">
        <f t="shared" si="13"/>
        <v/>
      </c>
      <c r="R127" s="1264"/>
      <c r="S127" s="1265" t="str">
        <f t="shared" si="14"/>
        <v/>
      </c>
      <c r="T127" s="1264"/>
      <c r="U127" s="1265" t="str">
        <f t="shared" si="15"/>
        <v/>
      </c>
      <c r="V127" s="1264"/>
      <c r="W127" s="1266" t="str">
        <f t="shared" si="16"/>
        <v/>
      </c>
      <c r="X127" s="747"/>
    </row>
    <row r="128" spans="1:24" ht="15" customHeight="1" x14ac:dyDescent="0.2">
      <c r="A128" s="1281"/>
      <c r="B128" s="714"/>
      <c r="C128" s="715"/>
      <c r="D128" s="716"/>
      <c r="E128" s="717"/>
      <c r="F128" s="717"/>
      <c r="G128" s="717"/>
      <c r="H128" s="717"/>
      <c r="I128" s="718"/>
      <c r="J128" s="746"/>
      <c r="K128" s="719"/>
      <c r="L128" s="1267"/>
      <c r="M128" s="1265" t="str">
        <f t="shared" si="11"/>
        <v/>
      </c>
      <c r="N128" s="1264"/>
      <c r="O128" s="1265" t="str">
        <f t="shared" si="12"/>
        <v/>
      </c>
      <c r="P128" s="1264"/>
      <c r="Q128" s="1265" t="str">
        <f t="shared" si="13"/>
        <v/>
      </c>
      <c r="R128" s="1264"/>
      <c r="S128" s="1265" t="str">
        <f t="shared" si="14"/>
        <v/>
      </c>
      <c r="T128" s="1264"/>
      <c r="U128" s="1265" t="str">
        <f t="shared" si="15"/>
        <v/>
      </c>
      <c r="V128" s="1264"/>
      <c r="W128" s="1266" t="str">
        <f t="shared" si="16"/>
        <v/>
      </c>
      <c r="X128" s="747"/>
    </row>
    <row r="129" spans="1:24" ht="15" customHeight="1" x14ac:dyDescent="0.2">
      <c r="A129" s="1281"/>
      <c r="B129" s="714"/>
      <c r="C129" s="715"/>
      <c r="D129" s="716"/>
      <c r="E129" s="717"/>
      <c r="F129" s="717"/>
      <c r="G129" s="717"/>
      <c r="H129" s="717"/>
      <c r="I129" s="718"/>
      <c r="J129" s="746"/>
      <c r="K129" s="719"/>
      <c r="L129" s="1267"/>
      <c r="M129" s="1265" t="str">
        <f t="shared" si="11"/>
        <v/>
      </c>
      <c r="N129" s="1264"/>
      <c r="O129" s="1265" t="str">
        <f t="shared" si="12"/>
        <v/>
      </c>
      <c r="P129" s="1264"/>
      <c r="Q129" s="1265" t="str">
        <f t="shared" si="13"/>
        <v/>
      </c>
      <c r="R129" s="1264"/>
      <c r="S129" s="1265" t="str">
        <f t="shared" si="14"/>
        <v/>
      </c>
      <c r="T129" s="1264"/>
      <c r="U129" s="1265" t="str">
        <f t="shared" si="15"/>
        <v/>
      </c>
      <c r="V129" s="1264"/>
      <c r="W129" s="1266" t="str">
        <f t="shared" si="16"/>
        <v/>
      </c>
      <c r="X129" s="747"/>
    </row>
    <row r="130" spans="1:24" ht="15" customHeight="1" x14ac:dyDescent="0.2">
      <c r="A130" s="1281"/>
      <c r="B130" s="714"/>
      <c r="C130" s="715"/>
      <c r="D130" s="716"/>
      <c r="E130" s="717"/>
      <c r="F130" s="717"/>
      <c r="G130" s="717"/>
      <c r="H130" s="717"/>
      <c r="I130" s="718"/>
      <c r="J130" s="746"/>
      <c r="K130" s="719"/>
      <c r="L130" s="1267"/>
      <c r="M130" s="1265" t="str">
        <f t="shared" si="11"/>
        <v/>
      </c>
      <c r="N130" s="1264"/>
      <c r="O130" s="1265" t="str">
        <f t="shared" si="12"/>
        <v/>
      </c>
      <c r="P130" s="1264"/>
      <c r="Q130" s="1265" t="str">
        <f t="shared" si="13"/>
        <v/>
      </c>
      <c r="R130" s="1264"/>
      <c r="S130" s="1265" t="str">
        <f t="shared" si="14"/>
        <v/>
      </c>
      <c r="T130" s="1264"/>
      <c r="U130" s="1265" t="str">
        <f t="shared" si="15"/>
        <v/>
      </c>
      <c r="V130" s="1264"/>
      <c r="W130" s="1266" t="str">
        <f t="shared" si="16"/>
        <v/>
      </c>
      <c r="X130" s="747"/>
    </row>
    <row r="131" spans="1:24" ht="15" customHeight="1" x14ac:dyDescent="0.2">
      <c r="A131" s="1281"/>
      <c r="B131" s="714"/>
      <c r="C131" s="715"/>
      <c r="D131" s="716"/>
      <c r="E131" s="717"/>
      <c r="F131" s="717"/>
      <c r="G131" s="717"/>
      <c r="H131" s="717"/>
      <c r="I131" s="718"/>
      <c r="J131" s="746"/>
      <c r="K131" s="719"/>
      <c r="L131" s="1267"/>
      <c r="M131" s="1265" t="str">
        <f t="shared" si="11"/>
        <v/>
      </c>
      <c r="N131" s="1264"/>
      <c r="O131" s="1265" t="str">
        <f t="shared" si="12"/>
        <v/>
      </c>
      <c r="P131" s="1264"/>
      <c r="Q131" s="1265" t="str">
        <f t="shared" si="13"/>
        <v/>
      </c>
      <c r="R131" s="1264"/>
      <c r="S131" s="1265" t="str">
        <f t="shared" si="14"/>
        <v/>
      </c>
      <c r="T131" s="1264"/>
      <c r="U131" s="1265" t="str">
        <f t="shared" si="15"/>
        <v/>
      </c>
      <c r="V131" s="1264"/>
      <c r="W131" s="1266" t="str">
        <f t="shared" si="16"/>
        <v/>
      </c>
      <c r="X131" s="747"/>
    </row>
    <row r="132" spans="1:24" ht="15" customHeight="1" x14ac:dyDescent="0.2">
      <c r="A132" s="1281"/>
      <c r="B132" s="720"/>
      <c r="C132" s="721"/>
      <c r="D132" s="722"/>
      <c r="E132" s="723"/>
      <c r="F132" s="723"/>
      <c r="G132" s="723"/>
      <c r="H132" s="723"/>
      <c r="I132" s="724"/>
      <c r="J132" s="725"/>
      <c r="K132" s="726"/>
      <c r="L132" s="1267"/>
      <c r="M132" s="1265" t="str">
        <f t="shared" si="11"/>
        <v/>
      </c>
      <c r="N132" s="1264"/>
      <c r="O132" s="1265" t="str">
        <f t="shared" si="12"/>
        <v/>
      </c>
      <c r="P132" s="1264"/>
      <c r="Q132" s="1265" t="str">
        <f t="shared" si="13"/>
        <v/>
      </c>
      <c r="R132" s="1264"/>
      <c r="S132" s="1265" t="str">
        <f t="shared" si="14"/>
        <v/>
      </c>
      <c r="T132" s="1264"/>
      <c r="U132" s="1265" t="str">
        <f t="shared" si="15"/>
        <v/>
      </c>
      <c r="V132" s="1264"/>
      <c r="W132" s="1266" t="str">
        <f t="shared" si="16"/>
        <v/>
      </c>
      <c r="X132" s="733"/>
    </row>
    <row r="133" spans="1:24" ht="15" customHeight="1" x14ac:dyDescent="0.2">
      <c r="A133" s="1281"/>
      <c r="B133" s="720"/>
      <c r="C133" s="721"/>
      <c r="D133" s="722"/>
      <c r="E133" s="723"/>
      <c r="F133" s="723"/>
      <c r="G133" s="723"/>
      <c r="H133" s="723"/>
      <c r="I133" s="724"/>
      <c r="J133" s="725"/>
      <c r="K133" s="726"/>
      <c r="L133" s="1267"/>
      <c r="M133" s="1265" t="str">
        <f t="shared" si="11"/>
        <v/>
      </c>
      <c r="N133" s="1264"/>
      <c r="O133" s="1265" t="str">
        <f t="shared" si="12"/>
        <v/>
      </c>
      <c r="P133" s="1264"/>
      <c r="Q133" s="1265" t="str">
        <f t="shared" si="13"/>
        <v/>
      </c>
      <c r="R133" s="1264"/>
      <c r="S133" s="1265" t="str">
        <f t="shared" si="14"/>
        <v/>
      </c>
      <c r="T133" s="1264"/>
      <c r="U133" s="1265" t="str">
        <f t="shared" si="15"/>
        <v/>
      </c>
      <c r="V133" s="1264"/>
      <c r="W133" s="1266" t="str">
        <f t="shared" si="16"/>
        <v/>
      </c>
      <c r="X133" s="733"/>
    </row>
    <row r="134" spans="1:24" ht="15" customHeight="1" x14ac:dyDescent="0.2">
      <c r="A134" s="1281"/>
      <c r="B134" s="720"/>
      <c r="C134" s="721"/>
      <c r="D134" s="722"/>
      <c r="E134" s="723"/>
      <c r="F134" s="723"/>
      <c r="G134" s="723"/>
      <c r="H134" s="723"/>
      <c r="I134" s="724"/>
      <c r="J134" s="725"/>
      <c r="K134" s="726"/>
      <c r="L134" s="1267"/>
      <c r="M134" s="1265" t="str">
        <f t="shared" si="11"/>
        <v/>
      </c>
      <c r="N134" s="1264"/>
      <c r="O134" s="1265" t="str">
        <f t="shared" si="12"/>
        <v/>
      </c>
      <c r="P134" s="1264"/>
      <c r="Q134" s="1265" t="str">
        <f t="shared" si="13"/>
        <v/>
      </c>
      <c r="R134" s="1264"/>
      <c r="S134" s="1265" t="str">
        <f t="shared" si="14"/>
        <v/>
      </c>
      <c r="T134" s="1264"/>
      <c r="U134" s="1265" t="str">
        <f t="shared" si="15"/>
        <v/>
      </c>
      <c r="V134" s="1264"/>
      <c r="W134" s="1266" t="str">
        <f t="shared" si="16"/>
        <v/>
      </c>
      <c r="X134" s="733"/>
    </row>
    <row r="135" spans="1:24" ht="15" customHeight="1" x14ac:dyDescent="0.2">
      <c r="A135" s="1281"/>
      <c r="B135" s="720"/>
      <c r="C135" s="721"/>
      <c r="D135" s="722"/>
      <c r="E135" s="723"/>
      <c r="F135" s="723"/>
      <c r="G135" s="723"/>
      <c r="H135" s="723"/>
      <c r="I135" s="724"/>
      <c r="J135" s="725"/>
      <c r="K135" s="726"/>
      <c r="L135" s="1267"/>
      <c r="M135" s="1265" t="str">
        <f t="shared" si="11"/>
        <v/>
      </c>
      <c r="N135" s="1264"/>
      <c r="O135" s="1265" t="str">
        <f t="shared" si="12"/>
        <v/>
      </c>
      <c r="P135" s="1264"/>
      <c r="Q135" s="1265" t="str">
        <f t="shared" si="13"/>
        <v/>
      </c>
      <c r="R135" s="1264"/>
      <c r="S135" s="1265" t="str">
        <f t="shared" si="14"/>
        <v/>
      </c>
      <c r="T135" s="1264"/>
      <c r="U135" s="1265" t="str">
        <f t="shared" si="15"/>
        <v/>
      </c>
      <c r="V135" s="1264"/>
      <c r="W135" s="1266" t="str">
        <f t="shared" si="16"/>
        <v/>
      </c>
      <c r="X135" s="733"/>
    </row>
    <row r="136" spans="1:24" ht="15" customHeight="1" x14ac:dyDescent="0.2">
      <c r="A136" s="1281"/>
      <c r="B136" s="720"/>
      <c r="C136" s="721"/>
      <c r="D136" s="722"/>
      <c r="E136" s="723"/>
      <c r="F136" s="723"/>
      <c r="G136" s="723"/>
      <c r="H136" s="723"/>
      <c r="I136" s="724"/>
      <c r="J136" s="725"/>
      <c r="K136" s="726"/>
      <c r="L136" s="1267"/>
      <c r="M136" s="1265" t="str">
        <f t="shared" si="11"/>
        <v/>
      </c>
      <c r="N136" s="1264"/>
      <c r="O136" s="1265" t="str">
        <f t="shared" si="12"/>
        <v/>
      </c>
      <c r="P136" s="1264"/>
      <c r="Q136" s="1265" t="str">
        <f t="shared" si="13"/>
        <v/>
      </c>
      <c r="R136" s="1264"/>
      <c r="S136" s="1265" t="str">
        <f t="shared" si="14"/>
        <v/>
      </c>
      <c r="T136" s="1264"/>
      <c r="U136" s="1265" t="str">
        <f t="shared" si="15"/>
        <v/>
      </c>
      <c r="V136" s="1264"/>
      <c r="W136" s="1266" t="str">
        <f t="shared" si="16"/>
        <v/>
      </c>
      <c r="X136" s="733"/>
    </row>
    <row r="137" spans="1:24" ht="15" customHeight="1" x14ac:dyDescent="0.2">
      <c r="A137" s="1281"/>
      <c r="B137" s="720"/>
      <c r="C137" s="721"/>
      <c r="D137" s="722"/>
      <c r="E137" s="723"/>
      <c r="F137" s="723"/>
      <c r="G137" s="723"/>
      <c r="H137" s="723"/>
      <c r="I137" s="724"/>
      <c r="J137" s="725"/>
      <c r="K137" s="726"/>
      <c r="L137" s="1267"/>
      <c r="M137" s="1265" t="str">
        <f t="shared" si="11"/>
        <v/>
      </c>
      <c r="N137" s="1264"/>
      <c r="O137" s="1265" t="str">
        <f t="shared" si="12"/>
        <v/>
      </c>
      <c r="P137" s="1264"/>
      <c r="Q137" s="1265" t="str">
        <f t="shared" si="13"/>
        <v/>
      </c>
      <c r="R137" s="1264"/>
      <c r="S137" s="1265" t="str">
        <f t="shared" si="14"/>
        <v/>
      </c>
      <c r="T137" s="1264"/>
      <c r="U137" s="1265" t="str">
        <f t="shared" si="15"/>
        <v/>
      </c>
      <c r="V137" s="1264"/>
      <c r="W137" s="1266" t="str">
        <f t="shared" si="16"/>
        <v/>
      </c>
      <c r="X137" s="733"/>
    </row>
    <row r="138" spans="1:24" ht="15" customHeight="1" x14ac:dyDescent="0.2">
      <c r="A138" s="1281"/>
      <c r="B138" s="720"/>
      <c r="C138" s="721"/>
      <c r="D138" s="722"/>
      <c r="E138" s="723"/>
      <c r="F138" s="723"/>
      <c r="G138" s="723"/>
      <c r="H138" s="723"/>
      <c r="I138" s="724"/>
      <c r="J138" s="725"/>
      <c r="K138" s="726"/>
      <c r="L138" s="1267"/>
      <c r="M138" s="1265" t="str">
        <f t="shared" si="11"/>
        <v/>
      </c>
      <c r="N138" s="1264"/>
      <c r="O138" s="1265" t="str">
        <f t="shared" si="12"/>
        <v/>
      </c>
      <c r="P138" s="1264"/>
      <c r="Q138" s="1265" t="str">
        <f t="shared" si="13"/>
        <v/>
      </c>
      <c r="R138" s="1264"/>
      <c r="S138" s="1265" t="str">
        <f t="shared" si="14"/>
        <v/>
      </c>
      <c r="T138" s="1264"/>
      <c r="U138" s="1265" t="str">
        <f t="shared" si="15"/>
        <v/>
      </c>
      <c r="V138" s="1264"/>
      <c r="W138" s="1266" t="str">
        <f t="shared" si="16"/>
        <v/>
      </c>
      <c r="X138" s="733"/>
    </row>
    <row r="139" spans="1:24" ht="15" customHeight="1" x14ac:dyDescent="0.2">
      <c r="A139" s="1281"/>
      <c r="B139" s="720"/>
      <c r="C139" s="721"/>
      <c r="D139" s="722"/>
      <c r="E139" s="723"/>
      <c r="F139" s="723"/>
      <c r="G139" s="723"/>
      <c r="H139" s="723"/>
      <c r="I139" s="724"/>
      <c r="J139" s="725"/>
      <c r="K139" s="726"/>
      <c r="L139" s="1267"/>
      <c r="M139" s="1265" t="str">
        <f t="shared" si="11"/>
        <v/>
      </c>
      <c r="N139" s="1264"/>
      <c r="O139" s="1265" t="str">
        <f t="shared" si="12"/>
        <v/>
      </c>
      <c r="P139" s="1264"/>
      <c r="Q139" s="1265" t="str">
        <f t="shared" si="13"/>
        <v/>
      </c>
      <c r="R139" s="1264"/>
      <c r="S139" s="1265" t="str">
        <f t="shared" si="14"/>
        <v/>
      </c>
      <c r="T139" s="1264"/>
      <c r="U139" s="1265" t="str">
        <f t="shared" si="15"/>
        <v/>
      </c>
      <c r="V139" s="1264"/>
      <c r="W139" s="1266" t="str">
        <f t="shared" si="16"/>
        <v/>
      </c>
      <c r="X139" s="733"/>
    </row>
    <row r="140" spans="1:24" ht="15" customHeight="1" x14ac:dyDescent="0.2">
      <c r="A140" s="1281"/>
      <c r="B140" s="720"/>
      <c r="C140" s="721"/>
      <c r="D140" s="722"/>
      <c r="E140" s="723"/>
      <c r="F140" s="723"/>
      <c r="G140" s="723"/>
      <c r="H140" s="723"/>
      <c r="I140" s="724"/>
      <c r="J140" s="725"/>
      <c r="K140" s="726"/>
      <c r="L140" s="1267"/>
      <c r="M140" s="1265" t="str">
        <f t="shared" si="11"/>
        <v/>
      </c>
      <c r="N140" s="1264"/>
      <c r="O140" s="1265" t="str">
        <f t="shared" si="12"/>
        <v/>
      </c>
      <c r="P140" s="1264"/>
      <c r="Q140" s="1265" t="str">
        <f t="shared" si="13"/>
        <v/>
      </c>
      <c r="R140" s="1264"/>
      <c r="S140" s="1265" t="str">
        <f t="shared" si="14"/>
        <v/>
      </c>
      <c r="T140" s="1264"/>
      <c r="U140" s="1265" t="str">
        <f t="shared" si="15"/>
        <v/>
      </c>
      <c r="V140" s="1264"/>
      <c r="W140" s="1266" t="str">
        <f t="shared" si="16"/>
        <v/>
      </c>
      <c r="X140" s="733"/>
    </row>
    <row r="141" spans="1:24" ht="15" customHeight="1" x14ac:dyDescent="0.2">
      <c r="A141" s="1281"/>
      <c r="B141" s="720"/>
      <c r="C141" s="721"/>
      <c r="D141" s="722"/>
      <c r="E141" s="723"/>
      <c r="F141" s="723"/>
      <c r="G141" s="723"/>
      <c r="H141" s="723"/>
      <c r="I141" s="724"/>
      <c r="J141" s="725"/>
      <c r="K141" s="726"/>
      <c r="L141" s="1267"/>
      <c r="M141" s="1265" t="str">
        <f t="shared" si="11"/>
        <v/>
      </c>
      <c r="N141" s="1264"/>
      <c r="O141" s="1265" t="str">
        <f t="shared" si="12"/>
        <v/>
      </c>
      <c r="P141" s="1264"/>
      <c r="Q141" s="1265" t="str">
        <f t="shared" si="13"/>
        <v/>
      </c>
      <c r="R141" s="1264"/>
      <c r="S141" s="1265" t="str">
        <f t="shared" si="14"/>
        <v/>
      </c>
      <c r="T141" s="1264"/>
      <c r="U141" s="1265" t="str">
        <f t="shared" si="15"/>
        <v/>
      </c>
      <c r="V141" s="1264"/>
      <c r="W141" s="1266" t="str">
        <f t="shared" si="16"/>
        <v/>
      </c>
      <c r="X141" s="733"/>
    </row>
    <row r="142" spans="1:24" ht="15" customHeight="1" thickBot="1" x14ac:dyDescent="0.25">
      <c r="A142" s="1281"/>
      <c r="B142" s="720"/>
      <c r="C142" s="721"/>
      <c r="D142" s="722"/>
      <c r="E142" s="723"/>
      <c r="F142" s="723"/>
      <c r="G142" s="723"/>
      <c r="H142" s="723"/>
      <c r="I142" s="724"/>
      <c r="J142" s="725"/>
      <c r="K142" s="728"/>
      <c r="L142" s="1268"/>
      <c r="M142" s="1269" t="str">
        <f>IF(ISERROR(IF(OR(D142,J142,K142)="", "", IF(J142="",D142*K142,D142*J142))),"",IF(OR(D142,J142,K142)="", "", IF(J142="",D142*K142,D142*J142)))</f>
        <v/>
      </c>
      <c r="N142" s="1270"/>
      <c r="O142" s="1269" t="str">
        <f>IF(ISERROR(IF(OR(E142,J142,K142)="", "", IF(J142="",E142*K142,E142*J142))),"",IF(OR(E142,J142,K142)="", "", IF(J142="",E142*K142,E142*J142)))</f>
        <v/>
      </c>
      <c r="P142" s="1270"/>
      <c r="Q142" s="1269" t="str">
        <f>IF(ISERROR(IF(OR(F142,J142,K142)="", "", IF(J142="",F142*K142,F142*J142))),"",IF(OR(F142,J142,K142)="", "", IF(J142="",F142*K142,F142*J142)))</f>
        <v/>
      </c>
      <c r="R142" s="1270"/>
      <c r="S142" s="1269" t="str">
        <f>IF(ISERROR(IF(OR(G142,J142,K142)="", "", IF(J142="",G142*K142,G142*J142))),"",IF(OR(G142,J142,K142)="", "", IF(J142="",G142*K142,G142*J142)))</f>
        <v/>
      </c>
      <c r="T142" s="1270"/>
      <c r="U142" s="1269" t="str">
        <f>IF(ISERROR(IF(OR(H142,J142,K142)="", "", IF(J142="",H142*K142,H142*J142))),"",IF(OR(H142,J142,K142)="", "", IF(J142="",H142*K142,H142*J142)))</f>
        <v/>
      </c>
      <c r="V142" s="1270"/>
      <c r="W142" s="1271" t="str">
        <f>IF(ISERROR(IF(OR(I142,J142,K142)="", "", IF(J142="",I142*K142,I142*J142))),"",IF(OR(I142,J142,K142)="", "", IF(J142="",I142*K142,I142*J142)))</f>
        <v/>
      </c>
      <c r="X142" s="733"/>
    </row>
    <row r="143" spans="1:24" ht="15" customHeight="1" thickBot="1" x14ac:dyDescent="0.25">
      <c r="A143" s="1281"/>
      <c r="B143" s="2967" t="s">
        <v>541</v>
      </c>
      <c r="C143" s="2968"/>
      <c r="D143" s="2968"/>
      <c r="E143" s="2968"/>
      <c r="F143" s="2968"/>
      <c r="G143" s="2968"/>
      <c r="H143" s="2968"/>
      <c r="I143" s="2969"/>
      <c r="J143" s="1228">
        <f>SUM(J83:J142)</f>
        <v>0</v>
      </c>
      <c r="K143" s="1229">
        <f>SUM(K83:K142)</f>
        <v>0</v>
      </c>
      <c r="L143" s="1234" t="s">
        <v>579</v>
      </c>
      <c r="M143" s="1231">
        <f>SUM(L83:M142)</f>
        <v>0</v>
      </c>
      <c r="N143" s="1235" t="s">
        <v>580</v>
      </c>
      <c r="O143" s="1231">
        <f>SUM(N83:O142)</f>
        <v>0</v>
      </c>
      <c r="P143" s="1235" t="s">
        <v>581</v>
      </c>
      <c r="Q143" s="1231">
        <f>SUM(P83:Q142)</f>
        <v>0</v>
      </c>
      <c r="R143" s="1235" t="s">
        <v>582</v>
      </c>
      <c r="S143" s="1231">
        <f>SUM(R83:S142)</f>
        <v>0</v>
      </c>
      <c r="T143" s="1235" t="s">
        <v>583</v>
      </c>
      <c r="U143" s="1231">
        <f>SUM(T83:U142)</f>
        <v>0</v>
      </c>
      <c r="V143" s="1235" t="s">
        <v>584</v>
      </c>
      <c r="W143" s="1231">
        <f>SUM(V83:W142)</f>
        <v>0</v>
      </c>
      <c r="X143" s="734"/>
    </row>
    <row r="144" spans="1:24" ht="15" customHeight="1" x14ac:dyDescent="0.2">
      <c r="A144" s="1281"/>
      <c r="B144" s="3090" t="s">
        <v>999</v>
      </c>
      <c r="C144" s="3091"/>
      <c r="D144" s="3091"/>
      <c r="E144" s="3091"/>
      <c r="F144" s="3091"/>
      <c r="G144" s="3091"/>
      <c r="H144" s="3091"/>
      <c r="I144" s="3092"/>
      <c r="J144" s="3096" t="s">
        <v>554</v>
      </c>
      <c r="K144" s="3097"/>
      <c r="L144" s="3102" t="s">
        <v>585</v>
      </c>
      <c r="M144" s="3103"/>
      <c r="N144" s="3104" t="s">
        <v>586</v>
      </c>
      <c r="O144" s="3103"/>
      <c r="P144" s="3104" t="s">
        <v>1008</v>
      </c>
      <c r="Q144" s="3103"/>
      <c r="R144" s="3104" t="s">
        <v>1009</v>
      </c>
      <c r="S144" s="3103"/>
      <c r="T144" s="3137" t="s">
        <v>587</v>
      </c>
      <c r="U144" s="3138"/>
      <c r="V144" s="3137" t="s">
        <v>588</v>
      </c>
      <c r="W144" s="3139"/>
      <c r="X144" s="735"/>
    </row>
    <row r="145" spans="1:24" ht="15" customHeight="1" x14ac:dyDescent="0.2">
      <c r="A145" s="1281"/>
      <c r="B145" s="3093"/>
      <c r="C145" s="3094"/>
      <c r="D145" s="3094"/>
      <c r="E145" s="3094"/>
      <c r="F145" s="3094"/>
      <c r="G145" s="3094"/>
      <c r="H145" s="3094"/>
      <c r="I145" s="3095"/>
      <c r="J145" s="3098"/>
      <c r="K145" s="3099"/>
      <c r="L145" s="736" t="s">
        <v>589</v>
      </c>
      <c r="M145" s="737">
        <f>M143*3.6</f>
        <v>0</v>
      </c>
      <c r="N145" s="947" t="s">
        <v>590</v>
      </c>
      <c r="O145" s="737">
        <f>O143*3.6</f>
        <v>0</v>
      </c>
      <c r="P145" s="948" t="s">
        <v>591</v>
      </c>
      <c r="Q145" s="737">
        <f>Q143*9.76</f>
        <v>0</v>
      </c>
      <c r="R145" s="949" t="s">
        <v>592</v>
      </c>
      <c r="S145" s="737">
        <f>S143*9.76</f>
        <v>0</v>
      </c>
      <c r="T145" s="949" t="s">
        <v>593</v>
      </c>
      <c r="U145" s="737">
        <f>U143*$W154</f>
        <v>0</v>
      </c>
      <c r="V145" s="950" t="s">
        <v>594</v>
      </c>
      <c r="W145" s="737">
        <f>W143*$W154</f>
        <v>0</v>
      </c>
      <c r="X145" s="738"/>
    </row>
    <row r="146" spans="1:24" ht="15" customHeight="1" x14ac:dyDescent="0.2">
      <c r="A146" s="1281"/>
      <c r="B146" s="3093"/>
      <c r="C146" s="3094"/>
      <c r="D146" s="3094"/>
      <c r="E146" s="3094"/>
      <c r="F146" s="3094"/>
      <c r="G146" s="3094"/>
      <c r="H146" s="3094"/>
      <c r="I146" s="3095"/>
      <c r="J146" s="3098"/>
      <c r="K146" s="3099"/>
      <c r="L146" s="3140" t="s">
        <v>565</v>
      </c>
      <c r="M146" s="3141"/>
      <c r="N146" s="3072" t="s">
        <v>534</v>
      </c>
      <c r="O146" s="3071"/>
      <c r="P146" s="739"/>
      <c r="Q146" s="3144" t="s">
        <v>595</v>
      </c>
      <c r="R146" s="3144"/>
      <c r="S146" s="3144"/>
      <c r="T146" s="3145">
        <f>SUM(Q145,U145)</f>
        <v>0</v>
      </c>
      <c r="U146" s="3145"/>
      <c r="V146" s="3145"/>
      <c r="W146" s="3146"/>
      <c r="X146" s="748"/>
    </row>
    <row r="147" spans="1:24" ht="15" customHeight="1" thickBot="1" x14ac:dyDescent="0.25">
      <c r="A147" s="1281"/>
      <c r="B147" s="3093" t="s">
        <v>567</v>
      </c>
      <c r="C147" s="3094"/>
      <c r="D147" s="3094"/>
      <c r="E147" s="3094"/>
      <c r="F147" s="3094"/>
      <c r="G147" s="3094"/>
      <c r="H147" s="3094"/>
      <c r="I147" s="3095"/>
      <c r="J147" s="3100"/>
      <c r="K147" s="3101"/>
      <c r="L147" s="3142"/>
      <c r="M147" s="3143"/>
      <c r="N147" s="3085" t="s">
        <v>535</v>
      </c>
      <c r="O147" s="3086"/>
      <c r="P147" s="741"/>
      <c r="Q147" s="3087" t="s">
        <v>596</v>
      </c>
      <c r="R147" s="3087"/>
      <c r="S147" s="3087"/>
      <c r="T147" s="3088">
        <f>SUM(S145,W145)</f>
        <v>0</v>
      </c>
      <c r="U147" s="3088"/>
      <c r="V147" s="3088"/>
      <c r="W147" s="3089"/>
      <c r="X147" s="749"/>
    </row>
    <row r="148" spans="1:24" ht="15" customHeight="1" x14ac:dyDescent="0.2">
      <c r="A148" s="1276"/>
      <c r="B148" s="3093"/>
      <c r="C148" s="3094"/>
      <c r="D148" s="3094"/>
      <c r="E148" s="3094"/>
      <c r="F148" s="3094"/>
      <c r="G148" s="3094"/>
      <c r="H148" s="3094"/>
      <c r="I148" s="3095"/>
      <c r="J148" s="3096" t="s">
        <v>569</v>
      </c>
      <c r="K148" s="3108"/>
      <c r="L148" s="3109"/>
      <c r="M148" s="3110"/>
      <c r="N148" s="3072" t="s">
        <v>534</v>
      </c>
      <c r="O148" s="3071"/>
      <c r="P148" s="743"/>
      <c r="Q148" s="3114" t="s">
        <v>597</v>
      </c>
      <c r="R148" s="3114"/>
      <c r="S148" s="3114"/>
      <c r="T148" s="3131">
        <f>IF(ISERROR(M145/T146),0,M145/T146)</f>
        <v>0</v>
      </c>
      <c r="U148" s="3131"/>
      <c r="V148" s="3131"/>
      <c r="W148" s="3132"/>
      <c r="X148" s="740"/>
    </row>
    <row r="149" spans="1:24" ht="15" customHeight="1" thickBot="1" x14ac:dyDescent="0.25">
      <c r="A149" s="1277"/>
      <c r="B149" s="3105"/>
      <c r="C149" s="3106"/>
      <c r="D149" s="3106"/>
      <c r="E149" s="3106"/>
      <c r="F149" s="3106"/>
      <c r="G149" s="3106"/>
      <c r="H149" s="3106"/>
      <c r="I149" s="3107"/>
      <c r="J149" s="3111"/>
      <c r="K149" s="3112"/>
      <c r="L149" s="3112"/>
      <c r="M149" s="3113"/>
      <c r="N149" s="3082" t="s">
        <v>535</v>
      </c>
      <c r="O149" s="3081"/>
      <c r="P149" s="951"/>
      <c r="Q149" s="3133" t="s">
        <v>598</v>
      </c>
      <c r="R149" s="3133"/>
      <c r="S149" s="3133"/>
      <c r="T149" s="3134">
        <f>IF(ISERROR(O145/T147),0,O145/T147)</f>
        <v>0</v>
      </c>
      <c r="U149" s="3134"/>
      <c r="V149" s="3134"/>
      <c r="W149" s="3135"/>
      <c r="X149" s="750"/>
    </row>
    <row r="150" spans="1:24" ht="21.75" customHeight="1" thickBot="1" x14ac:dyDescent="0.25">
      <c r="A150" s="707"/>
      <c r="B150" s="707"/>
      <c r="C150" s="707"/>
      <c r="D150" s="707"/>
      <c r="E150" s="707"/>
      <c r="F150" s="707"/>
      <c r="G150" s="707"/>
      <c r="H150" s="707"/>
      <c r="I150" s="707"/>
      <c r="J150" s="3125" t="s">
        <v>599</v>
      </c>
      <c r="K150" s="3126"/>
      <c r="L150" s="3126"/>
      <c r="M150" s="3126"/>
      <c r="N150" s="3126"/>
      <c r="O150" s="3127"/>
      <c r="P150" s="952"/>
      <c r="Q150" s="3136" t="s">
        <v>600</v>
      </c>
      <c r="R150" s="3136"/>
      <c r="S150" s="3136"/>
      <c r="T150" s="3129">
        <f>IF(ISERROR((1-((T68+T69)/(T148+T149)))),0,(1-((T68+T69)/(T148+T149))))</f>
        <v>0</v>
      </c>
      <c r="U150" s="3129"/>
      <c r="V150" s="3129"/>
      <c r="W150" s="3130"/>
      <c r="X150" s="751"/>
    </row>
    <row r="151" spans="1:24" ht="21.75" customHeight="1" thickBot="1" x14ac:dyDescent="0.25">
      <c r="A151" s="707"/>
      <c r="B151" s="707"/>
      <c r="C151" s="707"/>
      <c r="D151" s="707"/>
      <c r="E151" s="707"/>
      <c r="F151" s="707"/>
      <c r="G151" s="707"/>
      <c r="H151" s="707"/>
      <c r="I151" s="707"/>
      <c r="J151" s="3125" t="s">
        <v>601</v>
      </c>
      <c r="K151" s="3126"/>
      <c r="L151" s="3126"/>
      <c r="M151" s="3126"/>
      <c r="N151" s="3126"/>
      <c r="O151" s="3127"/>
      <c r="P151" s="952"/>
      <c r="Q151" s="3128" t="s">
        <v>602</v>
      </c>
      <c r="R151" s="3128"/>
      <c r="S151" s="3128"/>
      <c r="T151" s="3129" t="e">
        <f>X151*T72*T150</f>
        <v>#VALUE!</v>
      </c>
      <c r="U151" s="3129"/>
      <c r="V151" s="3129"/>
      <c r="W151" s="3130"/>
      <c r="X151" s="1214" t="str">
        <f>IF(AND(A4="空調設備",G4="その他(上記用途区分以外)"),J5/100,IF(AND(A4="空調設備(熱源設備のみ)",G4="その他(上記用途区分以外)"),J5/100,IF(A4="空調設備",J4,O4)))</f>
        <v>-</v>
      </c>
    </row>
    <row r="154" spans="1:24" x14ac:dyDescent="0.2">
      <c r="Q154" s="3124" t="s">
        <v>1046</v>
      </c>
      <c r="R154" s="3124"/>
      <c r="S154" s="3124"/>
      <c r="U154" s="2895" t="s">
        <v>1002</v>
      </c>
      <c r="V154" s="2896"/>
      <c r="W154" s="2899"/>
      <c r="X154" s="2900"/>
    </row>
    <row r="155" spans="1:24" x14ac:dyDescent="0.2">
      <c r="Q155" s="3124"/>
      <c r="R155" s="3124"/>
      <c r="S155" s="3124"/>
      <c r="U155" s="2897"/>
      <c r="V155" s="2898"/>
      <c r="W155" s="2901"/>
      <c r="X155" s="2902"/>
    </row>
  </sheetData>
  <sheetProtection algorithmName="SHA-512" hashValue="9onGwcRQwgtLMRI8Njbh6jBCKa5aLQZ9ZsWC6CGMlSsANw9PKTh0a5w3v4Vh52FUKMUhGHkEmegvsrBsMcr+EQ==" saltValue="9THFDPimOsXz4y0qv4AjYQ==" spinCount="100000" sheet="1" formatCells="0" formatColumns="0" formatRows="0" insertColumns="0" insertRows="0" deleteColumns="0" deleteRows="0" sort="0" autoFilter="0"/>
  <protectedRanges>
    <protectedRange algorithmName="SHA-512" hashValue="Io0GZJU3OO8hELZ90k+dYv6+QiGPE+VVvK9Bb67YGHwMFZkO40iCor8OlWh0akK+a5VksHXUEfhOuvET4BNxWQ==" saltValue="BggNr4w0a7kWyINQZpaTWA==" spinCount="100000" sqref="L11:W62" name="範囲1"/>
  </protectedRanges>
  <dataConsolidate/>
  <mergeCells count="135">
    <mergeCell ref="D78:E78"/>
    <mergeCell ref="A2:C2"/>
    <mergeCell ref="R2:X2"/>
    <mergeCell ref="D2:Q2"/>
    <mergeCell ref="A1:X1"/>
    <mergeCell ref="Q154:S155"/>
    <mergeCell ref="Q74:S75"/>
    <mergeCell ref="J151:O151"/>
    <mergeCell ref="Q151:S151"/>
    <mergeCell ref="T151:W151"/>
    <mergeCell ref="T148:W148"/>
    <mergeCell ref="N149:O149"/>
    <mergeCell ref="Q149:S149"/>
    <mergeCell ref="T149:W149"/>
    <mergeCell ref="J150:O150"/>
    <mergeCell ref="Q150:S150"/>
    <mergeCell ref="T150:W150"/>
    <mergeCell ref="R144:S144"/>
    <mergeCell ref="T144:U144"/>
    <mergeCell ref="V144:W144"/>
    <mergeCell ref="L146:M147"/>
    <mergeCell ref="N146:O146"/>
    <mergeCell ref="Q146:S146"/>
    <mergeCell ref="T146:W146"/>
    <mergeCell ref="N147:O147"/>
    <mergeCell ref="Q147:S147"/>
    <mergeCell ref="T147:W147"/>
    <mergeCell ref="B143:I143"/>
    <mergeCell ref="B144:I146"/>
    <mergeCell ref="J144:K147"/>
    <mergeCell ref="L144:M144"/>
    <mergeCell ref="N144:O144"/>
    <mergeCell ref="P144:Q144"/>
    <mergeCell ref="B147:I149"/>
    <mergeCell ref="J148:M149"/>
    <mergeCell ref="N148:O148"/>
    <mergeCell ref="Q148:S148"/>
    <mergeCell ref="R81:S81"/>
    <mergeCell ref="T81:U81"/>
    <mergeCell ref="V81:W81"/>
    <mergeCell ref="L82:M82"/>
    <mergeCell ref="N82:O82"/>
    <mergeCell ref="P82:Q82"/>
    <mergeCell ref="R82:S82"/>
    <mergeCell ref="T82:U82"/>
    <mergeCell ref="V82:W82"/>
    <mergeCell ref="A79:A82"/>
    <mergeCell ref="B79:B82"/>
    <mergeCell ref="C79:C82"/>
    <mergeCell ref="D79:I79"/>
    <mergeCell ref="J79:K81"/>
    <mergeCell ref="L79:O80"/>
    <mergeCell ref="T71:W71"/>
    <mergeCell ref="A72:I72"/>
    <mergeCell ref="J72:O72"/>
    <mergeCell ref="Q72:S72"/>
    <mergeCell ref="T72:W72"/>
    <mergeCell ref="A78:C78"/>
    <mergeCell ref="P79:W79"/>
    <mergeCell ref="U74:V75"/>
    <mergeCell ref="W74:X75"/>
    <mergeCell ref="X79:X82"/>
    <mergeCell ref="D80:E80"/>
    <mergeCell ref="F80:G80"/>
    <mergeCell ref="H80:I80"/>
    <mergeCell ref="P80:S80"/>
    <mergeCell ref="T80:W80"/>
    <mergeCell ref="L81:M81"/>
    <mergeCell ref="N81:O81"/>
    <mergeCell ref="P81:Q81"/>
    <mergeCell ref="T68:W68"/>
    <mergeCell ref="N69:O69"/>
    <mergeCell ref="Q69:S69"/>
    <mergeCell ref="T69:W69"/>
    <mergeCell ref="A70:I71"/>
    <mergeCell ref="J70:O70"/>
    <mergeCell ref="Q70:S70"/>
    <mergeCell ref="T70:W70"/>
    <mergeCell ref="J71:O71"/>
    <mergeCell ref="Q71:S71"/>
    <mergeCell ref="T64:U64"/>
    <mergeCell ref="V64:W64"/>
    <mergeCell ref="L66:M67"/>
    <mergeCell ref="N66:O66"/>
    <mergeCell ref="Q66:S66"/>
    <mergeCell ref="T66:W66"/>
    <mergeCell ref="N67:O67"/>
    <mergeCell ref="Q67:S67"/>
    <mergeCell ref="T67:W67"/>
    <mergeCell ref="B63:I63"/>
    <mergeCell ref="B64:I66"/>
    <mergeCell ref="J64:K67"/>
    <mergeCell ref="L64:M64"/>
    <mergeCell ref="N64:O64"/>
    <mergeCell ref="P64:Q64"/>
    <mergeCell ref="B67:I69"/>
    <mergeCell ref="J68:M69"/>
    <mergeCell ref="N68:O68"/>
    <mergeCell ref="Q68:S68"/>
    <mergeCell ref="R64:S64"/>
    <mergeCell ref="B29:I29"/>
    <mergeCell ref="P9:Q9"/>
    <mergeCell ref="R9:S9"/>
    <mergeCell ref="T9:U9"/>
    <mergeCell ref="V9:W9"/>
    <mergeCell ref="L10:M10"/>
    <mergeCell ref="N10:O10"/>
    <mergeCell ref="P10:Q10"/>
    <mergeCell ref="R10:S10"/>
    <mergeCell ref="T10:U10"/>
    <mergeCell ref="V10:W10"/>
    <mergeCell ref="U154:V155"/>
    <mergeCell ref="W154:X155"/>
    <mergeCell ref="A4:F5"/>
    <mergeCell ref="W4:X5"/>
    <mergeCell ref="G5:I5"/>
    <mergeCell ref="J5:K5"/>
    <mergeCell ref="A6:C6"/>
    <mergeCell ref="A7:A10"/>
    <mergeCell ref="B7:B10"/>
    <mergeCell ref="C7:C10"/>
    <mergeCell ref="D7:I7"/>
    <mergeCell ref="J7:K9"/>
    <mergeCell ref="G4:I4"/>
    <mergeCell ref="J4:L4"/>
    <mergeCell ref="L7:O8"/>
    <mergeCell ref="P7:W7"/>
    <mergeCell ref="X7:X10"/>
    <mergeCell ref="D8:E8"/>
    <mergeCell ref="F8:G8"/>
    <mergeCell ref="H8:I8"/>
    <mergeCell ref="P8:S8"/>
    <mergeCell ref="T8:W8"/>
    <mergeCell ref="L9:M9"/>
    <mergeCell ref="N9:O9"/>
  </mergeCells>
  <phoneticPr fontId="2"/>
  <conditionalFormatting sqref="J5">
    <cfRule type="expression" dxfId="16" priority="2" stopIfTrue="1">
      <formula>G4="その他(上記用途区分以外)"</formula>
    </cfRule>
  </conditionalFormatting>
  <conditionalFormatting sqref="O4">
    <cfRule type="expression" dxfId="15" priority="1" stopIfTrue="1">
      <formula>$O$4="-"</formula>
    </cfRule>
  </conditionalFormatting>
  <dataValidations count="5">
    <dataValidation type="list" allowBlank="1" showInputMessage="1" showErrorMessage="1" sqref="H82:I82 H10" xr:uid="{CB073CB8-630E-41F1-BC58-3B42EF6D904E}">
      <formula1>"ℓ,m3,ｋW,ｋg"</formula1>
    </dataValidation>
    <dataValidation type="list" allowBlank="1" showInputMessage="1" showErrorMessage="1" sqref="H80:I80 H8:I8" xr:uid="{A2817157-FE67-4F82-B684-30C7124039C1}">
      <formula1>"灯油,重油,ガス"</formula1>
    </dataValidation>
    <dataValidation type="list" allowBlank="1" showInputMessage="1" showErrorMessage="1" sqref="A4" xr:uid="{F16769B7-540F-4F06-BB15-5CE4C332CD49}">
      <formula1>"空調設備,空調設備(熱源設備のみ)"</formula1>
    </dataValidation>
    <dataValidation type="list" allowBlank="1" showInputMessage="1" showErrorMessage="1" sqref="G4:I4" xr:uid="{5813EF82-4EA0-4332-B059-E32D709CBA00}">
      <formula1>"事務所,学校,物販店,飲食店,集会所,病院,ホテル,その他(上記用途区分以外)"</formula1>
    </dataValidation>
    <dataValidation type="list" allowBlank="1" showInputMessage="1" showErrorMessage="1" sqref="I10" xr:uid="{DF79F7C1-83B1-4CCC-A752-212BE82FCA0C}">
      <formula1>"ℓ,m3,ｋW,kg"</formula1>
    </dataValidation>
  </dataValidations>
  <printOptions horizontalCentered="1"/>
  <pageMargins left="0.59055118110236227" right="0.59055118110236227" top="0.59055118110236227" bottom="0.59055118110236227" header="0.39370078740157483" footer="0"/>
  <pageSetup paperSize="9" scale="66" fitToHeight="0" orientation="portrait" r:id="rId1"/>
  <headerFooter alignWithMargins="0">
    <oddHeader>&amp;R&amp;14参考様式１－５① 空調</oddHeader>
  </headerFooter>
  <rowBreaks count="1" manualBreakCount="1">
    <brk id="76" max="23" man="1"/>
  </rowBreaks>
  <ignoredErrors>
    <ignoredError sqref="D78" unlocked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6402-BFFA-460F-AC71-1B9317FC6CA0}">
  <sheetPr codeName="Sheet25">
    <tabColor rgb="FF99FF99"/>
    <pageSetUpPr fitToPage="1"/>
  </sheetPr>
  <dimension ref="A1:X75"/>
  <sheetViews>
    <sheetView showGridLines="0" view="pageBreakPreview" zoomScaleNormal="100" zoomScaleSheetLayoutView="100" workbookViewId="0">
      <selection activeCell="E4" sqref="E4:H4"/>
    </sheetView>
  </sheetViews>
  <sheetFormatPr defaultColWidth="9.59765625" defaultRowHeight="13" x14ac:dyDescent="0.2"/>
  <cols>
    <col min="1" max="1" width="10.69921875" style="705" customWidth="1"/>
    <col min="2" max="2" width="8.69921875" style="705" customWidth="1"/>
    <col min="3" max="3" width="22.09765625" style="705" customWidth="1"/>
    <col min="4" max="5" width="16.8984375" style="705" customWidth="1"/>
    <col min="6" max="6" width="9.09765625" style="705" customWidth="1"/>
    <col min="7" max="7" width="2.09765625" style="705" customWidth="1"/>
    <col min="8" max="8" width="13.3984375" style="705" customWidth="1"/>
    <col min="9" max="9" width="2.09765625" style="705" customWidth="1"/>
    <col min="10" max="10" width="13.3984375" style="705" customWidth="1"/>
    <col min="11" max="11" width="8" style="705" customWidth="1"/>
    <col min="12" max="12" width="3.09765625" style="705" customWidth="1"/>
    <col min="13" max="13" width="8.69921875" style="705" customWidth="1"/>
    <col min="14" max="14" width="17.09765625" style="705" customWidth="1"/>
    <col min="15" max="16384" width="9.59765625" style="705"/>
  </cols>
  <sheetData>
    <row r="1" spans="1:24" s="151" customFormat="1" ht="25" customHeight="1" thickBot="1" x14ac:dyDescent="0.25">
      <c r="A1" s="3234" t="s">
        <v>1175</v>
      </c>
      <c r="B1" s="3234"/>
      <c r="C1" s="3234"/>
      <c r="D1" s="3234"/>
      <c r="E1" s="3234"/>
      <c r="F1" s="3234"/>
      <c r="G1" s="3234"/>
      <c r="H1" s="3234"/>
      <c r="I1" s="3234"/>
      <c r="J1" s="3234"/>
      <c r="K1" s="3234"/>
      <c r="L1" s="3234"/>
      <c r="M1" s="3234"/>
      <c r="N1" s="3234"/>
      <c r="O1" s="1177"/>
      <c r="P1" s="1177"/>
      <c r="Q1" s="1177"/>
      <c r="R1" s="1177"/>
      <c r="S1" s="1177"/>
      <c r="T1" s="1177"/>
      <c r="U1" s="1177"/>
      <c r="V1" s="1177"/>
      <c r="W1" s="1177"/>
      <c r="X1" s="1177"/>
    </row>
    <row r="2" spans="1:24" s="151" customFormat="1" ht="30" customHeight="1" thickBot="1" x14ac:dyDescent="0.25">
      <c r="A2" s="3232" t="s">
        <v>287</v>
      </c>
      <c r="B2" s="3233"/>
      <c r="C2" s="3121" t="str">
        <f>IF('参考様式1-1'!D3="","",'参考様式1-1'!D3)</f>
        <v/>
      </c>
      <c r="D2" s="3121"/>
      <c r="E2" s="3121"/>
      <c r="F2" s="3121"/>
      <c r="G2" s="3121"/>
      <c r="H2" s="3121"/>
      <c r="I2" s="3121"/>
      <c r="J2" s="3122"/>
      <c r="K2" s="3117" t="str">
        <f>'参考様式1-1'!M3</f>
        <v>１棟目／計１棟</v>
      </c>
      <c r="L2" s="3118"/>
      <c r="M2" s="3118"/>
      <c r="N2" s="3119"/>
      <c r="O2" s="161"/>
      <c r="P2" s="161"/>
      <c r="Q2" s="161"/>
      <c r="R2" s="161"/>
      <c r="S2" s="161"/>
      <c r="T2" s="161"/>
      <c r="U2" s="161"/>
      <c r="V2" s="161"/>
      <c r="W2" s="161"/>
      <c r="X2" s="161"/>
    </row>
    <row r="3" spans="1:24" ht="15" customHeight="1" thickBot="1" x14ac:dyDescent="0.25">
      <c r="B3" s="953"/>
      <c r="F3" s="933"/>
    </row>
    <row r="4" spans="1:24" ht="15" customHeight="1" thickBot="1" x14ac:dyDescent="0.25">
      <c r="A4" s="3237" t="s">
        <v>388</v>
      </c>
      <c r="B4" s="3238"/>
      <c r="C4" s="3238"/>
      <c r="D4" s="3239"/>
      <c r="E4" s="2935"/>
      <c r="F4" s="2936"/>
      <c r="G4" s="2936"/>
      <c r="H4" s="2936"/>
      <c r="I4" s="1179"/>
      <c r="J4" s="3245" t="str">
        <f>IF(E4="事務所",0.05,IF(OR(E4="学校",E4="物販店",E4="飲食店",E4="集会所"),0.04,IF(E4="病院",0.03,IF(E4="ホテル",0.05,"-"))))</f>
        <v>-</v>
      </c>
      <c r="K4" s="3246"/>
      <c r="L4" s="3247"/>
    </row>
    <row r="5" spans="1:24" ht="15" customHeight="1" thickBot="1" x14ac:dyDescent="0.25">
      <c r="A5" s="3240"/>
      <c r="B5" s="3241"/>
      <c r="C5" s="3241"/>
      <c r="D5" s="3242"/>
      <c r="E5" s="3243" t="s">
        <v>519</v>
      </c>
      <c r="F5" s="3244"/>
      <c r="G5" s="3244"/>
      <c r="H5" s="3244"/>
      <c r="I5" s="1175"/>
      <c r="J5" s="3248"/>
      <c r="K5" s="3249"/>
      <c r="L5" s="1381" t="s">
        <v>520</v>
      </c>
      <c r="M5" s="954"/>
    </row>
    <row r="6" spans="1:24" ht="15" customHeight="1" thickBot="1" x14ac:dyDescent="0.25">
      <c r="A6" s="933"/>
      <c r="B6" s="933"/>
      <c r="C6" s="933"/>
      <c r="D6" s="933"/>
      <c r="E6" s="933"/>
    </row>
    <row r="7" spans="1:24" ht="25" customHeight="1" thickBot="1" x14ac:dyDescent="0.25">
      <c r="A7" s="2915" t="s">
        <v>521</v>
      </c>
      <c r="B7" s="2916"/>
      <c r="C7" s="2917"/>
      <c r="D7" s="745"/>
      <c r="E7" s="745"/>
      <c r="F7" s="745"/>
      <c r="G7" s="707"/>
      <c r="H7" s="707"/>
      <c r="I7" s="707"/>
      <c r="J7" s="707"/>
      <c r="K7" s="707"/>
      <c r="L7" s="707"/>
      <c r="M7" s="707"/>
    </row>
    <row r="8" spans="1:24" ht="15" customHeight="1" thickBot="1" x14ac:dyDescent="0.25">
      <c r="A8" s="3235" t="s">
        <v>603</v>
      </c>
      <c r="B8" s="3028" t="s">
        <v>523</v>
      </c>
      <c r="C8" s="3188" t="s">
        <v>524</v>
      </c>
      <c r="D8" s="1011" t="s">
        <v>604</v>
      </c>
      <c r="E8" s="1012"/>
      <c r="F8" s="3025" t="s">
        <v>605</v>
      </c>
      <c r="G8" s="3190" t="s">
        <v>606</v>
      </c>
      <c r="H8" s="3191"/>
      <c r="I8" s="3194" t="s">
        <v>607</v>
      </c>
      <c r="J8" s="3195"/>
      <c r="K8" s="3037" t="s">
        <v>529</v>
      </c>
      <c r="L8" s="3043"/>
      <c r="M8" s="3043"/>
      <c r="N8" s="3038"/>
    </row>
    <row r="9" spans="1:24" ht="25" customHeight="1" thickBot="1" x14ac:dyDescent="0.25">
      <c r="A9" s="3235"/>
      <c r="B9" s="3029"/>
      <c r="C9" s="3189"/>
      <c r="D9" s="754" t="s">
        <v>608</v>
      </c>
      <c r="E9" s="755" t="s">
        <v>609</v>
      </c>
      <c r="F9" s="3068"/>
      <c r="G9" s="3192"/>
      <c r="H9" s="3193"/>
      <c r="I9" s="3169" t="s">
        <v>610</v>
      </c>
      <c r="J9" s="3170"/>
      <c r="K9" s="3039"/>
      <c r="L9" s="3045"/>
      <c r="M9" s="3045"/>
      <c r="N9" s="3040"/>
    </row>
    <row r="10" spans="1:24" ht="15" customHeight="1" thickBot="1" x14ac:dyDescent="0.25">
      <c r="A10" s="3235"/>
      <c r="B10" s="3030"/>
      <c r="C10" s="3236"/>
      <c r="D10" s="711" t="s">
        <v>536</v>
      </c>
      <c r="E10" s="756" t="s">
        <v>537</v>
      </c>
      <c r="F10" s="757" t="s">
        <v>611</v>
      </c>
      <c r="G10" s="3202" t="s">
        <v>612</v>
      </c>
      <c r="H10" s="3203"/>
      <c r="I10" s="3085" t="s">
        <v>540</v>
      </c>
      <c r="J10" s="3204"/>
      <c r="K10" s="3163"/>
      <c r="L10" s="3164"/>
      <c r="M10" s="3164"/>
      <c r="N10" s="3165"/>
    </row>
    <row r="11" spans="1:24" ht="15" customHeight="1" x14ac:dyDescent="0.2">
      <c r="A11" s="735"/>
      <c r="B11" s="758"/>
      <c r="C11" s="715"/>
      <c r="D11" s="759"/>
      <c r="E11" s="760"/>
      <c r="F11" s="761"/>
      <c r="G11" s="3173" t="str">
        <f>IF(ISERROR(IF(OR(D11,F11)="", "", D11*F11)),"",IF(OR(D11,F11)="", "", D11*F11))</f>
        <v/>
      </c>
      <c r="H11" s="3174"/>
      <c r="I11" s="3175" t="str">
        <f t="shared" ref="I11:I20" si="0">IF(ISERROR(IF(OR(E11,F11)="", "", E11*F11)),"",IF(OR(E11,F11)="", "", E11*F11))</f>
        <v/>
      </c>
      <c r="J11" s="3176"/>
      <c r="K11" s="3177"/>
      <c r="L11" s="3178"/>
      <c r="M11" s="3178"/>
      <c r="N11" s="3179"/>
    </row>
    <row r="12" spans="1:24" ht="15" customHeight="1" x14ac:dyDescent="0.2">
      <c r="A12" s="959"/>
      <c r="B12" s="758"/>
      <c r="C12" s="715"/>
      <c r="D12" s="762"/>
      <c r="E12" s="760"/>
      <c r="F12" s="761"/>
      <c r="G12" s="3147" t="str">
        <f t="shared" ref="G12:G20" si="1">IF(ISERROR(IF(OR(D12,F12)="", "", D12*F12)),"",IF(OR(D12,F12)="", "", D12*F12))</f>
        <v/>
      </c>
      <c r="H12" s="3148"/>
      <c r="I12" s="3149" t="str">
        <f t="shared" si="0"/>
        <v/>
      </c>
      <c r="J12" s="3150"/>
      <c r="K12" s="3151"/>
      <c r="L12" s="3152"/>
      <c r="M12" s="3152"/>
      <c r="N12" s="3153"/>
    </row>
    <row r="13" spans="1:24" ht="15" customHeight="1" x14ac:dyDescent="0.2">
      <c r="A13" s="959"/>
      <c r="B13" s="758"/>
      <c r="C13" s="715"/>
      <c r="D13" s="762"/>
      <c r="E13" s="760"/>
      <c r="F13" s="761"/>
      <c r="G13" s="3147" t="str">
        <f t="shared" si="1"/>
        <v/>
      </c>
      <c r="H13" s="3148"/>
      <c r="I13" s="3149" t="str">
        <f t="shared" si="0"/>
        <v/>
      </c>
      <c r="J13" s="3150"/>
      <c r="K13" s="3151"/>
      <c r="L13" s="3152"/>
      <c r="M13" s="3152"/>
      <c r="N13" s="3153"/>
    </row>
    <row r="14" spans="1:24" ht="15" customHeight="1" x14ac:dyDescent="0.2">
      <c r="A14" s="959"/>
      <c r="B14" s="758"/>
      <c r="C14" s="715"/>
      <c r="D14" s="762"/>
      <c r="E14" s="760"/>
      <c r="F14" s="761"/>
      <c r="G14" s="3147" t="str">
        <f t="shared" si="1"/>
        <v/>
      </c>
      <c r="H14" s="3148"/>
      <c r="I14" s="3149" t="str">
        <f t="shared" si="0"/>
        <v/>
      </c>
      <c r="J14" s="3150"/>
      <c r="K14" s="3151"/>
      <c r="L14" s="3152"/>
      <c r="M14" s="3152"/>
      <c r="N14" s="3153"/>
    </row>
    <row r="15" spans="1:24" ht="15" customHeight="1" x14ac:dyDescent="0.2">
      <c r="A15" s="1294" t="s">
        <v>1178</v>
      </c>
      <c r="B15" s="758"/>
      <c r="C15" s="715"/>
      <c r="D15" s="762"/>
      <c r="E15" s="760"/>
      <c r="F15" s="761"/>
      <c r="G15" s="3147" t="str">
        <f t="shared" si="1"/>
        <v/>
      </c>
      <c r="H15" s="3148"/>
      <c r="I15" s="3149" t="str">
        <f t="shared" si="0"/>
        <v/>
      </c>
      <c r="J15" s="3150"/>
      <c r="K15" s="3151"/>
      <c r="L15" s="3152"/>
      <c r="M15" s="3152"/>
      <c r="N15" s="3153"/>
    </row>
    <row r="16" spans="1:24" ht="15" customHeight="1" x14ac:dyDescent="0.2">
      <c r="A16" s="1293" t="s">
        <v>1181</v>
      </c>
      <c r="B16" s="758"/>
      <c r="C16" s="715"/>
      <c r="D16" s="762"/>
      <c r="E16" s="760"/>
      <c r="F16" s="761"/>
      <c r="G16" s="3147" t="str">
        <f t="shared" si="1"/>
        <v/>
      </c>
      <c r="H16" s="3148"/>
      <c r="I16" s="3149" t="str">
        <f t="shared" si="0"/>
        <v/>
      </c>
      <c r="J16" s="3150"/>
      <c r="K16" s="3151"/>
      <c r="L16" s="3152"/>
      <c r="M16" s="3152"/>
      <c r="N16" s="3153"/>
    </row>
    <row r="17" spans="1:14" ht="15" customHeight="1" x14ac:dyDescent="0.2">
      <c r="A17" s="1383" t="s">
        <v>1182</v>
      </c>
      <c r="B17" s="758"/>
      <c r="C17" s="715"/>
      <c r="D17" s="762"/>
      <c r="E17" s="760"/>
      <c r="F17" s="761"/>
      <c r="G17" s="3147" t="str">
        <f t="shared" si="1"/>
        <v/>
      </c>
      <c r="H17" s="3148"/>
      <c r="I17" s="3149" t="str">
        <f t="shared" si="0"/>
        <v/>
      </c>
      <c r="J17" s="3150"/>
      <c r="K17" s="3151"/>
      <c r="L17" s="3152"/>
      <c r="M17" s="3152"/>
      <c r="N17" s="3153"/>
    </row>
    <row r="18" spans="1:14" ht="15" customHeight="1" x14ac:dyDescent="0.2">
      <c r="A18" s="959"/>
      <c r="B18" s="758"/>
      <c r="C18" s="715"/>
      <c r="D18" s="762"/>
      <c r="E18" s="760"/>
      <c r="F18" s="761"/>
      <c r="G18" s="3147" t="str">
        <f t="shared" si="1"/>
        <v/>
      </c>
      <c r="H18" s="3148"/>
      <c r="I18" s="3149" t="str">
        <f t="shared" si="0"/>
        <v/>
      </c>
      <c r="J18" s="3150"/>
      <c r="K18" s="3151"/>
      <c r="L18" s="3152"/>
      <c r="M18" s="3152"/>
      <c r="N18" s="3153"/>
    </row>
    <row r="19" spans="1:14" ht="15" customHeight="1" x14ac:dyDescent="0.2">
      <c r="A19" s="959"/>
      <c r="B19" s="763"/>
      <c r="C19" s="721"/>
      <c r="D19" s="764"/>
      <c r="E19" s="765"/>
      <c r="F19" s="766"/>
      <c r="G19" s="3147" t="str">
        <f t="shared" si="1"/>
        <v/>
      </c>
      <c r="H19" s="3148"/>
      <c r="I19" s="3149" t="str">
        <f t="shared" si="0"/>
        <v/>
      </c>
      <c r="J19" s="3150"/>
      <c r="K19" s="3151"/>
      <c r="L19" s="3152"/>
      <c r="M19" s="3152"/>
      <c r="N19" s="3153"/>
    </row>
    <row r="20" spans="1:14" ht="15" customHeight="1" thickBot="1" x14ac:dyDescent="0.25">
      <c r="A20" s="959"/>
      <c r="B20" s="763"/>
      <c r="C20" s="721"/>
      <c r="D20" s="764"/>
      <c r="E20" s="765"/>
      <c r="F20" s="766"/>
      <c r="G20" s="3147" t="str">
        <f t="shared" si="1"/>
        <v/>
      </c>
      <c r="H20" s="3148"/>
      <c r="I20" s="3149" t="str">
        <f t="shared" si="0"/>
        <v/>
      </c>
      <c r="J20" s="3150"/>
      <c r="K20" s="3151"/>
      <c r="L20" s="3152"/>
      <c r="M20" s="3152"/>
      <c r="N20" s="3153"/>
    </row>
    <row r="21" spans="1:14" ht="15" customHeight="1" thickBot="1" x14ac:dyDescent="0.25">
      <c r="A21" s="1384"/>
      <c r="B21" s="1197" t="s">
        <v>541</v>
      </c>
      <c r="C21" s="1198"/>
      <c r="D21" s="1198"/>
      <c r="E21" s="1198"/>
      <c r="F21" s="1242">
        <f>SUM(F11:F20)</f>
        <v>0</v>
      </c>
      <c r="G21" s="1236" t="s">
        <v>545</v>
      </c>
      <c r="H21" s="1237">
        <f>SUM(G11:H20)</f>
        <v>0</v>
      </c>
      <c r="I21" s="1226" t="s">
        <v>546</v>
      </c>
      <c r="J21" s="1238">
        <f>SUM(I11:J20)</f>
        <v>0</v>
      </c>
      <c r="K21" s="3222"/>
      <c r="L21" s="3223"/>
      <c r="M21" s="3223"/>
      <c r="N21" s="3224"/>
    </row>
    <row r="22" spans="1:14" ht="15" customHeight="1" thickTop="1" x14ac:dyDescent="0.2">
      <c r="A22" s="1283"/>
      <c r="B22" s="771"/>
      <c r="C22" s="731"/>
      <c r="D22" s="772"/>
      <c r="E22" s="773"/>
      <c r="F22" s="774"/>
      <c r="G22" s="3225" t="str">
        <f>IF(ISERROR(IF(OR(D22,F22)="", "", D22*F22)),"",IF(OR(D22,F22)="", "", D22*F22))</f>
        <v/>
      </c>
      <c r="H22" s="3226"/>
      <c r="I22" s="3227" t="str">
        <f t="shared" ref="I22:I39" si="2">IF(ISERROR(IF(OR(E22,F22)="", "", E22*F22)),"",IF(OR(E22,F22)="", "", E22*F22))</f>
        <v/>
      </c>
      <c r="J22" s="3228"/>
      <c r="K22" s="3229"/>
      <c r="L22" s="3230"/>
      <c r="M22" s="3230"/>
      <c r="N22" s="3231"/>
    </row>
    <row r="23" spans="1:14" ht="15" customHeight="1" x14ac:dyDescent="0.2">
      <c r="A23" s="1281"/>
      <c r="B23" s="763"/>
      <c r="C23" s="721"/>
      <c r="D23" s="764"/>
      <c r="E23" s="765"/>
      <c r="F23" s="766"/>
      <c r="G23" s="3147" t="str">
        <f>IF(ISERROR(IF(OR(D23,F23)="", "", D23*F23)),"",IF(OR(D23,F23)="", "", D23*F23))</f>
        <v/>
      </c>
      <c r="H23" s="3148"/>
      <c r="I23" s="3149" t="str">
        <f t="shared" si="2"/>
        <v/>
      </c>
      <c r="J23" s="3150"/>
      <c r="K23" s="3151"/>
      <c r="L23" s="3152"/>
      <c r="M23" s="3152"/>
      <c r="N23" s="3153"/>
    </row>
    <row r="24" spans="1:14" ht="15" customHeight="1" x14ac:dyDescent="0.2">
      <c r="A24" s="1281"/>
      <c r="B24" s="763"/>
      <c r="C24" s="721"/>
      <c r="D24" s="764"/>
      <c r="E24" s="765"/>
      <c r="F24" s="766"/>
      <c r="G24" s="3147" t="str">
        <f t="shared" ref="G24:G39" si="3">IF(ISERROR(IF(OR(D24,F24)="", "", D24*F24)),"",IF(OR(D24,F24)="", "", D24*F24))</f>
        <v/>
      </c>
      <c r="H24" s="3148"/>
      <c r="I24" s="3149" t="str">
        <f t="shared" si="2"/>
        <v/>
      </c>
      <c r="J24" s="3150"/>
      <c r="K24" s="3151"/>
      <c r="L24" s="3152"/>
      <c r="M24" s="3152"/>
      <c r="N24" s="3153"/>
    </row>
    <row r="25" spans="1:14" ht="15" customHeight="1" x14ac:dyDescent="0.2">
      <c r="A25" s="1281"/>
      <c r="B25" s="763"/>
      <c r="C25" s="721"/>
      <c r="D25" s="764"/>
      <c r="E25" s="765"/>
      <c r="F25" s="766"/>
      <c r="G25" s="3147" t="str">
        <f t="shared" si="3"/>
        <v/>
      </c>
      <c r="H25" s="3148"/>
      <c r="I25" s="3149" t="str">
        <f t="shared" si="2"/>
        <v/>
      </c>
      <c r="J25" s="3150"/>
      <c r="K25" s="3151"/>
      <c r="L25" s="3152"/>
      <c r="M25" s="3152"/>
      <c r="N25" s="3153"/>
    </row>
    <row r="26" spans="1:14" ht="15" customHeight="1" x14ac:dyDescent="0.2">
      <c r="A26" s="1281"/>
      <c r="B26" s="763"/>
      <c r="C26" s="721"/>
      <c r="D26" s="764"/>
      <c r="E26" s="765"/>
      <c r="F26" s="766"/>
      <c r="G26" s="3147" t="str">
        <f t="shared" si="3"/>
        <v/>
      </c>
      <c r="H26" s="3148"/>
      <c r="I26" s="3149" t="str">
        <f t="shared" si="2"/>
        <v/>
      </c>
      <c r="J26" s="3150"/>
      <c r="K26" s="3151"/>
      <c r="L26" s="3152"/>
      <c r="M26" s="3152"/>
      <c r="N26" s="3153"/>
    </row>
    <row r="27" spans="1:14" ht="15" customHeight="1" x14ac:dyDescent="0.2">
      <c r="A27" s="1281"/>
      <c r="B27" s="763"/>
      <c r="C27" s="721"/>
      <c r="D27" s="764"/>
      <c r="E27" s="765"/>
      <c r="F27" s="766"/>
      <c r="G27" s="3147" t="str">
        <f t="shared" si="3"/>
        <v/>
      </c>
      <c r="H27" s="3148"/>
      <c r="I27" s="3149" t="str">
        <f t="shared" si="2"/>
        <v/>
      </c>
      <c r="J27" s="3150"/>
      <c r="K27" s="3151"/>
      <c r="L27" s="3152"/>
      <c r="M27" s="3152"/>
      <c r="N27" s="3153"/>
    </row>
    <row r="28" spans="1:14" ht="15" customHeight="1" x14ac:dyDescent="0.2">
      <c r="A28" s="1281"/>
      <c r="B28" s="763"/>
      <c r="C28" s="721"/>
      <c r="D28" s="764"/>
      <c r="E28" s="765"/>
      <c r="F28" s="766"/>
      <c r="G28" s="3147" t="str">
        <f t="shared" si="3"/>
        <v/>
      </c>
      <c r="H28" s="3148"/>
      <c r="I28" s="3149" t="str">
        <f t="shared" si="2"/>
        <v/>
      </c>
      <c r="J28" s="3150"/>
      <c r="K28" s="3151"/>
      <c r="L28" s="3152"/>
      <c r="M28" s="3152"/>
      <c r="N28" s="3153"/>
    </row>
    <row r="29" spans="1:14" ht="15" customHeight="1" x14ac:dyDescent="0.2">
      <c r="A29" s="1281"/>
      <c r="B29" s="763"/>
      <c r="C29" s="721"/>
      <c r="D29" s="764"/>
      <c r="E29" s="765"/>
      <c r="F29" s="766"/>
      <c r="G29" s="3147" t="str">
        <f t="shared" si="3"/>
        <v/>
      </c>
      <c r="H29" s="3148"/>
      <c r="I29" s="3149" t="str">
        <f t="shared" si="2"/>
        <v/>
      </c>
      <c r="J29" s="3150"/>
      <c r="K29" s="3151"/>
      <c r="L29" s="3152"/>
      <c r="M29" s="3152"/>
      <c r="N29" s="3153"/>
    </row>
    <row r="30" spans="1:14" ht="15" customHeight="1" x14ac:dyDescent="0.2">
      <c r="A30" s="1294" t="s">
        <v>1178</v>
      </c>
      <c r="B30" s="763"/>
      <c r="C30" s="721"/>
      <c r="D30" s="764"/>
      <c r="E30" s="765"/>
      <c r="F30" s="766"/>
      <c r="G30" s="3147" t="str">
        <f t="shared" si="3"/>
        <v/>
      </c>
      <c r="H30" s="3148"/>
      <c r="I30" s="3149" t="str">
        <f t="shared" si="2"/>
        <v/>
      </c>
      <c r="J30" s="3150"/>
      <c r="K30" s="3151"/>
      <c r="L30" s="3152"/>
      <c r="M30" s="3152"/>
      <c r="N30" s="3153"/>
    </row>
    <row r="31" spans="1:14" ht="15" customHeight="1" x14ac:dyDescent="0.2">
      <c r="A31" s="1293" t="s">
        <v>1181</v>
      </c>
      <c r="B31" s="763"/>
      <c r="C31" s="721"/>
      <c r="D31" s="764"/>
      <c r="E31" s="765"/>
      <c r="F31" s="766"/>
      <c r="G31" s="3147" t="str">
        <f t="shared" si="3"/>
        <v/>
      </c>
      <c r="H31" s="3148"/>
      <c r="I31" s="3149" t="str">
        <f t="shared" si="2"/>
        <v/>
      </c>
      <c r="J31" s="3150"/>
      <c r="K31" s="3151"/>
      <c r="L31" s="3152"/>
      <c r="M31" s="3152"/>
      <c r="N31" s="3153"/>
    </row>
    <row r="32" spans="1:14" ht="15" customHeight="1" x14ac:dyDescent="0.2">
      <c r="A32" s="1383" t="s">
        <v>1182</v>
      </c>
      <c r="B32" s="763"/>
      <c r="C32" s="721"/>
      <c r="D32" s="764"/>
      <c r="E32" s="765"/>
      <c r="F32" s="766"/>
      <c r="G32" s="3147" t="str">
        <f t="shared" si="3"/>
        <v/>
      </c>
      <c r="H32" s="3148"/>
      <c r="I32" s="3149" t="str">
        <f t="shared" si="2"/>
        <v/>
      </c>
      <c r="J32" s="3150"/>
      <c r="K32" s="3151"/>
      <c r="L32" s="3152"/>
      <c r="M32" s="3152"/>
      <c r="N32" s="3153"/>
    </row>
    <row r="33" spans="1:14" ht="15" customHeight="1" x14ac:dyDescent="0.2">
      <c r="A33" s="1281"/>
      <c r="B33" s="763"/>
      <c r="C33" s="721"/>
      <c r="D33" s="764"/>
      <c r="E33" s="765"/>
      <c r="F33" s="766"/>
      <c r="G33" s="3147" t="str">
        <f t="shared" si="3"/>
        <v/>
      </c>
      <c r="H33" s="3148"/>
      <c r="I33" s="3149" t="str">
        <f t="shared" si="2"/>
        <v/>
      </c>
      <c r="J33" s="3150"/>
      <c r="K33" s="3151"/>
      <c r="L33" s="3152"/>
      <c r="M33" s="3152"/>
      <c r="N33" s="3153"/>
    </row>
    <row r="34" spans="1:14" ht="15" customHeight="1" x14ac:dyDescent="0.2">
      <c r="A34" s="1281"/>
      <c r="B34" s="763"/>
      <c r="C34" s="721"/>
      <c r="D34" s="764"/>
      <c r="E34" s="765"/>
      <c r="F34" s="766"/>
      <c r="G34" s="3147" t="str">
        <f t="shared" si="3"/>
        <v/>
      </c>
      <c r="H34" s="3148"/>
      <c r="I34" s="3149" t="str">
        <f t="shared" si="2"/>
        <v/>
      </c>
      <c r="J34" s="3150"/>
      <c r="K34" s="3151"/>
      <c r="L34" s="3152"/>
      <c r="M34" s="3152"/>
      <c r="N34" s="3153"/>
    </row>
    <row r="35" spans="1:14" ht="15" customHeight="1" x14ac:dyDescent="0.2">
      <c r="A35" s="1281"/>
      <c r="B35" s="763"/>
      <c r="C35" s="721"/>
      <c r="D35" s="775"/>
      <c r="E35" s="776"/>
      <c r="F35" s="766"/>
      <c r="G35" s="3147" t="str">
        <f t="shared" si="3"/>
        <v/>
      </c>
      <c r="H35" s="3148"/>
      <c r="I35" s="3149" t="str">
        <f t="shared" si="2"/>
        <v/>
      </c>
      <c r="J35" s="3150"/>
      <c r="K35" s="3151"/>
      <c r="L35" s="3152"/>
      <c r="M35" s="3152"/>
      <c r="N35" s="3153"/>
    </row>
    <row r="36" spans="1:14" ht="15" customHeight="1" x14ac:dyDescent="0.2">
      <c r="A36" s="1281"/>
      <c r="B36" s="763"/>
      <c r="C36" s="721"/>
      <c r="D36" s="775"/>
      <c r="E36" s="776"/>
      <c r="F36" s="766"/>
      <c r="G36" s="3147" t="str">
        <f t="shared" si="3"/>
        <v/>
      </c>
      <c r="H36" s="3148"/>
      <c r="I36" s="3149" t="str">
        <f t="shared" si="2"/>
        <v/>
      </c>
      <c r="J36" s="3150"/>
      <c r="K36" s="3151"/>
      <c r="L36" s="3152"/>
      <c r="M36" s="3152"/>
      <c r="N36" s="3153"/>
    </row>
    <row r="37" spans="1:14" ht="15" customHeight="1" x14ac:dyDescent="0.2">
      <c r="A37" s="1281"/>
      <c r="B37" s="763"/>
      <c r="C37" s="721"/>
      <c r="D37" s="775"/>
      <c r="E37" s="776"/>
      <c r="F37" s="766"/>
      <c r="G37" s="3147" t="str">
        <f t="shared" si="3"/>
        <v/>
      </c>
      <c r="H37" s="3148"/>
      <c r="I37" s="3149" t="str">
        <f t="shared" si="2"/>
        <v/>
      </c>
      <c r="J37" s="3150"/>
      <c r="K37" s="3151"/>
      <c r="L37" s="3152"/>
      <c r="M37" s="3152"/>
      <c r="N37" s="3153"/>
    </row>
    <row r="38" spans="1:14" ht="15" customHeight="1" x14ac:dyDescent="0.2">
      <c r="A38" s="1281"/>
      <c r="B38" s="763"/>
      <c r="C38" s="721"/>
      <c r="D38" s="775"/>
      <c r="E38" s="776"/>
      <c r="F38" s="766"/>
      <c r="G38" s="3147" t="str">
        <f t="shared" si="3"/>
        <v/>
      </c>
      <c r="H38" s="3148"/>
      <c r="I38" s="3149" t="str">
        <f t="shared" si="2"/>
        <v/>
      </c>
      <c r="J38" s="3150"/>
      <c r="K38" s="3151"/>
      <c r="L38" s="3152"/>
      <c r="M38" s="3152"/>
      <c r="N38" s="3153"/>
    </row>
    <row r="39" spans="1:14" ht="15" customHeight="1" thickBot="1" x14ac:dyDescent="0.25">
      <c r="A39" s="1281"/>
      <c r="B39" s="763"/>
      <c r="C39" s="721"/>
      <c r="D39" s="769"/>
      <c r="E39" s="770"/>
      <c r="F39" s="766"/>
      <c r="G39" s="3220" t="str">
        <f t="shared" si="3"/>
        <v/>
      </c>
      <c r="H39" s="3221"/>
      <c r="I39" s="3149" t="str">
        <f t="shared" si="2"/>
        <v/>
      </c>
      <c r="J39" s="3150"/>
      <c r="K39" s="3156"/>
      <c r="L39" s="3157"/>
      <c r="M39" s="3157"/>
      <c r="N39" s="3158"/>
    </row>
    <row r="40" spans="1:14" ht="15" customHeight="1" thickBot="1" x14ac:dyDescent="0.25">
      <c r="A40" s="1281"/>
      <c r="B40" s="934" t="s">
        <v>541</v>
      </c>
      <c r="C40" s="1200"/>
      <c r="D40" s="1200"/>
      <c r="E40" s="1200"/>
      <c r="F40" s="1242">
        <f>SUM(F22:F39)</f>
        <v>0</v>
      </c>
      <c r="G40" s="1230" t="s">
        <v>547</v>
      </c>
      <c r="H40" s="1239">
        <f>SUM(G22:H39)</f>
        <v>0</v>
      </c>
      <c r="I40" s="1240" t="s">
        <v>548</v>
      </c>
      <c r="J40" s="1241">
        <f>SUM(I22:J39)</f>
        <v>0</v>
      </c>
      <c r="K40" s="3125"/>
      <c r="L40" s="3126"/>
      <c r="M40" s="3126"/>
      <c r="N40" s="3159"/>
    </row>
    <row r="41" spans="1:14" ht="15" customHeight="1" x14ac:dyDescent="0.2">
      <c r="A41" s="1276"/>
      <c r="B41" s="3214" t="s">
        <v>613</v>
      </c>
      <c r="C41" s="3215"/>
      <c r="D41" s="3215"/>
      <c r="E41" s="3216"/>
      <c r="F41" s="3205" t="s">
        <v>614</v>
      </c>
      <c r="G41" s="2982" t="s">
        <v>615</v>
      </c>
      <c r="H41" s="2983"/>
      <c r="I41" s="2984" t="s">
        <v>616</v>
      </c>
      <c r="J41" s="3207"/>
      <c r="K41" s="3037"/>
      <c r="L41" s="3043"/>
      <c r="M41" s="3043"/>
      <c r="N41" s="3038"/>
    </row>
    <row r="42" spans="1:14" ht="15" customHeight="1" thickBot="1" x14ac:dyDescent="0.25">
      <c r="A42" s="1277"/>
      <c r="B42" s="3217"/>
      <c r="C42" s="3218"/>
      <c r="D42" s="3218"/>
      <c r="E42" s="3219"/>
      <c r="F42" s="3206"/>
      <c r="G42" s="1201" t="s">
        <v>549</v>
      </c>
      <c r="H42" s="778">
        <f>H40*3.6</f>
        <v>0</v>
      </c>
      <c r="I42" s="1202" t="s">
        <v>550</v>
      </c>
      <c r="J42" s="780">
        <f>J40*9.76</f>
        <v>0</v>
      </c>
      <c r="K42" s="3163"/>
      <c r="L42" s="3164"/>
      <c r="M42" s="3164"/>
      <c r="N42" s="3165"/>
    </row>
    <row r="43" spans="1:14" ht="21.75" customHeight="1" x14ac:dyDescent="0.2">
      <c r="A43" s="3211" t="s">
        <v>1301</v>
      </c>
      <c r="B43" s="3212"/>
      <c r="C43" s="3212"/>
      <c r="D43" s="3212"/>
      <c r="E43" s="3212"/>
      <c r="F43" s="3213"/>
      <c r="G43" s="3196" t="s">
        <v>617</v>
      </c>
      <c r="H43" s="2996"/>
      <c r="I43" s="3197">
        <f>SUM(J21,J40)</f>
        <v>0</v>
      </c>
      <c r="J43" s="3198"/>
      <c r="K43" s="3034"/>
      <c r="L43" s="3035"/>
      <c r="M43" s="3035"/>
      <c r="N43" s="3036"/>
    </row>
    <row r="44" spans="1:14" ht="21.75" customHeight="1" thickBot="1" x14ac:dyDescent="0.25">
      <c r="A44" s="3208" t="s">
        <v>1302</v>
      </c>
      <c r="B44" s="3209"/>
      <c r="C44" s="3209"/>
      <c r="D44" s="3209"/>
      <c r="E44" s="3209"/>
      <c r="F44" s="3210"/>
      <c r="G44" s="3199" t="s">
        <v>618</v>
      </c>
      <c r="H44" s="3009"/>
      <c r="I44" s="3200">
        <f>IF(ISERROR(J40/(J40+J21)),0,J40/(J40+J21))</f>
        <v>0</v>
      </c>
      <c r="J44" s="3201"/>
      <c r="K44" s="3202"/>
      <c r="L44" s="3203"/>
      <c r="M44" s="3203"/>
      <c r="N44" s="3204"/>
    </row>
    <row r="45" spans="1:14" ht="15" customHeight="1" x14ac:dyDescent="0.2">
      <c r="A45" s="707"/>
      <c r="B45" s="707"/>
      <c r="C45" s="707"/>
      <c r="D45" s="707"/>
      <c r="E45" s="707"/>
      <c r="F45" s="745"/>
      <c r="G45" s="707"/>
      <c r="H45" s="707"/>
      <c r="I45" s="707"/>
      <c r="J45" s="707"/>
      <c r="K45" s="707"/>
      <c r="L45" s="707"/>
    </row>
    <row r="46" spans="1:14" ht="15" customHeight="1" x14ac:dyDescent="0.2">
      <c r="A46" s="707"/>
      <c r="B46" s="707"/>
      <c r="C46" s="707"/>
      <c r="D46" s="707"/>
      <c r="E46" s="707"/>
      <c r="F46" s="745"/>
      <c r="G46" s="707"/>
      <c r="H46" s="707"/>
      <c r="I46" s="707"/>
      <c r="J46" s="707"/>
      <c r="K46" s="707"/>
      <c r="L46" s="707"/>
    </row>
    <row r="47" spans="1:14" ht="15" customHeight="1" thickBot="1" x14ac:dyDescent="0.25">
      <c r="A47" s="707"/>
      <c r="B47" s="707"/>
      <c r="C47" s="707"/>
      <c r="D47" s="707"/>
      <c r="E47" s="707"/>
      <c r="F47" s="745"/>
      <c r="G47" s="707"/>
      <c r="H47" s="707"/>
      <c r="I47" s="707"/>
      <c r="J47" s="707"/>
      <c r="K47" s="707"/>
      <c r="L47" s="707"/>
    </row>
    <row r="48" spans="1:14" ht="25" customHeight="1" thickBot="1" x14ac:dyDescent="0.25">
      <c r="A48" s="3055" t="s">
        <v>619</v>
      </c>
      <c r="B48" s="3056"/>
      <c r="C48" s="3057"/>
      <c r="D48" s="1580"/>
      <c r="E48" s="745"/>
      <c r="F48" s="745"/>
      <c r="G48" s="707"/>
      <c r="H48" s="707"/>
      <c r="I48" s="707"/>
      <c r="J48" s="707"/>
      <c r="K48" s="707"/>
      <c r="L48" s="707"/>
    </row>
    <row r="49" spans="1:14" ht="15" customHeight="1" x14ac:dyDescent="0.2">
      <c r="A49" s="1280"/>
      <c r="B49" s="3186" t="s">
        <v>523</v>
      </c>
      <c r="C49" s="3188" t="s">
        <v>524</v>
      </c>
      <c r="D49" s="1011" t="s">
        <v>604</v>
      </c>
      <c r="E49" s="1012"/>
      <c r="F49" s="3025" t="s">
        <v>620</v>
      </c>
      <c r="G49" s="3190" t="s">
        <v>621</v>
      </c>
      <c r="H49" s="3191"/>
      <c r="I49" s="3194" t="s">
        <v>607</v>
      </c>
      <c r="J49" s="3195"/>
      <c r="K49" s="3037" t="s">
        <v>529</v>
      </c>
      <c r="L49" s="3043"/>
      <c r="M49" s="3043"/>
      <c r="N49" s="3038"/>
    </row>
    <row r="50" spans="1:14" ht="25" customHeight="1" x14ac:dyDescent="0.2">
      <c r="A50" s="1281"/>
      <c r="B50" s="3187"/>
      <c r="C50" s="3189"/>
      <c r="D50" s="754" t="s">
        <v>622</v>
      </c>
      <c r="E50" s="755" t="s">
        <v>623</v>
      </c>
      <c r="F50" s="3068"/>
      <c r="G50" s="3192"/>
      <c r="H50" s="3193"/>
      <c r="I50" s="3169" t="s">
        <v>624</v>
      </c>
      <c r="J50" s="3170"/>
      <c r="K50" s="3039"/>
      <c r="L50" s="3045"/>
      <c r="M50" s="3045"/>
      <c r="N50" s="3040"/>
    </row>
    <row r="51" spans="1:14" ht="15" customHeight="1" thickBot="1" x14ac:dyDescent="0.25">
      <c r="A51" s="1281"/>
      <c r="B51" s="3187"/>
      <c r="C51" s="3189"/>
      <c r="D51" s="711" t="s">
        <v>536</v>
      </c>
      <c r="E51" s="756" t="s">
        <v>537</v>
      </c>
      <c r="F51" s="757" t="s">
        <v>611</v>
      </c>
      <c r="G51" s="3080" t="s">
        <v>612</v>
      </c>
      <c r="H51" s="3171"/>
      <c r="I51" s="3082" t="s">
        <v>540</v>
      </c>
      <c r="J51" s="3172"/>
      <c r="K51" s="3163"/>
      <c r="L51" s="3164"/>
      <c r="M51" s="3164"/>
      <c r="N51" s="3165"/>
    </row>
    <row r="52" spans="1:14" ht="15" customHeight="1" x14ac:dyDescent="0.2">
      <c r="A52" s="1281"/>
      <c r="B52" s="781"/>
      <c r="C52" s="782"/>
      <c r="D52" s="783"/>
      <c r="E52" s="784"/>
      <c r="F52" s="955"/>
      <c r="G52" s="3173" t="str">
        <f>IF(ISERROR(IF(OR(D52,F52)="", "", D52*F52)),"",IF(OR(D52,F52)="", "", D52*F52))</f>
        <v/>
      </c>
      <c r="H52" s="3174"/>
      <c r="I52" s="3175" t="str">
        <f t="shared" ref="I52:I65" si="4">IF(ISERROR(IF(OR(E52,F52)="", "", E52*F52)),"",IF(OR(E52,F52)="", "", E52*F52))</f>
        <v/>
      </c>
      <c r="J52" s="3176"/>
      <c r="K52" s="3177"/>
      <c r="L52" s="3178"/>
      <c r="M52" s="3178"/>
      <c r="N52" s="3179"/>
    </row>
    <row r="53" spans="1:14" ht="15" customHeight="1" x14ac:dyDescent="0.2">
      <c r="A53" s="1281"/>
      <c r="B53" s="763"/>
      <c r="C53" s="721"/>
      <c r="D53" s="785"/>
      <c r="E53" s="786"/>
      <c r="F53" s="956"/>
      <c r="G53" s="3147" t="str">
        <f>IF(ISERROR(IF(OR(D53,F53)="", "", D53*F53)),"",IF(OR(D53,F53)="", "", D53*F53))</f>
        <v/>
      </c>
      <c r="H53" s="3148"/>
      <c r="I53" s="3149" t="str">
        <f t="shared" si="4"/>
        <v/>
      </c>
      <c r="J53" s="3150"/>
      <c r="K53" s="3151"/>
      <c r="L53" s="3152"/>
      <c r="M53" s="3152"/>
      <c r="N53" s="3153"/>
    </row>
    <row r="54" spans="1:14" ht="15" customHeight="1" x14ac:dyDescent="0.2">
      <c r="A54" s="1281"/>
      <c r="B54" s="763"/>
      <c r="C54" s="721"/>
      <c r="D54" s="785"/>
      <c r="E54" s="786"/>
      <c r="F54" s="956"/>
      <c r="G54" s="3147" t="str">
        <f>IF(ISERROR(IF(OR(D54,F54)="", "", D54*F54)),"",IF(OR(D54,F54)="", "", D54*F54))</f>
        <v/>
      </c>
      <c r="H54" s="3148"/>
      <c r="I54" s="3149" t="str">
        <f t="shared" si="4"/>
        <v/>
      </c>
      <c r="J54" s="3150"/>
      <c r="K54" s="3151"/>
      <c r="L54" s="3152"/>
      <c r="M54" s="3152"/>
      <c r="N54" s="3153"/>
    </row>
    <row r="55" spans="1:14" ht="15" customHeight="1" x14ac:dyDescent="0.2">
      <c r="A55" s="1281"/>
      <c r="B55" s="763"/>
      <c r="C55" s="721"/>
      <c r="D55" s="785"/>
      <c r="E55" s="786"/>
      <c r="F55" s="956"/>
      <c r="G55" s="3147" t="str">
        <f t="shared" ref="G55:G66" si="5">IF(ISERROR(IF(OR(D55,F55)="", "", D55*F55)),"",IF(OR(D55,F55)="", "", D55*F55))</f>
        <v/>
      </c>
      <c r="H55" s="3148"/>
      <c r="I55" s="3149" t="str">
        <f t="shared" si="4"/>
        <v/>
      </c>
      <c r="J55" s="3150"/>
      <c r="K55" s="3151"/>
      <c r="L55" s="3152"/>
      <c r="M55" s="3152"/>
      <c r="N55" s="3153"/>
    </row>
    <row r="56" spans="1:14" ht="15" customHeight="1" x14ac:dyDescent="0.2">
      <c r="A56" s="1281"/>
      <c r="B56" s="763"/>
      <c r="C56" s="721"/>
      <c r="D56" s="785"/>
      <c r="E56" s="786"/>
      <c r="F56" s="956"/>
      <c r="G56" s="3147" t="str">
        <f t="shared" si="5"/>
        <v/>
      </c>
      <c r="H56" s="3148"/>
      <c r="I56" s="3149" t="str">
        <f t="shared" si="4"/>
        <v/>
      </c>
      <c r="J56" s="3150"/>
      <c r="K56" s="3151"/>
      <c r="L56" s="3152"/>
      <c r="M56" s="3152"/>
      <c r="N56" s="3153"/>
    </row>
    <row r="57" spans="1:14" ht="15" customHeight="1" x14ac:dyDescent="0.2">
      <c r="A57" s="1281"/>
      <c r="B57" s="763"/>
      <c r="C57" s="721"/>
      <c r="D57" s="785"/>
      <c r="E57" s="786"/>
      <c r="F57" s="956"/>
      <c r="G57" s="3147" t="str">
        <f t="shared" si="5"/>
        <v/>
      </c>
      <c r="H57" s="3148"/>
      <c r="I57" s="3149" t="str">
        <f t="shared" si="4"/>
        <v/>
      </c>
      <c r="J57" s="3150"/>
      <c r="K57" s="3151"/>
      <c r="L57" s="3152"/>
      <c r="M57" s="3152"/>
      <c r="N57" s="3153"/>
    </row>
    <row r="58" spans="1:14" ht="15" customHeight="1" x14ac:dyDescent="0.2">
      <c r="A58" s="1294" t="s">
        <v>1178</v>
      </c>
      <c r="B58" s="763"/>
      <c r="C58" s="721"/>
      <c r="D58" s="785"/>
      <c r="E58" s="786"/>
      <c r="F58" s="956"/>
      <c r="G58" s="3147" t="str">
        <f t="shared" si="5"/>
        <v/>
      </c>
      <c r="H58" s="3148"/>
      <c r="I58" s="3149" t="str">
        <f t="shared" si="4"/>
        <v/>
      </c>
      <c r="J58" s="3150"/>
      <c r="K58" s="3151"/>
      <c r="L58" s="3152"/>
      <c r="M58" s="3152"/>
      <c r="N58" s="3153"/>
    </row>
    <row r="59" spans="1:14" ht="15" customHeight="1" x14ac:dyDescent="0.2">
      <c r="A59" s="1293" t="s">
        <v>1181</v>
      </c>
      <c r="B59" s="763"/>
      <c r="C59" s="721"/>
      <c r="D59" s="785"/>
      <c r="E59" s="786"/>
      <c r="F59" s="956"/>
      <c r="G59" s="3147" t="str">
        <f t="shared" si="5"/>
        <v/>
      </c>
      <c r="H59" s="3148"/>
      <c r="I59" s="3149" t="str">
        <f t="shared" si="4"/>
        <v/>
      </c>
      <c r="J59" s="3150"/>
      <c r="K59" s="3151"/>
      <c r="L59" s="3152"/>
      <c r="M59" s="3152"/>
      <c r="N59" s="3153"/>
    </row>
    <row r="60" spans="1:14" ht="15" customHeight="1" x14ac:dyDescent="0.2">
      <c r="A60" s="1383" t="s">
        <v>1182</v>
      </c>
      <c r="B60" s="763"/>
      <c r="C60" s="721"/>
      <c r="D60" s="785"/>
      <c r="E60" s="786"/>
      <c r="F60" s="956"/>
      <c r="G60" s="3147" t="str">
        <f t="shared" si="5"/>
        <v/>
      </c>
      <c r="H60" s="3148"/>
      <c r="I60" s="3149" t="str">
        <f t="shared" si="4"/>
        <v/>
      </c>
      <c r="J60" s="3150"/>
      <c r="K60" s="3151"/>
      <c r="L60" s="3152"/>
      <c r="M60" s="3152"/>
      <c r="N60" s="3153"/>
    </row>
    <row r="61" spans="1:14" ht="15" customHeight="1" x14ac:dyDescent="0.2">
      <c r="A61" s="1281"/>
      <c r="B61" s="763"/>
      <c r="C61" s="721"/>
      <c r="D61" s="785"/>
      <c r="E61" s="786"/>
      <c r="F61" s="956"/>
      <c r="G61" s="3147" t="str">
        <f t="shared" si="5"/>
        <v/>
      </c>
      <c r="H61" s="3148"/>
      <c r="I61" s="3149" t="str">
        <f t="shared" si="4"/>
        <v/>
      </c>
      <c r="J61" s="3150"/>
      <c r="K61" s="3151"/>
      <c r="L61" s="3152"/>
      <c r="M61" s="3152"/>
      <c r="N61" s="3153"/>
    </row>
    <row r="62" spans="1:14" ht="15" customHeight="1" x14ac:dyDescent="0.2">
      <c r="A62" s="1281"/>
      <c r="B62" s="763"/>
      <c r="C62" s="721"/>
      <c r="D62" s="785"/>
      <c r="E62" s="786"/>
      <c r="F62" s="956"/>
      <c r="G62" s="3147" t="str">
        <f t="shared" si="5"/>
        <v/>
      </c>
      <c r="H62" s="3148"/>
      <c r="I62" s="3149" t="str">
        <f t="shared" si="4"/>
        <v/>
      </c>
      <c r="J62" s="3150"/>
      <c r="K62" s="3151"/>
      <c r="L62" s="3152"/>
      <c r="M62" s="3152"/>
      <c r="N62" s="3153"/>
    </row>
    <row r="63" spans="1:14" ht="15" customHeight="1" x14ac:dyDescent="0.2">
      <c r="A63" s="1281"/>
      <c r="B63" s="763"/>
      <c r="C63" s="721"/>
      <c r="D63" s="785"/>
      <c r="E63" s="786"/>
      <c r="F63" s="956"/>
      <c r="G63" s="3147" t="str">
        <f t="shared" si="5"/>
        <v/>
      </c>
      <c r="H63" s="3148"/>
      <c r="I63" s="3149" t="str">
        <f t="shared" si="4"/>
        <v/>
      </c>
      <c r="J63" s="3150"/>
      <c r="K63" s="3151"/>
      <c r="L63" s="3152"/>
      <c r="M63" s="3152"/>
      <c r="N63" s="3153"/>
    </row>
    <row r="64" spans="1:14" ht="15" customHeight="1" x14ac:dyDescent="0.2">
      <c r="A64" s="1281"/>
      <c r="B64" s="763"/>
      <c r="C64" s="721"/>
      <c r="D64" s="785"/>
      <c r="E64" s="786"/>
      <c r="F64" s="956"/>
      <c r="G64" s="3147" t="str">
        <f t="shared" si="5"/>
        <v/>
      </c>
      <c r="H64" s="3148"/>
      <c r="I64" s="3149" t="str">
        <f t="shared" si="4"/>
        <v/>
      </c>
      <c r="J64" s="3150"/>
      <c r="K64" s="3151"/>
      <c r="L64" s="3152"/>
      <c r="M64" s="3152"/>
      <c r="N64" s="3153"/>
    </row>
    <row r="65" spans="1:14" ht="15" customHeight="1" x14ac:dyDescent="0.2">
      <c r="A65" s="1281"/>
      <c r="B65" s="763"/>
      <c r="C65" s="721"/>
      <c r="D65" s="785"/>
      <c r="E65" s="786"/>
      <c r="F65" s="956"/>
      <c r="G65" s="3147" t="str">
        <f t="shared" si="5"/>
        <v/>
      </c>
      <c r="H65" s="3148"/>
      <c r="I65" s="3149" t="str">
        <f t="shared" si="4"/>
        <v/>
      </c>
      <c r="J65" s="3150"/>
      <c r="K65" s="3151"/>
      <c r="L65" s="3152"/>
      <c r="M65" s="3152"/>
      <c r="N65" s="3153"/>
    </row>
    <row r="66" spans="1:14" ht="15" customHeight="1" x14ac:dyDescent="0.2">
      <c r="A66" s="1281"/>
      <c r="B66" s="763"/>
      <c r="C66" s="721"/>
      <c r="D66" s="785"/>
      <c r="E66" s="786"/>
      <c r="F66" s="956"/>
      <c r="G66" s="3147" t="str">
        <f t="shared" si="5"/>
        <v/>
      </c>
      <c r="H66" s="3148"/>
      <c r="I66" s="3149" t="str">
        <f t="shared" ref="I66:I69" si="6">IF(ISERROR(IF(OR(E66,F66)="", "", E66*F66)),"",IF(OR(E66,F66)="", "", E66*F66))</f>
        <v/>
      </c>
      <c r="J66" s="3150"/>
      <c r="K66" s="3151"/>
      <c r="L66" s="3152"/>
      <c r="M66" s="3152"/>
      <c r="N66" s="3153"/>
    </row>
    <row r="67" spans="1:14" ht="15" customHeight="1" x14ac:dyDescent="0.2">
      <c r="A67" s="1281"/>
      <c r="B67" s="763"/>
      <c r="C67" s="721"/>
      <c r="D67" s="785"/>
      <c r="E67" s="786"/>
      <c r="F67" s="956"/>
      <c r="G67" s="3147" t="str">
        <f>IF(ISERROR(IF(OR(D67,F67)="", "", D67*F67)),"",IF(OR(D67,F67)="", "", D67*F67))</f>
        <v/>
      </c>
      <c r="H67" s="3148"/>
      <c r="I67" s="3149" t="str">
        <f t="shared" si="6"/>
        <v/>
      </c>
      <c r="J67" s="3150"/>
      <c r="K67" s="3151"/>
      <c r="L67" s="3152"/>
      <c r="M67" s="3152"/>
      <c r="N67" s="3153"/>
    </row>
    <row r="68" spans="1:14" ht="15" customHeight="1" x14ac:dyDescent="0.2">
      <c r="A68" s="1281"/>
      <c r="B68" s="763"/>
      <c r="C68" s="721"/>
      <c r="D68" s="785"/>
      <c r="E68" s="786"/>
      <c r="F68" s="956"/>
      <c r="G68" s="3147" t="str">
        <f>IF(ISERROR(IF(OR(D68,F68)="", "", D68*F68)),"",IF(OR(D68,F68)="", "", D68*F68))</f>
        <v/>
      </c>
      <c r="H68" s="3148"/>
      <c r="I68" s="3149" t="str">
        <f t="shared" si="6"/>
        <v/>
      </c>
      <c r="J68" s="3150"/>
      <c r="K68" s="3151"/>
      <c r="L68" s="3152"/>
      <c r="M68" s="3152"/>
      <c r="N68" s="3153"/>
    </row>
    <row r="69" spans="1:14" ht="15" customHeight="1" thickBot="1" x14ac:dyDescent="0.25">
      <c r="A69" s="1281"/>
      <c r="B69" s="763"/>
      <c r="C69" s="721"/>
      <c r="D69" s="787"/>
      <c r="E69" s="788"/>
      <c r="F69" s="956"/>
      <c r="G69" s="3147" t="str">
        <f>IF(ISERROR(IF(OR(D69,F69)="", "", D69*F69)),"",IF(OR(D69,F69)="", "", D69*F69))</f>
        <v/>
      </c>
      <c r="H69" s="3148"/>
      <c r="I69" s="3149" t="str">
        <f t="shared" si="6"/>
        <v/>
      </c>
      <c r="J69" s="3150"/>
      <c r="K69" s="3156"/>
      <c r="L69" s="3157"/>
      <c r="M69" s="3157"/>
      <c r="N69" s="3158"/>
    </row>
    <row r="70" spans="1:14" ht="15" customHeight="1" thickBot="1" x14ac:dyDescent="0.25">
      <c r="A70" s="1281"/>
      <c r="B70" s="1199" t="s">
        <v>541</v>
      </c>
      <c r="C70" s="1200"/>
      <c r="D70" s="1200"/>
      <c r="E70" s="1200"/>
      <c r="F70" s="1243">
        <f>SUM(F52:F69)</f>
        <v>0</v>
      </c>
      <c r="G70" s="1230" t="s">
        <v>625</v>
      </c>
      <c r="H70" s="1239">
        <f>SUM(G52:H69)</f>
        <v>0</v>
      </c>
      <c r="I70" s="1240" t="s">
        <v>626</v>
      </c>
      <c r="J70" s="1241">
        <f>SUM(I52:J69)</f>
        <v>0</v>
      </c>
      <c r="K70" s="3125"/>
      <c r="L70" s="3126"/>
      <c r="M70" s="3126"/>
      <c r="N70" s="3159"/>
    </row>
    <row r="71" spans="1:14" ht="15" customHeight="1" x14ac:dyDescent="0.2">
      <c r="A71" s="1276"/>
      <c r="B71" s="3180" t="s">
        <v>613</v>
      </c>
      <c r="C71" s="3181"/>
      <c r="D71" s="3181"/>
      <c r="E71" s="3182"/>
      <c r="F71" s="3160" t="s">
        <v>614</v>
      </c>
      <c r="G71" s="3102" t="s">
        <v>627</v>
      </c>
      <c r="H71" s="3103"/>
      <c r="I71" s="3104" t="s">
        <v>628</v>
      </c>
      <c r="J71" s="3162"/>
      <c r="K71" s="3037"/>
      <c r="L71" s="3043"/>
      <c r="M71" s="3043"/>
      <c r="N71" s="3038"/>
    </row>
    <row r="72" spans="1:14" ht="15" customHeight="1" thickBot="1" x14ac:dyDescent="0.25">
      <c r="A72" s="1277"/>
      <c r="B72" s="3183"/>
      <c r="C72" s="3184"/>
      <c r="D72" s="3184"/>
      <c r="E72" s="3185"/>
      <c r="F72" s="3161"/>
      <c r="G72" s="777" t="s">
        <v>629</v>
      </c>
      <c r="H72" s="778">
        <f>H70*3.6</f>
        <v>0</v>
      </c>
      <c r="I72" s="779" t="s">
        <v>630</v>
      </c>
      <c r="J72" s="780">
        <f>J70*9.76</f>
        <v>0</v>
      </c>
      <c r="K72" s="3163"/>
      <c r="L72" s="3164"/>
      <c r="M72" s="3164"/>
      <c r="N72" s="3165"/>
    </row>
    <row r="73" spans="1:14" ht="21.75" customHeight="1" thickBot="1" x14ac:dyDescent="0.25">
      <c r="A73" s="3166" t="s">
        <v>1303</v>
      </c>
      <c r="B73" s="3167"/>
      <c r="C73" s="3167"/>
      <c r="D73" s="3167"/>
      <c r="E73" s="3167"/>
      <c r="F73" s="3168"/>
      <c r="G73" s="3154" t="s">
        <v>631</v>
      </c>
      <c r="H73" s="3155"/>
      <c r="I73" s="957"/>
      <c r="J73" s="1014">
        <f>IF(ISERROR((1-(J72/J42))),0,(1-(J72/J42)))</f>
        <v>0</v>
      </c>
      <c r="K73" s="789"/>
      <c r="L73" s="790"/>
      <c r="M73" s="790"/>
      <c r="N73" s="791"/>
    </row>
    <row r="74" spans="1:14" ht="21.75" customHeight="1" thickBot="1" x14ac:dyDescent="0.25">
      <c r="A74" s="3166" t="s">
        <v>1304</v>
      </c>
      <c r="B74" s="3167"/>
      <c r="C74" s="3167"/>
      <c r="D74" s="3167"/>
      <c r="E74" s="3167"/>
      <c r="F74" s="3168"/>
      <c r="G74" s="3154" t="s">
        <v>632</v>
      </c>
      <c r="H74" s="3155"/>
      <c r="I74" s="957"/>
      <c r="J74" s="1014" t="e">
        <f>IF(E4="その他(上記用途区分以外)",J5/100*I44*J73,J4*I44*J73)</f>
        <v>#VALUE!</v>
      </c>
      <c r="K74" s="789"/>
      <c r="L74" s="790"/>
      <c r="M74" s="790"/>
      <c r="N74" s="791"/>
    </row>
    <row r="75" spans="1:14" ht="15" customHeight="1" x14ac:dyDescent="0.2">
      <c r="A75" s="933"/>
      <c r="B75" s="933"/>
      <c r="C75" s="933"/>
      <c r="D75" s="933"/>
      <c r="E75" s="933"/>
      <c r="F75" s="933"/>
      <c r="G75" s="707"/>
      <c r="H75" s="707"/>
      <c r="I75" s="707"/>
      <c r="J75" s="707"/>
      <c r="K75" s="707"/>
      <c r="L75" s="707"/>
    </row>
  </sheetData>
  <sheetProtection algorithmName="SHA-512" hashValue="ujbbdd4zDrUMDYXGpZmfW3jpFp2finmxva8Cl4mULdDznIRZwZA0Agq/bVdSrFhuf3wCOz18ttL7UMpi0aqgag==" saltValue="ywPMOg+wv7l5KpuERo+A9w==" spinCount="100000" sheet="1" formatCells="0" formatColumns="0" formatRows="0" insertColumns="0" insertRows="0" deleteColumns="0" deleteRows="0" sort="0" autoFilter="0"/>
  <mergeCells count="195">
    <mergeCell ref="A2:B2"/>
    <mergeCell ref="K2:N2"/>
    <mergeCell ref="C2:J2"/>
    <mergeCell ref="A1:N1"/>
    <mergeCell ref="A48:C48"/>
    <mergeCell ref="A7:C7"/>
    <mergeCell ref="A8:A10"/>
    <mergeCell ref="B8:B10"/>
    <mergeCell ref="C8:C10"/>
    <mergeCell ref="F8:F9"/>
    <mergeCell ref="G8:H9"/>
    <mergeCell ref="I8:J8"/>
    <mergeCell ref="A4:D5"/>
    <mergeCell ref="E4:H4"/>
    <mergeCell ref="E5:H5"/>
    <mergeCell ref="J4:L4"/>
    <mergeCell ref="J5:K5"/>
    <mergeCell ref="K8:N10"/>
    <mergeCell ref="I9:J9"/>
    <mergeCell ref="G10:H10"/>
    <mergeCell ref="I10:J10"/>
    <mergeCell ref="G11:H11"/>
    <mergeCell ref="I11:J11"/>
    <mergeCell ref="K11:N11"/>
    <mergeCell ref="G12:H12"/>
    <mergeCell ref="I12:J12"/>
    <mergeCell ref="G15:H15"/>
    <mergeCell ref="I15:J15"/>
    <mergeCell ref="K15:N15"/>
    <mergeCell ref="G16:H16"/>
    <mergeCell ref="I16:J16"/>
    <mergeCell ref="K16:N16"/>
    <mergeCell ref="K12:N12"/>
    <mergeCell ref="G13:H13"/>
    <mergeCell ref="I13:J13"/>
    <mergeCell ref="K13:N13"/>
    <mergeCell ref="G14:H14"/>
    <mergeCell ref="I14:J14"/>
    <mergeCell ref="K14:N14"/>
    <mergeCell ref="G19:H19"/>
    <mergeCell ref="I19:J19"/>
    <mergeCell ref="K19:N19"/>
    <mergeCell ref="G20:H20"/>
    <mergeCell ref="I20:J20"/>
    <mergeCell ref="K20:N20"/>
    <mergeCell ref="G17:H17"/>
    <mergeCell ref="I17:J17"/>
    <mergeCell ref="K17:N17"/>
    <mergeCell ref="G18:H18"/>
    <mergeCell ref="I18:J18"/>
    <mergeCell ref="K18:N18"/>
    <mergeCell ref="K21:N21"/>
    <mergeCell ref="G22:H22"/>
    <mergeCell ref="I22:J22"/>
    <mergeCell ref="K22:N22"/>
    <mergeCell ref="G23:H23"/>
    <mergeCell ref="I23:J23"/>
    <mergeCell ref="K23:N23"/>
    <mergeCell ref="G24:H24"/>
    <mergeCell ref="I24:J24"/>
    <mergeCell ref="G27:H27"/>
    <mergeCell ref="I27:J27"/>
    <mergeCell ref="K27:N27"/>
    <mergeCell ref="K24:N24"/>
    <mergeCell ref="G25:H25"/>
    <mergeCell ref="I25:J25"/>
    <mergeCell ref="K25:N25"/>
    <mergeCell ref="G26:H26"/>
    <mergeCell ref="I26:J26"/>
    <mergeCell ref="K26:N26"/>
    <mergeCell ref="G30:H30"/>
    <mergeCell ref="I30:J30"/>
    <mergeCell ref="K30:N30"/>
    <mergeCell ref="G31:H31"/>
    <mergeCell ref="I31:J31"/>
    <mergeCell ref="K31:N31"/>
    <mergeCell ref="G28:H28"/>
    <mergeCell ref="I28:J28"/>
    <mergeCell ref="K28:N28"/>
    <mergeCell ref="G29:H29"/>
    <mergeCell ref="I29:J29"/>
    <mergeCell ref="K29:N29"/>
    <mergeCell ref="G34:H34"/>
    <mergeCell ref="I34:J34"/>
    <mergeCell ref="K34:N34"/>
    <mergeCell ref="G35:H35"/>
    <mergeCell ref="I35:J35"/>
    <mergeCell ref="K35:N35"/>
    <mergeCell ref="G32:H32"/>
    <mergeCell ref="I32:J32"/>
    <mergeCell ref="K32:N32"/>
    <mergeCell ref="G33:H33"/>
    <mergeCell ref="I33:J33"/>
    <mergeCell ref="K33:N33"/>
    <mergeCell ref="G38:H38"/>
    <mergeCell ref="I38:J38"/>
    <mergeCell ref="K38:N38"/>
    <mergeCell ref="G39:H39"/>
    <mergeCell ref="I39:J39"/>
    <mergeCell ref="K39:N39"/>
    <mergeCell ref="G36:H36"/>
    <mergeCell ref="I36:J36"/>
    <mergeCell ref="K36:N36"/>
    <mergeCell ref="G37:H37"/>
    <mergeCell ref="I37:J37"/>
    <mergeCell ref="K37:N37"/>
    <mergeCell ref="G43:H43"/>
    <mergeCell ref="I43:J43"/>
    <mergeCell ref="K43:N43"/>
    <mergeCell ref="G44:H44"/>
    <mergeCell ref="I44:J44"/>
    <mergeCell ref="K44:N44"/>
    <mergeCell ref="K40:N40"/>
    <mergeCell ref="F41:F42"/>
    <mergeCell ref="G41:H41"/>
    <mergeCell ref="I41:J41"/>
    <mergeCell ref="K41:N41"/>
    <mergeCell ref="K42:N42"/>
    <mergeCell ref="A44:F44"/>
    <mergeCell ref="A43:F43"/>
    <mergeCell ref="B41:E42"/>
    <mergeCell ref="B49:B51"/>
    <mergeCell ref="C49:C51"/>
    <mergeCell ref="F49:F50"/>
    <mergeCell ref="G49:H50"/>
    <mergeCell ref="I49:J49"/>
    <mergeCell ref="G53:H53"/>
    <mergeCell ref="I53:J53"/>
    <mergeCell ref="G56:H56"/>
    <mergeCell ref="I56:J56"/>
    <mergeCell ref="G63:H63"/>
    <mergeCell ref="I63:J63"/>
    <mergeCell ref="G67:H67"/>
    <mergeCell ref="I67:J67"/>
    <mergeCell ref="B71:E72"/>
    <mergeCell ref="K56:N56"/>
    <mergeCell ref="K53:N53"/>
    <mergeCell ref="G54:H54"/>
    <mergeCell ref="I54:J54"/>
    <mergeCell ref="K54:N54"/>
    <mergeCell ref="G55:H55"/>
    <mergeCell ref="I55:J55"/>
    <mergeCell ref="K55:N55"/>
    <mergeCell ref="K63:N63"/>
    <mergeCell ref="G64:H64"/>
    <mergeCell ref="I64:J64"/>
    <mergeCell ref="K64:N64"/>
    <mergeCell ref="G61:H61"/>
    <mergeCell ref="I61:J61"/>
    <mergeCell ref="K61:N61"/>
    <mergeCell ref="G62:H62"/>
    <mergeCell ref="I62:J62"/>
    <mergeCell ref="K62:N62"/>
    <mergeCell ref="K67:N67"/>
    <mergeCell ref="K49:N51"/>
    <mergeCell ref="I50:J50"/>
    <mergeCell ref="G51:H51"/>
    <mergeCell ref="I51:J51"/>
    <mergeCell ref="G52:H52"/>
    <mergeCell ref="I52:J52"/>
    <mergeCell ref="K52:N52"/>
    <mergeCell ref="K59:N59"/>
    <mergeCell ref="G60:H60"/>
    <mergeCell ref="I60:J60"/>
    <mergeCell ref="K60:N60"/>
    <mergeCell ref="G57:H57"/>
    <mergeCell ref="I57:J57"/>
    <mergeCell ref="K57:N57"/>
    <mergeCell ref="G58:H58"/>
    <mergeCell ref="I58:J58"/>
    <mergeCell ref="K58:N58"/>
    <mergeCell ref="G59:H59"/>
    <mergeCell ref="I59:J59"/>
    <mergeCell ref="G73:H73"/>
    <mergeCell ref="G74:H74"/>
    <mergeCell ref="G69:H69"/>
    <mergeCell ref="I69:J69"/>
    <mergeCell ref="K69:N69"/>
    <mergeCell ref="K70:N70"/>
    <mergeCell ref="F71:F72"/>
    <mergeCell ref="G71:H71"/>
    <mergeCell ref="I71:J71"/>
    <mergeCell ref="K71:N71"/>
    <mergeCell ref="K72:N72"/>
    <mergeCell ref="A74:F74"/>
    <mergeCell ref="A73:F73"/>
    <mergeCell ref="G68:H68"/>
    <mergeCell ref="I68:J68"/>
    <mergeCell ref="K68:N68"/>
    <mergeCell ref="G66:H66"/>
    <mergeCell ref="I66:J66"/>
    <mergeCell ref="K66:N66"/>
    <mergeCell ref="G65:H65"/>
    <mergeCell ref="I65:J65"/>
    <mergeCell ref="K65:N65"/>
  </mergeCells>
  <phoneticPr fontId="2"/>
  <dataValidations count="2">
    <dataValidation type="list" allowBlank="1" showInputMessage="1" showErrorMessage="1" sqref="F3" xr:uid="{A859D1CF-C6CB-4AFF-8D7B-C372BE3895A9}">
      <formula1>"□,■"</formula1>
    </dataValidation>
    <dataValidation type="list" allowBlank="1" showInputMessage="1" showErrorMessage="1" sqref="E4" xr:uid="{CE0A5EAD-6E3C-458D-9AC6-91525DBD3635}">
      <formula1>"事務所,学校,物販店,飲食店,集会所,病院,ホテル,その他(上記用途区分以外)"</formula1>
    </dataValidation>
  </dataValidations>
  <printOptions horizontalCentered="1"/>
  <pageMargins left="0.59055118110236227" right="0.59055118110236227" top="0.59055118110236227" bottom="0.59055118110236227" header="0.39370078740157483" footer="0"/>
  <pageSetup paperSize="9" scale="66" orientation="portrait" r:id="rId1"/>
  <headerFooter alignWithMargins="0">
    <oddHeader>&amp;R&amp;14参考様式１－５② 換気</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825D-06BB-44A7-BE24-98DA73A1E77C}">
  <sheetPr codeName="Sheet26">
    <tabColor rgb="FF99FF99"/>
    <pageSetUpPr fitToPage="1"/>
  </sheetPr>
  <dimension ref="A1:X54"/>
  <sheetViews>
    <sheetView showGridLines="0" view="pageBreakPreview" zoomScaleNormal="100" zoomScaleSheetLayoutView="100" workbookViewId="0">
      <selection activeCell="E4" sqref="E4:H4"/>
    </sheetView>
  </sheetViews>
  <sheetFormatPr defaultColWidth="9.59765625" defaultRowHeight="13" x14ac:dyDescent="0.2"/>
  <cols>
    <col min="1" max="1" width="10.69921875" style="705" customWidth="1"/>
    <col min="2" max="2" width="8.69921875" style="705" customWidth="1"/>
    <col min="3" max="3" width="22.09765625" style="705" customWidth="1"/>
    <col min="4" max="7" width="14.09765625" style="705" customWidth="1"/>
    <col min="8" max="8" width="20.69921875" style="705" customWidth="1"/>
    <col min="9" max="9" width="8" style="705" customWidth="1"/>
    <col min="10" max="10" width="3.09765625" style="705" customWidth="1"/>
    <col min="11" max="11" width="4.09765625" style="705" customWidth="1"/>
    <col min="12" max="16384" width="9.59765625" style="705"/>
  </cols>
  <sheetData>
    <row r="1" spans="1:24" s="151" customFormat="1" ht="25" customHeight="1" thickBot="1" x14ac:dyDescent="0.25">
      <c r="A1" s="3123" t="s">
        <v>1175</v>
      </c>
      <c r="B1" s="3123"/>
      <c r="C1" s="3123"/>
      <c r="D1" s="3123"/>
      <c r="E1" s="3123"/>
      <c r="F1" s="3123"/>
      <c r="G1" s="3123"/>
      <c r="H1" s="3123"/>
      <c r="I1" s="3123"/>
      <c r="J1" s="3123"/>
      <c r="K1" s="1177"/>
      <c r="L1" s="1177"/>
      <c r="M1" s="1177"/>
      <c r="N1" s="1177"/>
      <c r="O1" s="1177"/>
      <c r="P1" s="1177"/>
      <c r="Q1" s="1177"/>
      <c r="R1" s="1177"/>
      <c r="S1" s="1177"/>
      <c r="T1" s="1177"/>
      <c r="U1" s="1177"/>
      <c r="V1" s="1177"/>
      <c r="W1" s="1177"/>
      <c r="X1" s="1177"/>
    </row>
    <row r="2" spans="1:24" s="151" customFormat="1" ht="30" customHeight="1" thickBot="1" x14ac:dyDescent="0.25">
      <c r="A2" s="3117" t="s">
        <v>287</v>
      </c>
      <c r="B2" s="3119"/>
      <c r="C2" s="3120" t="str">
        <f>IF('参考様式1-1'!D3="","",'参考様式1-1'!D3)</f>
        <v/>
      </c>
      <c r="D2" s="3121"/>
      <c r="E2" s="3121"/>
      <c r="F2" s="3121"/>
      <c r="G2" s="3121"/>
      <c r="H2" s="3117" t="str">
        <f>'参考様式1-1'!M3</f>
        <v>１棟目／計１棟</v>
      </c>
      <c r="I2" s="3118"/>
      <c r="J2" s="3119"/>
      <c r="K2" s="161"/>
      <c r="L2" s="161"/>
      <c r="M2" s="161"/>
      <c r="N2" s="161"/>
      <c r="O2" s="161"/>
      <c r="P2" s="161"/>
      <c r="Q2" s="161"/>
      <c r="R2" s="161"/>
      <c r="S2" s="161"/>
      <c r="T2" s="161"/>
      <c r="U2" s="161"/>
      <c r="V2" s="161"/>
      <c r="W2" s="161"/>
      <c r="X2" s="161"/>
    </row>
    <row r="3" spans="1:24" ht="15" customHeight="1" thickBot="1" x14ac:dyDescent="0.25">
      <c r="B3" s="953"/>
      <c r="F3" s="933"/>
    </row>
    <row r="4" spans="1:24" ht="15" customHeight="1" thickBot="1" x14ac:dyDescent="0.25">
      <c r="A4" s="3251" t="s">
        <v>1048</v>
      </c>
      <c r="B4" s="3252"/>
      <c r="C4" s="3252"/>
      <c r="D4" s="3253"/>
      <c r="E4" s="2936"/>
      <c r="F4" s="2936"/>
      <c r="G4" s="2936"/>
      <c r="H4" s="2937"/>
      <c r="I4" s="2938" t="str">
        <f>IF(E4="事務所",0.05,IF(OR(E4="学校",E4="物販店",E4="飲食店",E4="集会所"),0.04,IF(E4="病院",0.03,IF(E4="ホテル",0.05,"-"))))</f>
        <v>-</v>
      </c>
      <c r="J4" s="2940"/>
    </row>
    <row r="5" spans="1:24" ht="15" customHeight="1" thickBot="1" x14ac:dyDescent="0.25">
      <c r="A5" s="3254"/>
      <c r="B5" s="3255"/>
      <c r="C5" s="3255"/>
      <c r="D5" s="3256"/>
      <c r="E5" s="3244" t="s">
        <v>519</v>
      </c>
      <c r="F5" s="3244"/>
      <c r="G5" s="3244"/>
      <c r="H5" s="3250"/>
      <c r="I5" s="753"/>
      <c r="J5" s="706" t="s">
        <v>520</v>
      </c>
      <c r="K5" s="954"/>
    </row>
    <row r="6" spans="1:24" ht="15" customHeight="1" thickBot="1" x14ac:dyDescent="0.25">
      <c r="A6" s="933"/>
      <c r="B6" s="933"/>
      <c r="C6" s="933"/>
      <c r="D6" s="933"/>
      <c r="E6" s="933"/>
    </row>
    <row r="7" spans="1:24" ht="15" customHeight="1" thickBot="1" x14ac:dyDescent="0.25">
      <c r="A7" s="3257" t="s">
        <v>1056</v>
      </c>
      <c r="B7" s="3257"/>
      <c r="C7" s="3257"/>
      <c r="D7" s="3258"/>
      <c r="E7" s="3259"/>
      <c r="F7" s="705" t="s">
        <v>1058</v>
      </c>
    </row>
    <row r="8" spans="1:24" ht="15" customHeight="1" x14ac:dyDescent="0.2">
      <c r="A8" s="1084"/>
      <c r="B8" s="1084"/>
      <c r="C8" s="1084"/>
      <c r="D8" s="1083"/>
      <c r="E8" s="933"/>
    </row>
    <row r="9" spans="1:24" ht="15" customHeight="1" x14ac:dyDescent="0.2">
      <c r="A9" s="3257" t="s">
        <v>1057</v>
      </c>
      <c r="B9" s="3257"/>
      <c r="C9" s="3257"/>
      <c r="E9" s="933"/>
    </row>
    <row r="10" spans="1:24" ht="15" customHeight="1" thickBot="1" x14ac:dyDescent="0.25">
      <c r="A10" s="933"/>
      <c r="B10" s="933"/>
      <c r="C10" s="933"/>
      <c r="D10" s="933"/>
      <c r="E10" s="933"/>
    </row>
    <row r="11" spans="1:24" ht="25" customHeight="1" thickBot="1" x14ac:dyDescent="0.25">
      <c r="A11" s="2915" t="s">
        <v>521</v>
      </c>
      <c r="B11" s="2916"/>
      <c r="C11" s="2917"/>
      <c r="D11" s="745"/>
      <c r="E11" s="745"/>
      <c r="F11" s="745"/>
      <c r="G11" s="707"/>
      <c r="H11" s="707"/>
      <c r="I11" s="707"/>
      <c r="J11" s="707"/>
      <c r="K11" s="707"/>
    </row>
    <row r="12" spans="1:24" ht="15" customHeight="1" thickBot="1" x14ac:dyDescent="0.25">
      <c r="A12" s="3235" t="s">
        <v>603</v>
      </c>
      <c r="B12" s="3028" t="s">
        <v>523</v>
      </c>
      <c r="C12" s="3188" t="s">
        <v>524</v>
      </c>
      <c r="D12" s="3260" t="s">
        <v>1051</v>
      </c>
      <c r="E12" s="3262" t="s">
        <v>1052</v>
      </c>
      <c r="F12" s="3262" t="s">
        <v>1053</v>
      </c>
      <c r="G12" s="3265" t="s">
        <v>1054</v>
      </c>
      <c r="H12" s="3043" t="s">
        <v>529</v>
      </c>
      <c r="I12" s="3043"/>
      <c r="J12" s="3038"/>
    </row>
    <row r="13" spans="1:24" ht="25" customHeight="1" thickBot="1" x14ac:dyDescent="0.25">
      <c r="A13" s="3235"/>
      <c r="B13" s="3029"/>
      <c r="C13" s="3189"/>
      <c r="D13" s="3261"/>
      <c r="E13" s="3263"/>
      <c r="F13" s="3264"/>
      <c r="G13" s="3266"/>
      <c r="H13" s="3045"/>
      <c r="I13" s="3045"/>
      <c r="J13" s="3040"/>
    </row>
    <row r="14" spans="1:24" ht="15" customHeight="1" thickBot="1" x14ac:dyDescent="0.25">
      <c r="A14" s="3235"/>
      <c r="B14" s="3030"/>
      <c r="C14" s="3236"/>
      <c r="D14" s="1015" t="s">
        <v>1049</v>
      </c>
      <c r="E14" s="1086" t="s">
        <v>611</v>
      </c>
      <c r="F14" s="1086" t="s">
        <v>1050</v>
      </c>
      <c r="G14" s="1087" t="s">
        <v>439</v>
      </c>
      <c r="H14" s="3164"/>
      <c r="I14" s="3164"/>
      <c r="J14" s="3165"/>
    </row>
    <row r="15" spans="1:24" ht="15" customHeight="1" x14ac:dyDescent="0.2">
      <c r="A15" s="1280"/>
      <c r="B15" s="758"/>
      <c r="C15" s="715"/>
      <c r="D15" s="762"/>
      <c r="E15" s="1088"/>
      <c r="F15" s="1244" t="str">
        <f>IF(ISERROR(IF(OR(D15,E15)="", "", D15*E15)),"",IF(OR(D15,E15)="", "", D15*E15))</f>
        <v/>
      </c>
      <c r="G15" s="1089"/>
      <c r="H15" s="3267"/>
      <c r="I15" s="3267"/>
      <c r="J15" s="3268"/>
    </row>
    <row r="16" spans="1:24" ht="15" customHeight="1" x14ac:dyDescent="0.2">
      <c r="A16" s="1281"/>
      <c r="B16" s="758"/>
      <c r="C16" s="715"/>
      <c r="D16" s="762"/>
      <c r="E16" s="1088"/>
      <c r="F16" s="1245" t="str">
        <f>IF(ISERROR(IF(OR(D16,E16)="", "", D16*E16)),"",IF(OR(D16,E16)="", "", D16*E16))</f>
        <v/>
      </c>
      <c r="G16" s="1089"/>
      <c r="H16" s="3152"/>
      <c r="I16" s="3152"/>
      <c r="J16" s="3153"/>
    </row>
    <row r="17" spans="1:10" ht="15" customHeight="1" x14ac:dyDescent="0.2">
      <c r="A17" s="1281"/>
      <c r="B17" s="758"/>
      <c r="C17" s="715"/>
      <c r="D17" s="762"/>
      <c r="E17" s="1088"/>
      <c r="F17" s="1245" t="str">
        <f t="shared" ref="F17:F29" si="0">IF(ISERROR(IF(OR(D17,E17)="", "", D17*E17)),"",IF(OR(D17,E17)="", "", D17*E17))</f>
        <v/>
      </c>
      <c r="G17" s="1089"/>
      <c r="H17" s="3152"/>
      <c r="I17" s="3152"/>
      <c r="J17" s="3153"/>
    </row>
    <row r="18" spans="1:10" ht="15" customHeight="1" x14ac:dyDescent="0.2">
      <c r="A18" s="1281"/>
      <c r="B18" s="758"/>
      <c r="C18" s="715"/>
      <c r="D18" s="762"/>
      <c r="E18" s="1088"/>
      <c r="F18" s="1245" t="str">
        <f t="shared" si="0"/>
        <v/>
      </c>
      <c r="G18" s="1089"/>
      <c r="H18" s="3152"/>
      <c r="I18" s="3152"/>
      <c r="J18" s="3153"/>
    </row>
    <row r="19" spans="1:10" ht="15" customHeight="1" x14ac:dyDescent="0.2">
      <c r="A19" s="1281"/>
      <c r="B19" s="763"/>
      <c r="C19" s="721"/>
      <c r="D19" s="764"/>
      <c r="E19" s="1088"/>
      <c r="F19" s="1245" t="str">
        <f t="shared" si="0"/>
        <v/>
      </c>
      <c r="G19" s="1089"/>
      <c r="H19" s="3152"/>
      <c r="I19" s="3152"/>
      <c r="J19" s="3153"/>
    </row>
    <row r="20" spans="1:10" ht="15" customHeight="1" x14ac:dyDescent="0.2">
      <c r="A20" s="1294" t="s">
        <v>1178</v>
      </c>
      <c r="B20" s="763"/>
      <c r="C20" s="721"/>
      <c r="D20" s="764"/>
      <c r="E20" s="1088"/>
      <c r="F20" s="1245" t="str">
        <f t="shared" si="0"/>
        <v/>
      </c>
      <c r="G20" s="1089"/>
      <c r="H20" s="3152"/>
      <c r="I20" s="3152"/>
      <c r="J20" s="3153"/>
    </row>
    <row r="21" spans="1:10" ht="15" customHeight="1" x14ac:dyDescent="0.2">
      <c r="A21" s="1293" t="s">
        <v>1181</v>
      </c>
      <c r="B21" s="763"/>
      <c r="C21" s="721"/>
      <c r="D21" s="764"/>
      <c r="E21" s="1088"/>
      <c r="F21" s="1245" t="str">
        <f t="shared" si="0"/>
        <v/>
      </c>
      <c r="G21" s="1089"/>
      <c r="H21" s="3152"/>
      <c r="I21" s="3152"/>
      <c r="J21" s="3153"/>
    </row>
    <row r="22" spans="1:10" ht="15" customHeight="1" x14ac:dyDescent="0.2">
      <c r="A22" s="1383" t="s">
        <v>1182</v>
      </c>
      <c r="B22" s="763"/>
      <c r="C22" s="721"/>
      <c r="D22" s="764"/>
      <c r="E22" s="1088"/>
      <c r="F22" s="1245" t="str">
        <f t="shared" si="0"/>
        <v/>
      </c>
      <c r="G22" s="1089"/>
      <c r="H22" s="3152"/>
      <c r="I22" s="3152"/>
      <c r="J22" s="3153"/>
    </row>
    <row r="23" spans="1:10" ht="15" customHeight="1" x14ac:dyDescent="0.2">
      <c r="A23" s="1281"/>
      <c r="B23" s="763"/>
      <c r="C23" s="721"/>
      <c r="D23" s="764"/>
      <c r="E23" s="1088"/>
      <c r="F23" s="1245" t="str">
        <f t="shared" si="0"/>
        <v/>
      </c>
      <c r="G23" s="1089"/>
      <c r="H23" s="3152"/>
      <c r="I23" s="3152"/>
      <c r="J23" s="3153"/>
    </row>
    <row r="24" spans="1:10" ht="15" customHeight="1" x14ac:dyDescent="0.2">
      <c r="A24" s="1281"/>
      <c r="B24" s="763"/>
      <c r="C24" s="721"/>
      <c r="D24" s="764"/>
      <c r="E24" s="1088"/>
      <c r="F24" s="1245" t="str">
        <f t="shared" si="0"/>
        <v/>
      </c>
      <c r="G24" s="1089"/>
      <c r="H24" s="3152"/>
      <c r="I24" s="3152"/>
      <c r="J24" s="3153"/>
    </row>
    <row r="25" spans="1:10" ht="15" customHeight="1" x14ac:dyDescent="0.2">
      <c r="A25" s="1281"/>
      <c r="B25" s="763"/>
      <c r="C25" s="721"/>
      <c r="D25" s="775"/>
      <c r="E25" s="1088"/>
      <c r="F25" s="1245" t="str">
        <f t="shared" si="0"/>
        <v/>
      </c>
      <c r="G25" s="1089"/>
      <c r="H25" s="3152"/>
      <c r="I25" s="3152"/>
      <c r="J25" s="3153"/>
    </row>
    <row r="26" spans="1:10" ht="15" customHeight="1" x14ac:dyDescent="0.2">
      <c r="A26" s="1281"/>
      <c r="B26" s="763"/>
      <c r="C26" s="721"/>
      <c r="D26" s="775"/>
      <c r="E26" s="1088"/>
      <c r="F26" s="1245" t="str">
        <f t="shared" si="0"/>
        <v/>
      </c>
      <c r="G26" s="1089"/>
      <c r="H26" s="3152"/>
      <c r="I26" s="3152"/>
      <c r="J26" s="3153"/>
    </row>
    <row r="27" spans="1:10" ht="15" customHeight="1" x14ac:dyDescent="0.2">
      <c r="A27" s="1281"/>
      <c r="B27" s="763"/>
      <c r="C27" s="721"/>
      <c r="D27" s="775"/>
      <c r="E27" s="1088"/>
      <c r="F27" s="1245" t="str">
        <f t="shared" si="0"/>
        <v/>
      </c>
      <c r="G27" s="1089"/>
      <c r="H27" s="3152"/>
      <c r="I27" s="3152"/>
      <c r="J27" s="3153"/>
    </row>
    <row r="28" spans="1:10" ht="15" customHeight="1" x14ac:dyDescent="0.2">
      <c r="A28" s="1281"/>
      <c r="B28" s="763"/>
      <c r="C28" s="721"/>
      <c r="D28" s="775"/>
      <c r="E28" s="1088"/>
      <c r="F28" s="1245" t="str">
        <f t="shared" si="0"/>
        <v/>
      </c>
      <c r="G28" s="1089"/>
      <c r="H28" s="3152"/>
      <c r="I28" s="3152"/>
      <c r="J28" s="3153"/>
    </row>
    <row r="29" spans="1:10" ht="15" customHeight="1" thickBot="1" x14ac:dyDescent="0.25">
      <c r="A29" s="1281"/>
      <c r="B29" s="763"/>
      <c r="C29" s="721"/>
      <c r="D29" s="769"/>
      <c r="E29" s="1088"/>
      <c r="F29" s="1245" t="str">
        <f t="shared" si="0"/>
        <v/>
      </c>
      <c r="G29" s="1089"/>
      <c r="H29" s="3157"/>
      <c r="I29" s="3157"/>
      <c r="J29" s="3158"/>
    </row>
    <row r="30" spans="1:10" ht="15" customHeight="1" thickBot="1" x14ac:dyDescent="0.25">
      <c r="A30" s="1385"/>
      <c r="B30" s="3125" t="s">
        <v>541</v>
      </c>
      <c r="C30" s="3126"/>
      <c r="D30" s="1085" t="s">
        <v>106</v>
      </c>
      <c r="E30" s="1247">
        <f>SUM(E15:E29)</f>
        <v>0</v>
      </c>
      <c r="F30" s="1246">
        <f>SUM(F15:F29)</f>
        <v>0</v>
      </c>
      <c r="G30" s="1090" t="s">
        <v>106</v>
      </c>
      <c r="H30" s="3126"/>
      <c r="I30" s="3126"/>
      <c r="J30" s="3159"/>
    </row>
    <row r="31" spans="1:10" ht="15" customHeight="1" x14ac:dyDescent="0.2">
      <c r="A31" s="707"/>
      <c r="B31" s="707"/>
      <c r="C31" s="707"/>
      <c r="D31" s="707"/>
      <c r="E31" s="707"/>
      <c r="F31" s="745"/>
      <c r="G31" s="707"/>
      <c r="H31" s="707"/>
      <c r="I31" s="707"/>
      <c r="J31" s="707"/>
    </row>
    <row r="32" spans="1:10" ht="15" customHeight="1" thickBot="1" x14ac:dyDescent="0.25">
      <c r="A32" s="707"/>
      <c r="B32" s="707"/>
      <c r="C32" s="707"/>
      <c r="D32" s="707"/>
      <c r="E32" s="707"/>
      <c r="F32" s="745"/>
      <c r="G32" s="707"/>
      <c r="H32" s="707"/>
      <c r="I32" s="707"/>
      <c r="J32" s="707"/>
    </row>
    <row r="33" spans="1:10" ht="25" customHeight="1" thickBot="1" x14ac:dyDescent="0.25">
      <c r="A33" s="3055" t="s">
        <v>619</v>
      </c>
      <c r="B33" s="3056"/>
      <c r="C33" s="3057"/>
      <c r="D33" s="1013"/>
      <c r="E33" s="745"/>
      <c r="F33" s="745"/>
      <c r="G33" s="707"/>
      <c r="H33" s="707"/>
      <c r="I33" s="707"/>
      <c r="J33" s="707"/>
    </row>
    <row r="34" spans="1:10" ht="15" customHeight="1" x14ac:dyDescent="0.2">
      <c r="A34" s="1280"/>
      <c r="B34" s="3186" t="s">
        <v>523</v>
      </c>
      <c r="C34" s="3188" t="s">
        <v>524</v>
      </c>
      <c r="D34" s="3269" t="s">
        <v>1051</v>
      </c>
      <c r="E34" s="3271" t="s">
        <v>1052</v>
      </c>
      <c r="F34" s="3260" t="s">
        <v>1053</v>
      </c>
      <c r="G34" s="3274" t="s">
        <v>1109</v>
      </c>
      <c r="H34" s="3037" t="s">
        <v>529</v>
      </c>
      <c r="I34" s="3043"/>
      <c r="J34" s="3038"/>
    </row>
    <row r="35" spans="1:10" ht="25" customHeight="1" x14ac:dyDescent="0.2">
      <c r="A35" s="1281"/>
      <c r="B35" s="3187"/>
      <c r="C35" s="3189"/>
      <c r="D35" s="3270"/>
      <c r="E35" s="3272"/>
      <c r="F35" s="3273"/>
      <c r="G35" s="3275"/>
      <c r="H35" s="3039"/>
      <c r="I35" s="3045"/>
      <c r="J35" s="3040"/>
    </row>
    <row r="36" spans="1:10" ht="15" customHeight="1" thickBot="1" x14ac:dyDescent="0.25">
      <c r="A36" s="1281"/>
      <c r="B36" s="3187"/>
      <c r="C36" s="3189"/>
      <c r="D36" s="1082" t="s">
        <v>1049</v>
      </c>
      <c r="E36" s="1016" t="s">
        <v>611</v>
      </c>
      <c r="F36" s="1015" t="s">
        <v>1050</v>
      </c>
      <c r="G36" s="1213" t="s">
        <v>439</v>
      </c>
      <c r="H36" s="3163"/>
      <c r="I36" s="3164"/>
      <c r="J36" s="3165"/>
    </row>
    <row r="37" spans="1:10" ht="15" customHeight="1" x14ac:dyDescent="0.2">
      <c r="A37" s="1281"/>
      <c r="B37" s="781"/>
      <c r="C37" s="782"/>
      <c r="D37" s="1017"/>
      <c r="E37" s="1021"/>
      <c r="F37" s="1248" t="str">
        <f>IF(ISERROR(IF(OR(D37,E37)="", "", D37*E37)),"",IF(OR(D37,E37)="", "", D37*E37))</f>
        <v/>
      </c>
      <c r="G37" s="1020"/>
      <c r="H37" s="3177"/>
      <c r="I37" s="3178"/>
      <c r="J37" s="3179"/>
    </row>
    <row r="38" spans="1:10" ht="15" customHeight="1" x14ac:dyDescent="0.2">
      <c r="A38" s="1281"/>
      <c r="B38" s="763"/>
      <c r="C38" s="721"/>
      <c r="D38" s="1018"/>
      <c r="E38" s="1021"/>
      <c r="F38" s="1249" t="str">
        <f t="shared" ref="F38:F51" si="1">IF(ISERROR(IF(OR(D38,E38)="", "", D38*E38)),"",IF(OR(D38,E38)="", "", D38*E38))</f>
        <v/>
      </c>
      <c r="G38" s="1020"/>
      <c r="H38" s="3151"/>
      <c r="I38" s="3152"/>
      <c r="J38" s="3153"/>
    </row>
    <row r="39" spans="1:10" ht="15" customHeight="1" x14ac:dyDescent="0.2">
      <c r="A39" s="1281"/>
      <c r="B39" s="763"/>
      <c r="C39" s="721"/>
      <c r="D39" s="1018"/>
      <c r="E39" s="1021"/>
      <c r="F39" s="1249" t="str">
        <f t="shared" si="1"/>
        <v/>
      </c>
      <c r="G39" s="1020"/>
      <c r="H39" s="3151"/>
      <c r="I39" s="3152"/>
      <c r="J39" s="3153"/>
    </row>
    <row r="40" spans="1:10" ht="15" customHeight="1" x14ac:dyDescent="0.2">
      <c r="A40" s="1281"/>
      <c r="B40" s="763"/>
      <c r="C40" s="721"/>
      <c r="D40" s="1018"/>
      <c r="E40" s="1021"/>
      <c r="F40" s="1249" t="str">
        <f t="shared" si="1"/>
        <v/>
      </c>
      <c r="G40" s="1020"/>
      <c r="H40" s="3151"/>
      <c r="I40" s="3152"/>
      <c r="J40" s="3153"/>
    </row>
    <row r="41" spans="1:10" ht="15" customHeight="1" x14ac:dyDescent="0.2">
      <c r="A41" s="1294" t="s">
        <v>1178</v>
      </c>
      <c r="B41" s="763"/>
      <c r="C41" s="721"/>
      <c r="D41" s="1018"/>
      <c r="E41" s="1021"/>
      <c r="F41" s="1249" t="str">
        <f t="shared" si="1"/>
        <v/>
      </c>
      <c r="G41" s="1020"/>
      <c r="H41" s="3151"/>
      <c r="I41" s="3152"/>
      <c r="J41" s="3153"/>
    </row>
    <row r="42" spans="1:10" ht="15" customHeight="1" x14ac:dyDescent="0.2">
      <c r="A42" s="1293" t="s">
        <v>1181</v>
      </c>
      <c r="B42" s="763"/>
      <c r="C42" s="721"/>
      <c r="D42" s="1018"/>
      <c r="E42" s="1021"/>
      <c r="F42" s="1249" t="str">
        <f t="shared" si="1"/>
        <v/>
      </c>
      <c r="G42" s="1020"/>
      <c r="H42" s="3151"/>
      <c r="I42" s="3152"/>
      <c r="J42" s="3153"/>
    </row>
    <row r="43" spans="1:10" ht="15" customHeight="1" x14ac:dyDescent="0.2">
      <c r="A43" s="1383" t="s">
        <v>1182</v>
      </c>
      <c r="B43" s="763"/>
      <c r="C43" s="721"/>
      <c r="D43" s="1019"/>
      <c r="E43" s="1022"/>
      <c r="F43" s="1249" t="str">
        <f t="shared" si="1"/>
        <v/>
      </c>
      <c r="G43" s="1020"/>
      <c r="H43" s="3151"/>
      <c r="I43" s="3152"/>
      <c r="J43" s="3153"/>
    </row>
    <row r="44" spans="1:10" ht="15" customHeight="1" x14ac:dyDescent="0.2">
      <c r="A44" s="1281"/>
      <c r="B44" s="763"/>
      <c r="C44" s="721"/>
      <c r="D44" s="1019"/>
      <c r="E44" s="1022"/>
      <c r="F44" s="1249" t="str">
        <f t="shared" si="1"/>
        <v/>
      </c>
      <c r="G44" s="1020"/>
      <c r="H44" s="3151"/>
      <c r="I44" s="3152"/>
      <c r="J44" s="3153"/>
    </row>
    <row r="45" spans="1:10" ht="15" customHeight="1" x14ac:dyDescent="0.2">
      <c r="A45" s="1281"/>
      <c r="B45" s="763"/>
      <c r="C45" s="721"/>
      <c r="D45" s="764"/>
      <c r="E45" s="1022"/>
      <c r="F45" s="1249" t="str">
        <f t="shared" si="1"/>
        <v/>
      </c>
      <c r="G45" s="1020"/>
      <c r="H45" s="3151"/>
      <c r="I45" s="3152"/>
      <c r="J45" s="3153"/>
    </row>
    <row r="46" spans="1:10" ht="15" customHeight="1" x14ac:dyDescent="0.2">
      <c r="A46" s="1281"/>
      <c r="B46" s="763"/>
      <c r="C46" s="721"/>
      <c r="D46" s="764"/>
      <c r="E46" s="1022"/>
      <c r="F46" s="1249" t="str">
        <f t="shared" si="1"/>
        <v/>
      </c>
      <c r="G46" s="1020"/>
      <c r="H46" s="3151"/>
      <c r="I46" s="3152"/>
      <c r="J46" s="3153"/>
    </row>
    <row r="47" spans="1:10" ht="15" customHeight="1" x14ac:dyDescent="0.2">
      <c r="A47" s="1281"/>
      <c r="B47" s="763"/>
      <c r="C47" s="721"/>
      <c r="D47" s="775"/>
      <c r="E47" s="1023"/>
      <c r="F47" s="1249" t="str">
        <f t="shared" si="1"/>
        <v/>
      </c>
      <c r="G47" s="1020"/>
      <c r="H47" s="3151"/>
      <c r="I47" s="3152"/>
      <c r="J47" s="3153"/>
    </row>
    <row r="48" spans="1:10" ht="15" customHeight="1" x14ac:dyDescent="0.2">
      <c r="A48" s="1281"/>
      <c r="B48" s="763"/>
      <c r="C48" s="721"/>
      <c r="D48" s="775"/>
      <c r="E48" s="1023"/>
      <c r="F48" s="1249" t="str">
        <f t="shared" si="1"/>
        <v/>
      </c>
      <c r="G48" s="1020"/>
      <c r="H48" s="3151"/>
      <c r="I48" s="3152"/>
      <c r="J48" s="3153"/>
    </row>
    <row r="49" spans="1:10" ht="15" customHeight="1" x14ac:dyDescent="0.2">
      <c r="A49" s="1281"/>
      <c r="B49" s="763"/>
      <c r="C49" s="721"/>
      <c r="D49" s="775"/>
      <c r="E49" s="1023"/>
      <c r="F49" s="1249" t="str">
        <f t="shared" si="1"/>
        <v/>
      </c>
      <c r="G49" s="1020"/>
      <c r="H49" s="3151"/>
      <c r="I49" s="3152"/>
      <c r="J49" s="3153"/>
    </row>
    <row r="50" spans="1:10" ht="15" customHeight="1" x14ac:dyDescent="0.2">
      <c r="A50" s="1281"/>
      <c r="B50" s="763"/>
      <c r="C50" s="721"/>
      <c r="D50" s="775"/>
      <c r="E50" s="1023"/>
      <c r="F50" s="1249" t="str">
        <f t="shared" si="1"/>
        <v/>
      </c>
      <c r="G50" s="1020"/>
      <c r="H50" s="3151"/>
      <c r="I50" s="3152"/>
      <c r="J50" s="3153"/>
    </row>
    <row r="51" spans="1:10" ht="15" customHeight="1" thickBot="1" x14ac:dyDescent="0.25">
      <c r="A51" s="1281"/>
      <c r="B51" s="763"/>
      <c r="C51" s="721"/>
      <c r="D51" s="769"/>
      <c r="E51" s="1024"/>
      <c r="F51" s="1249" t="str">
        <f t="shared" si="1"/>
        <v/>
      </c>
      <c r="G51" s="1020"/>
      <c r="H51" s="3151"/>
      <c r="I51" s="3152"/>
      <c r="J51" s="3153"/>
    </row>
    <row r="52" spans="1:10" ht="15" customHeight="1" thickBot="1" x14ac:dyDescent="0.25">
      <c r="A52" s="1385"/>
      <c r="B52" s="3125" t="s">
        <v>541</v>
      </c>
      <c r="C52" s="3126"/>
      <c r="D52" s="1085" t="s">
        <v>106</v>
      </c>
      <c r="E52" s="1251">
        <f>SUM(E37:E51)</f>
        <v>0</v>
      </c>
      <c r="F52" s="1250">
        <f>SUM(F37:F51)</f>
        <v>0</v>
      </c>
      <c r="G52" s="1025" t="s">
        <v>106</v>
      </c>
      <c r="H52" s="3125"/>
      <c r="I52" s="3126"/>
      <c r="J52" s="3159"/>
    </row>
    <row r="53" spans="1:10" ht="15" customHeight="1" x14ac:dyDescent="0.2">
      <c r="A53" s="1084" t="s">
        <v>1055</v>
      </c>
      <c r="B53" s="933"/>
      <c r="C53" s="933"/>
      <c r="D53" s="933"/>
      <c r="E53" s="933"/>
      <c r="F53" s="933"/>
      <c r="G53" s="707"/>
      <c r="H53" s="707"/>
      <c r="I53" s="707"/>
      <c r="J53" s="707"/>
    </row>
    <row r="54" spans="1:10" x14ac:dyDescent="0.2">
      <c r="A54" s="705" t="s">
        <v>1110</v>
      </c>
    </row>
  </sheetData>
  <sheetProtection algorithmName="SHA-512" hashValue="Qb7tueI6lCBGNESqiaM8TgpmJP7R81kgrfn/Kf/gLIqzLEHNMdXJaiP4JO3wpoWyS4J6yrbc+GQVvyfc7Q285Q==" saltValue="nwni2Sempo1DgDafgD/5Mw==" spinCount="100000" sheet="1" formatCells="0" formatColumns="0" formatRows="0" insertColumns="0" insertRows="0" deleteColumns="0" deleteRows="0" sort="0" autoFilter="0"/>
  <mergeCells count="62">
    <mergeCell ref="A2:B2"/>
    <mergeCell ref="H2:J2"/>
    <mergeCell ref="C2:G2"/>
    <mergeCell ref="A1:J1"/>
    <mergeCell ref="H48:J48"/>
    <mergeCell ref="H40:J40"/>
    <mergeCell ref="B34:B36"/>
    <mergeCell ref="C34:C36"/>
    <mergeCell ref="D34:D35"/>
    <mergeCell ref="E34:E35"/>
    <mergeCell ref="F34:F35"/>
    <mergeCell ref="G34:G35"/>
    <mergeCell ref="H34:J36"/>
    <mergeCell ref="H37:J37"/>
    <mergeCell ref="H38:J38"/>
    <mergeCell ref="H39:J39"/>
    <mergeCell ref="B52:C52"/>
    <mergeCell ref="H52:J52"/>
    <mergeCell ref="H41:J41"/>
    <mergeCell ref="H42:J42"/>
    <mergeCell ref="H49:J49"/>
    <mergeCell ref="H50:J50"/>
    <mergeCell ref="H51:J51"/>
    <mergeCell ref="H43:J43"/>
    <mergeCell ref="H44:J44"/>
    <mergeCell ref="H45:J45"/>
    <mergeCell ref="H46:J46"/>
    <mergeCell ref="H47:J47"/>
    <mergeCell ref="A33:C33"/>
    <mergeCell ref="H21:J21"/>
    <mergeCell ref="H22:J22"/>
    <mergeCell ref="H23:J23"/>
    <mergeCell ref="H24:J24"/>
    <mergeCell ref="H25:J25"/>
    <mergeCell ref="H26:J26"/>
    <mergeCell ref="H27:J27"/>
    <mergeCell ref="H28:J28"/>
    <mergeCell ref="H29:J29"/>
    <mergeCell ref="B30:C30"/>
    <mergeCell ref="H30:J30"/>
    <mergeCell ref="H20:J20"/>
    <mergeCell ref="D12:D13"/>
    <mergeCell ref="E12:E13"/>
    <mergeCell ref="F12:F13"/>
    <mergeCell ref="G12:G13"/>
    <mergeCell ref="H12:J14"/>
    <mergeCell ref="H15:J15"/>
    <mergeCell ref="H16:J16"/>
    <mergeCell ref="H17:J17"/>
    <mergeCell ref="H18:J18"/>
    <mergeCell ref="H19:J19"/>
    <mergeCell ref="A9:C9"/>
    <mergeCell ref="A11:C11"/>
    <mergeCell ref="A12:A14"/>
    <mergeCell ref="B12:B14"/>
    <mergeCell ref="C12:C14"/>
    <mergeCell ref="I4:J4"/>
    <mergeCell ref="E4:H4"/>
    <mergeCell ref="E5:H5"/>
    <mergeCell ref="A4:D5"/>
    <mergeCell ref="A7:C7"/>
    <mergeCell ref="D7:E7"/>
  </mergeCells>
  <phoneticPr fontId="2"/>
  <conditionalFormatting sqref="G37:G51">
    <cfRule type="colorScale" priority="1">
      <colorScale>
        <cfvo type="num" val="40"/>
        <cfvo type="max"/>
        <color rgb="FFFF0000"/>
        <color rgb="FFFFFFCC"/>
      </colorScale>
    </cfRule>
    <cfRule type="colorScale" priority="2">
      <colorScale>
        <cfvo type="num" val="40"/>
        <cfvo type="max"/>
        <color rgb="FFFF0000"/>
        <color rgb="FFFFFFCC"/>
      </colorScale>
    </cfRule>
    <cfRule type="colorScale" priority="3">
      <colorScale>
        <cfvo type="num" val="39.9"/>
        <cfvo type="max"/>
        <color rgb="FFFF0000"/>
        <color rgb="FFFFFFCC"/>
      </colorScale>
    </cfRule>
  </conditionalFormatting>
  <conditionalFormatting sqref="I5">
    <cfRule type="expression" dxfId="14" priority="6" stopIfTrue="1">
      <formula>E4="その他(上記用途区分以外)"</formula>
    </cfRule>
  </conditionalFormatting>
  <dataValidations count="3">
    <dataValidation operator="greaterThanOrEqual" allowBlank="1" showInputMessage="1" showErrorMessage="1" sqref="G15:G29" xr:uid="{190A88B9-35E3-45BE-B32A-FD6BF5D9D74E}"/>
    <dataValidation type="list" allowBlank="1" showInputMessage="1" showErrorMessage="1" sqref="E4" xr:uid="{84F7B8B1-595D-4341-810A-EFCA5F1DEF4A}">
      <formula1>"事務所,学校,物販店,飲食店,集会所,病院,ホテル,その他(上記用途区分以外)"</formula1>
    </dataValidation>
    <dataValidation type="list" allowBlank="1" showInputMessage="1" showErrorMessage="1" sqref="F3" xr:uid="{CA242EA3-6CD3-4907-81BB-8319EFD471E6}">
      <formula1>"□,■"</formula1>
    </dataValidation>
  </dataValidations>
  <printOptions horizontalCentered="1"/>
  <pageMargins left="0.59055118110236227" right="0.59055118110236227" top="0.59055118110236227" bottom="0.59055118110236227" header="0.39370078740157483" footer="0"/>
  <pageSetup paperSize="9" scale="77" orientation="portrait" r:id="rId1"/>
  <headerFooter alignWithMargins="0">
    <oddHeader>&amp;R&amp;14参考様式１－５③ 高機能換気</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68-DE4B-4411-AC31-584C47AE9D1C}">
  <sheetPr codeName="Sheet27">
    <tabColor rgb="FF99FF99"/>
    <pageSetUpPr fitToPage="1"/>
  </sheetPr>
  <dimension ref="A1:X84"/>
  <sheetViews>
    <sheetView showGridLines="0" view="pageBreakPreview" zoomScaleNormal="100" zoomScaleSheetLayoutView="100" workbookViewId="0">
      <selection activeCell="G4" sqref="G4:K4"/>
    </sheetView>
  </sheetViews>
  <sheetFormatPr defaultColWidth="9.59765625" defaultRowHeight="13" x14ac:dyDescent="0.2"/>
  <cols>
    <col min="1" max="1" width="10.69921875" style="705" customWidth="1"/>
    <col min="2" max="2" width="8" style="705" customWidth="1"/>
    <col min="3" max="3" width="16" style="705" customWidth="1"/>
    <col min="4" max="4" width="8" style="705" customWidth="1"/>
    <col min="5" max="5" width="7.09765625" style="705" customWidth="1"/>
    <col min="6" max="6" width="8" style="705" customWidth="1"/>
    <col min="7" max="7" width="7.09765625" style="705" customWidth="1"/>
    <col min="8" max="8" width="8" style="705" customWidth="1"/>
    <col min="9" max="9" width="2.09765625" style="705" customWidth="1"/>
    <col min="10" max="10" width="8.3984375" style="705" customWidth="1"/>
    <col min="11" max="11" width="2.09765625" style="705" customWidth="1"/>
    <col min="12" max="12" width="12.59765625" style="705" customWidth="1"/>
    <col min="13" max="13" width="2.09765625" style="705" customWidth="1"/>
    <col min="14" max="14" width="8.3984375" style="705" customWidth="1"/>
    <col min="15" max="15" width="2.09765625" style="705" customWidth="1"/>
    <col min="16" max="16" width="12.59765625" style="705" customWidth="1"/>
    <col min="17" max="17" width="20.69921875" style="705" customWidth="1"/>
    <col min="18" max="16384" width="9.59765625" style="705"/>
  </cols>
  <sheetData>
    <row r="1" spans="1:24" s="185" customFormat="1" ht="25" customHeight="1" thickBot="1" x14ac:dyDescent="0.25">
      <c r="A1" s="3339" t="s">
        <v>1175</v>
      </c>
      <c r="B1" s="3339"/>
      <c r="C1" s="3339"/>
      <c r="D1" s="3339"/>
      <c r="E1" s="3339"/>
      <c r="F1" s="3339"/>
      <c r="G1" s="3339"/>
      <c r="H1" s="3339"/>
      <c r="I1" s="3339"/>
      <c r="J1" s="3339"/>
      <c r="K1" s="3339"/>
      <c r="L1" s="3339"/>
      <c r="M1" s="3339"/>
      <c r="N1" s="3339"/>
      <c r="O1" s="3339"/>
      <c r="P1" s="3339"/>
      <c r="Q1" s="3339"/>
      <c r="R1" s="1178"/>
      <c r="S1" s="1178"/>
      <c r="T1" s="1178"/>
      <c r="U1" s="1178"/>
      <c r="V1" s="1178"/>
      <c r="W1" s="1178"/>
      <c r="X1" s="1178"/>
    </row>
    <row r="2" spans="1:24" s="185" customFormat="1" ht="30" customHeight="1" thickBot="1" x14ac:dyDescent="0.25">
      <c r="A2" s="3337" t="s">
        <v>287</v>
      </c>
      <c r="B2" s="3338"/>
      <c r="C2" s="3338"/>
      <c r="D2" s="3120" t="str">
        <f>IF('参考様式1-1'!D3="","",'参考様式1-1'!D3)</f>
        <v/>
      </c>
      <c r="E2" s="3121"/>
      <c r="F2" s="3121"/>
      <c r="G2" s="3121"/>
      <c r="H2" s="3121"/>
      <c r="I2" s="3121"/>
      <c r="J2" s="3121"/>
      <c r="K2" s="3121"/>
      <c r="L2" s="3121"/>
      <c r="M2" s="3121"/>
      <c r="N2" s="3121"/>
      <c r="O2" s="3122"/>
      <c r="P2" s="3117" t="str">
        <f>'参考様式1-1'!M3</f>
        <v>１棟目／計１棟</v>
      </c>
      <c r="Q2" s="3119"/>
      <c r="R2" s="219"/>
      <c r="S2" s="219"/>
      <c r="T2" s="219"/>
      <c r="U2" s="219"/>
      <c r="V2" s="219"/>
      <c r="W2" s="219"/>
      <c r="X2" s="219"/>
    </row>
    <row r="3" spans="1:24" ht="15" customHeight="1" thickBot="1" x14ac:dyDescent="0.25"/>
    <row r="4" spans="1:24" ht="15" customHeight="1" thickBot="1" x14ac:dyDescent="0.25">
      <c r="A4" s="3286" t="s">
        <v>633</v>
      </c>
      <c r="B4" s="3287"/>
      <c r="C4" s="3287"/>
      <c r="D4" s="3287"/>
      <c r="E4" s="3287"/>
      <c r="F4" s="3288"/>
      <c r="G4" s="2935"/>
      <c r="H4" s="2936"/>
      <c r="I4" s="2936"/>
      <c r="J4" s="2936"/>
      <c r="K4" s="2937"/>
      <c r="L4" s="2938" t="str">
        <f>IF(G4="事務所",0.1,IF(OR(G4="学校",G4="物販店",G4="飲食店",G4="集会所"),0.08,IF(G4="病院",0.06,IF(G4="ホテル",0.08,"-"))))</f>
        <v>-</v>
      </c>
      <c r="M4" s="2940"/>
    </row>
    <row r="5" spans="1:24" ht="15" customHeight="1" thickBot="1" x14ac:dyDescent="0.25">
      <c r="A5" s="3289"/>
      <c r="B5" s="3290"/>
      <c r="C5" s="3290"/>
      <c r="D5" s="3290"/>
      <c r="E5" s="3290"/>
      <c r="F5" s="3291"/>
      <c r="G5" s="2910" t="s">
        <v>519</v>
      </c>
      <c r="H5" s="2911"/>
      <c r="I5" s="2911"/>
      <c r="J5" s="2911"/>
      <c r="K5" s="2912"/>
      <c r="L5" s="753"/>
      <c r="M5" s="706" t="s">
        <v>520</v>
      </c>
    </row>
    <row r="6" spans="1:24" ht="25" customHeight="1" thickBot="1" x14ac:dyDescent="0.25">
      <c r="A6" s="2915" t="s">
        <v>521</v>
      </c>
      <c r="B6" s="2916"/>
      <c r="C6" s="2917"/>
      <c r="D6" s="745"/>
      <c r="E6" s="745"/>
      <c r="F6" s="745"/>
      <c r="G6" s="707"/>
      <c r="H6" s="707"/>
      <c r="I6" s="707"/>
      <c r="J6" s="707"/>
      <c r="K6" s="707"/>
      <c r="L6" s="707"/>
      <c r="M6" s="707"/>
      <c r="N6" s="707"/>
      <c r="O6" s="707"/>
      <c r="P6" s="707"/>
      <c r="Q6" s="707"/>
    </row>
    <row r="7" spans="1:24" ht="15" customHeight="1" thickBot="1" x14ac:dyDescent="0.25">
      <c r="A7" s="3235" t="s">
        <v>603</v>
      </c>
      <c r="B7" s="3028" t="s">
        <v>523</v>
      </c>
      <c r="C7" s="3031" t="s">
        <v>524</v>
      </c>
      <c r="D7" s="3034" t="s">
        <v>525</v>
      </c>
      <c r="E7" s="3035"/>
      <c r="F7" s="3035"/>
      <c r="G7" s="3035"/>
      <c r="H7" s="3067" t="s">
        <v>526</v>
      </c>
      <c r="I7" s="3284" t="s">
        <v>528</v>
      </c>
      <c r="J7" s="3285"/>
      <c r="K7" s="3285"/>
      <c r="L7" s="3285"/>
      <c r="M7" s="3285"/>
      <c r="N7" s="3285"/>
      <c r="O7" s="3285"/>
      <c r="P7" s="3195"/>
      <c r="Q7" s="3067" t="s">
        <v>529</v>
      </c>
    </row>
    <row r="8" spans="1:24" ht="15" customHeight="1" thickBot="1" x14ac:dyDescent="0.25">
      <c r="A8" s="3235"/>
      <c r="B8" s="3029"/>
      <c r="C8" s="3032"/>
      <c r="D8" s="3070" t="s">
        <v>531</v>
      </c>
      <c r="E8" s="3075"/>
      <c r="F8" s="3075"/>
      <c r="G8" s="3079"/>
      <c r="H8" s="3068"/>
      <c r="I8" s="3041" t="s">
        <v>533</v>
      </c>
      <c r="J8" s="3299"/>
      <c r="K8" s="3299"/>
      <c r="L8" s="3299"/>
      <c r="M8" s="3299"/>
      <c r="N8" s="3299"/>
      <c r="O8" s="3299"/>
      <c r="P8" s="3042"/>
      <c r="Q8" s="3068"/>
    </row>
    <row r="9" spans="1:24" ht="15" customHeight="1" thickBot="1" x14ac:dyDescent="0.25">
      <c r="A9" s="3235"/>
      <c r="B9" s="3029"/>
      <c r="C9" s="3032"/>
      <c r="D9" s="3070" t="s">
        <v>534</v>
      </c>
      <c r="E9" s="3071"/>
      <c r="F9" s="3072" t="s">
        <v>535</v>
      </c>
      <c r="G9" s="3079"/>
      <c r="H9" s="3283"/>
      <c r="I9" s="3070" t="s">
        <v>534</v>
      </c>
      <c r="J9" s="3075"/>
      <c r="K9" s="3075"/>
      <c r="L9" s="3071"/>
      <c r="M9" s="3072" t="s">
        <v>535</v>
      </c>
      <c r="N9" s="3075"/>
      <c r="O9" s="3075"/>
      <c r="P9" s="3079"/>
      <c r="Q9" s="3068"/>
    </row>
    <row r="10" spans="1:24" ht="15" customHeight="1" thickBot="1" x14ac:dyDescent="0.25">
      <c r="A10" s="3235"/>
      <c r="B10" s="3030"/>
      <c r="C10" s="3033"/>
      <c r="D10" s="3202" t="s">
        <v>537</v>
      </c>
      <c r="E10" s="3086"/>
      <c r="F10" s="3085" t="s">
        <v>537</v>
      </c>
      <c r="G10" s="3204"/>
      <c r="H10" s="757" t="s">
        <v>611</v>
      </c>
      <c r="I10" s="3202" t="s">
        <v>540</v>
      </c>
      <c r="J10" s="3203"/>
      <c r="K10" s="3203"/>
      <c r="L10" s="3086"/>
      <c r="M10" s="3085" t="s">
        <v>540</v>
      </c>
      <c r="N10" s="3203"/>
      <c r="O10" s="3203"/>
      <c r="P10" s="3204"/>
      <c r="Q10" s="3069"/>
    </row>
    <row r="11" spans="1:24" ht="15" customHeight="1" x14ac:dyDescent="0.2">
      <c r="A11" s="1280"/>
      <c r="B11" s="758"/>
      <c r="C11" s="715"/>
      <c r="D11" s="3292"/>
      <c r="E11" s="3293"/>
      <c r="F11" s="3294"/>
      <c r="G11" s="3295"/>
      <c r="H11" s="792"/>
      <c r="I11" s="3173" t="str">
        <f>IF(ISERROR(IF(OR(D11,H11)="", "", D11*H11)),"",IF(OR(D11,H11)="", "", D11*H11))</f>
        <v/>
      </c>
      <c r="J11" s="3296"/>
      <c r="K11" s="3296"/>
      <c r="L11" s="3174"/>
      <c r="M11" s="3297" t="str">
        <f>IF(ISERROR(IF(OR(F11,H11)="", "", F11*H11)),"",IF(OR(F11,H11)="", "", F11*H11))</f>
        <v/>
      </c>
      <c r="N11" s="3296"/>
      <c r="O11" s="3296"/>
      <c r="P11" s="3298"/>
      <c r="Q11" s="793"/>
    </row>
    <row r="12" spans="1:24" ht="15" customHeight="1" x14ac:dyDescent="0.2">
      <c r="A12" s="1281"/>
      <c r="B12" s="763"/>
      <c r="C12" s="721"/>
      <c r="D12" s="3276"/>
      <c r="E12" s="3277"/>
      <c r="F12" s="3278"/>
      <c r="G12" s="3279"/>
      <c r="H12" s="794"/>
      <c r="I12" s="3147" t="str">
        <f t="shared" ref="I12:I19" si="0">IF(ISERROR(IF(OR(D12,H12)="", "", D12*H12)),"",IF(OR(D12,H12)="", "", D12*H12))</f>
        <v/>
      </c>
      <c r="J12" s="3280"/>
      <c r="K12" s="3280"/>
      <c r="L12" s="3148"/>
      <c r="M12" s="3281" t="str">
        <f t="shared" ref="M12:M21" si="1">IF(ISERROR(IF(OR(F12,H12)="", "", F12*H12)),"",IF(OR(F12,H12)="", "", F12*H12))</f>
        <v/>
      </c>
      <c r="N12" s="3280"/>
      <c r="O12" s="3280"/>
      <c r="P12" s="3282"/>
      <c r="Q12" s="795"/>
    </row>
    <row r="13" spans="1:24" ht="15" customHeight="1" x14ac:dyDescent="0.2">
      <c r="A13" s="1281"/>
      <c r="B13" s="763"/>
      <c r="C13" s="721"/>
      <c r="D13" s="3276"/>
      <c r="E13" s="3277"/>
      <c r="F13" s="3278"/>
      <c r="G13" s="3279"/>
      <c r="H13" s="794"/>
      <c r="I13" s="3147" t="str">
        <f t="shared" si="0"/>
        <v/>
      </c>
      <c r="J13" s="3280"/>
      <c r="K13" s="3280"/>
      <c r="L13" s="3148"/>
      <c r="M13" s="3281" t="str">
        <f t="shared" si="1"/>
        <v/>
      </c>
      <c r="N13" s="3280"/>
      <c r="O13" s="3280"/>
      <c r="P13" s="3282"/>
      <c r="Q13" s="795"/>
    </row>
    <row r="14" spans="1:24" ht="15" customHeight="1" x14ac:dyDescent="0.2">
      <c r="A14" s="1281"/>
      <c r="B14" s="763"/>
      <c r="C14" s="721"/>
      <c r="D14" s="3276"/>
      <c r="E14" s="3277"/>
      <c r="F14" s="3278"/>
      <c r="G14" s="3279"/>
      <c r="H14" s="794"/>
      <c r="I14" s="3147" t="str">
        <f t="shared" si="0"/>
        <v/>
      </c>
      <c r="J14" s="3280"/>
      <c r="K14" s="3280"/>
      <c r="L14" s="3148"/>
      <c r="M14" s="3281" t="str">
        <f t="shared" si="1"/>
        <v/>
      </c>
      <c r="N14" s="3280"/>
      <c r="O14" s="3280"/>
      <c r="P14" s="3282"/>
      <c r="Q14" s="795"/>
    </row>
    <row r="15" spans="1:24" ht="15" customHeight="1" x14ac:dyDescent="0.2">
      <c r="A15" s="1294" t="s">
        <v>1178</v>
      </c>
      <c r="B15" s="763"/>
      <c r="C15" s="721"/>
      <c r="D15" s="3276"/>
      <c r="E15" s="3277"/>
      <c r="F15" s="3278"/>
      <c r="G15" s="3279"/>
      <c r="H15" s="794"/>
      <c r="I15" s="3147" t="str">
        <f t="shared" si="0"/>
        <v/>
      </c>
      <c r="J15" s="3280"/>
      <c r="K15" s="3280"/>
      <c r="L15" s="3148"/>
      <c r="M15" s="3281" t="str">
        <f t="shared" si="1"/>
        <v/>
      </c>
      <c r="N15" s="3280"/>
      <c r="O15" s="3280"/>
      <c r="P15" s="3282"/>
      <c r="Q15" s="795"/>
    </row>
    <row r="16" spans="1:24" ht="15" customHeight="1" x14ac:dyDescent="0.2">
      <c r="A16" s="1293" t="s">
        <v>1179</v>
      </c>
      <c r="B16" s="763"/>
      <c r="C16" s="721"/>
      <c r="D16" s="3276"/>
      <c r="E16" s="3277"/>
      <c r="F16" s="3278"/>
      <c r="G16" s="3279"/>
      <c r="H16" s="794"/>
      <c r="I16" s="3147" t="str">
        <f t="shared" si="0"/>
        <v/>
      </c>
      <c r="J16" s="3280"/>
      <c r="K16" s="3280"/>
      <c r="L16" s="3148"/>
      <c r="M16" s="3281" t="str">
        <f t="shared" si="1"/>
        <v/>
      </c>
      <c r="N16" s="3280"/>
      <c r="O16" s="3280"/>
      <c r="P16" s="3282"/>
      <c r="Q16" s="795"/>
    </row>
    <row r="17" spans="1:17" ht="15" customHeight="1" x14ac:dyDescent="0.2">
      <c r="A17" s="1383" t="s">
        <v>1180</v>
      </c>
      <c r="B17" s="763"/>
      <c r="C17" s="721"/>
      <c r="D17" s="3276"/>
      <c r="E17" s="3277"/>
      <c r="F17" s="3278"/>
      <c r="G17" s="3279"/>
      <c r="H17" s="794"/>
      <c r="I17" s="3147" t="str">
        <f t="shared" si="0"/>
        <v/>
      </c>
      <c r="J17" s="3280"/>
      <c r="K17" s="3280"/>
      <c r="L17" s="3148"/>
      <c r="M17" s="3281" t="str">
        <f t="shared" si="1"/>
        <v/>
      </c>
      <c r="N17" s="3280"/>
      <c r="O17" s="3280"/>
      <c r="P17" s="3282"/>
      <c r="Q17" s="795"/>
    </row>
    <row r="18" spans="1:17" ht="15" customHeight="1" x14ac:dyDescent="0.2">
      <c r="A18" s="1281"/>
      <c r="B18" s="763"/>
      <c r="C18" s="721"/>
      <c r="D18" s="3276"/>
      <c r="E18" s="3277"/>
      <c r="F18" s="3278"/>
      <c r="G18" s="3279"/>
      <c r="H18" s="794"/>
      <c r="I18" s="3147" t="str">
        <f t="shared" si="0"/>
        <v/>
      </c>
      <c r="J18" s="3280"/>
      <c r="K18" s="3280"/>
      <c r="L18" s="3148"/>
      <c r="M18" s="3281" t="str">
        <f t="shared" si="1"/>
        <v/>
      </c>
      <c r="N18" s="3280"/>
      <c r="O18" s="3280"/>
      <c r="P18" s="3282"/>
      <c r="Q18" s="795"/>
    </row>
    <row r="19" spans="1:17" ht="15" customHeight="1" x14ac:dyDescent="0.2">
      <c r="A19" s="1281"/>
      <c r="B19" s="763"/>
      <c r="C19" s="721"/>
      <c r="D19" s="3276"/>
      <c r="E19" s="3277"/>
      <c r="F19" s="3278"/>
      <c r="G19" s="3279"/>
      <c r="H19" s="794"/>
      <c r="I19" s="3147" t="str">
        <f t="shared" si="0"/>
        <v/>
      </c>
      <c r="J19" s="3280"/>
      <c r="K19" s="3280"/>
      <c r="L19" s="3148"/>
      <c r="M19" s="3281" t="str">
        <f t="shared" si="1"/>
        <v/>
      </c>
      <c r="N19" s="3280"/>
      <c r="O19" s="3280"/>
      <c r="P19" s="3282"/>
      <c r="Q19" s="795"/>
    </row>
    <row r="20" spans="1:17" ht="15" customHeight="1" x14ac:dyDescent="0.2">
      <c r="A20" s="1281"/>
      <c r="B20" s="763"/>
      <c r="C20" s="721"/>
      <c r="D20" s="1001"/>
      <c r="E20" s="1002"/>
      <c r="F20" s="1003"/>
      <c r="G20" s="1004"/>
      <c r="H20" s="794"/>
      <c r="I20" s="3147" t="str">
        <f t="shared" ref="I20" si="2">IF(ISERROR(IF(OR(D20,H20)="", "", D20*H20)),"",IF(OR(D20,H20)="", "", D20*H20))</f>
        <v/>
      </c>
      <c r="J20" s="3280"/>
      <c r="K20" s="3280"/>
      <c r="L20" s="3148"/>
      <c r="M20" s="3281" t="str">
        <f t="shared" ref="M20" si="3">IF(ISERROR(IF(OR(F20,H20)="", "", F20*H20)),"",IF(OR(F20,H20)="", "", F20*H20))</f>
        <v/>
      </c>
      <c r="N20" s="3280"/>
      <c r="O20" s="3280"/>
      <c r="P20" s="3282"/>
      <c r="Q20" s="795"/>
    </row>
    <row r="21" spans="1:17" ht="15" customHeight="1" thickBot="1" x14ac:dyDescent="0.25">
      <c r="A21" s="1281"/>
      <c r="B21" s="767"/>
      <c r="C21" s="768"/>
      <c r="D21" s="3300"/>
      <c r="E21" s="3301"/>
      <c r="F21" s="3302"/>
      <c r="G21" s="3303"/>
      <c r="H21" s="796"/>
      <c r="I21" s="3220" t="str">
        <f>IF(ISERROR(IF(OR(D21,H21)="", "", D21*H21)),"",IF(OR(D21,H21)="", "", D21*H21))</f>
        <v/>
      </c>
      <c r="J21" s="3304"/>
      <c r="K21" s="3304"/>
      <c r="L21" s="3221"/>
      <c r="M21" s="3305" t="str">
        <f t="shared" si="1"/>
        <v/>
      </c>
      <c r="N21" s="3304"/>
      <c r="O21" s="3304"/>
      <c r="P21" s="3306"/>
      <c r="Q21" s="797"/>
    </row>
    <row r="22" spans="1:17" ht="15" customHeight="1" thickBot="1" x14ac:dyDescent="0.25">
      <c r="A22" s="1282"/>
      <c r="B22" s="2959" t="s">
        <v>541</v>
      </c>
      <c r="C22" s="2960"/>
      <c r="D22" s="3311"/>
      <c r="E22" s="3311"/>
      <c r="F22" s="3311"/>
      <c r="G22" s="3312"/>
      <c r="H22" s="1243">
        <f>SUM(H11:H21)</f>
        <v>0</v>
      </c>
      <c r="I22" s="1220" t="s">
        <v>634</v>
      </c>
      <c r="J22" s="3313">
        <f>SUM(I11:L21)</f>
        <v>0</v>
      </c>
      <c r="K22" s="3313"/>
      <c r="L22" s="3314"/>
      <c r="M22" s="1233" t="s">
        <v>543</v>
      </c>
      <c r="N22" s="3313">
        <f>SUM(M11:P21)</f>
        <v>0</v>
      </c>
      <c r="O22" s="3313"/>
      <c r="P22" s="3315"/>
      <c r="Q22" s="735"/>
    </row>
    <row r="23" spans="1:17" ht="15" customHeight="1" thickTop="1" x14ac:dyDescent="0.2">
      <c r="A23" s="1283"/>
      <c r="B23" s="771"/>
      <c r="C23" s="731"/>
      <c r="D23" s="3316"/>
      <c r="E23" s="3317"/>
      <c r="F23" s="3318"/>
      <c r="G23" s="3319"/>
      <c r="H23" s="798"/>
      <c r="I23" s="3225" t="str">
        <f>IF(ISERROR(IF(OR(D23,H23)="", "", D23*H23)),"",IF(OR(D23,H23)="", "", D23*H23))</f>
        <v/>
      </c>
      <c r="J23" s="3320"/>
      <c r="K23" s="3320"/>
      <c r="L23" s="3226"/>
      <c r="M23" s="3321" t="str">
        <f>IF(ISERROR(IF(OR(F23,H23)="", "", F23*H23)),"",IF(OR(F23,H23)="", "", F23*H23))</f>
        <v/>
      </c>
      <c r="N23" s="3320"/>
      <c r="O23" s="3320"/>
      <c r="P23" s="3322"/>
      <c r="Q23" s="799"/>
    </row>
    <row r="24" spans="1:17" ht="15" customHeight="1" x14ac:dyDescent="0.2">
      <c r="A24" s="1281"/>
      <c r="B24" s="763"/>
      <c r="C24" s="721"/>
      <c r="D24" s="3307"/>
      <c r="E24" s="3308"/>
      <c r="F24" s="3309"/>
      <c r="G24" s="3310"/>
      <c r="H24" s="958"/>
      <c r="I24" s="3147" t="str">
        <f>IF(ISERROR(IF(OR(D24,H24)="", "", D24*H24)),"",IF(OR(D24,H24)="", "", D24*H24))</f>
        <v/>
      </c>
      <c r="J24" s="3280"/>
      <c r="K24" s="3280"/>
      <c r="L24" s="3148"/>
      <c r="M24" s="3281" t="str">
        <f>IF(ISERROR(IF(OR(F24,H24)="", "", F24*H24)),"",IF(OR(F24,H24)="", "", F24*H24))</f>
        <v/>
      </c>
      <c r="N24" s="3280"/>
      <c r="O24" s="3280"/>
      <c r="P24" s="3282"/>
      <c r="Q24" s="795"/>
    </row>
    <row r="25" spans="1:17" ht="15" customHeight="1" x14ac:dyDescent="0.2">
      <c r="A25" s="1281"/>
      <c r="B25" s="763"/>
      <c r="C25" s="721"/>
      <c r="D25" s="997"/>
      <c r="E25" s="998"/>
      <c r="F25" s="999"/>
      <c r="G25" s="1000"/>
      <c r="H25" s="958"/>
      <c r="I25" s="3147" t="str">
        <f t="shared" ref="I25:I28" si="4">IF(ISERROR(IF(OR(D25,H25)="", "", D25*H25)),"",IF(OR(D25,H25)="", "", D25*H25))</f>
        <v/>
      </c>
      <c r="J25" s="3280"/>
      <c r="K25" s="3280"/>
      <c r="L25" s="3148"/>
      <c r="M25" s="3281" t="str">
        <f t="shared" ref="M25:M28" si="5">IF(ISERROR(IF(OR(F25,H25)="", "", F25*H25)),"",IF(OR(F25,H25)="", "", F25*H25))</f>
        <v/>
      </c>
      <c r="N25" s="3280"/>
      <c r="O25" s="3280"/>
      <c r="P25" s="3282"/>
      <c r="Q25" s="795"/>
    </row>
    <row r="26" spans="1:17" ht="15" customHeight="1" x14ac:dyDescent="0.2">
      <c r="A26" s="1281"/>
      <c r="B26" s="763"/>
      <c r="C26" s="721"/>
      <c r="D26" s="997"/>
      <c r="E26" s="998"/>
      <c r="F26" s="999"/>
      <c r="G26" s="1000"/>
      <c r="H26" s="958"/>
      <c r="I26" s="3147" t="str">
        <f t="shared" si="4"/>
        <v/>
      </c>
      <c r="J26" s="3280"/>
      <c r="K26" s="3280"/>
      <c r="L26" s="3148"/>
      <c r="M26" s="3281" t="str">
        <f t="shared" si="5"/>
        <v/>
      </c>
      <c r="N26" s="3280"/>
      <c r="O26" s="3280"/>
      <c r="P26" s="3282"/>
      <c r="Q26" s="795"/>
    </row>
    <row r="27" spans="1:17" ht="15" customHeight="1" x14ac:dyDescent="0.2">
      <c r="A27" s="1281"/>
      <c r="B27" s="763"/>
      <c r="C27" s="721"/>
      <c r="D27" s="997"/>
      <c r="E27" s="998"/>
      <c r="F27" s="999"/>
      <c r="G27" s="1000"/>
      <c r="H27" s="958"/>
      <c r="I27" s="3147" t="str">
        <f t="shared" si="4"/>
        <v/>
      </c>
      <c r="J27" s="3280"/>
      <c r="K27" s="3280"/>
      <c r="L27" s="3148"/>
      <c r="M27" s="3281" t="str">
        <f t="shared" si="5"/>
        <v/>
      </c>
      <c r="N27" s="3280"/>
      <c r="O27" s="3280"/>
      <c r="P27" s="3282"/>
      <c r="Q27" s="795"/>
    </row>
    <row r="28" spans="1:17" ht="15" customHeight="1" x14ac:dyDescent="0.2">
      <c r="A28" s="1281"/>
      <c r="B28" s="763"/>
      <c r="C28" s="721"/>
      <c r="D28" s="997"/>
      <c r="E28" s="998"/>
      <c r="F28" s="999"/>
      <c r="G28" s="1000"/>
      <c r="H28" s="958"/>
      <c r="I28" s="3147" t="str">
        <f t="shared" si="4"/>
        <v/>
      </c>
      <c r="J28" s="3280"/>
      <c r="K28" s="3280"/>
      <c r="L28" s="3148"/>
      <c r="M28" s="3281" t="str">
        <f t="shared" si="5"/>
        <v/>
      </c>
      <c r="N28" s="3280"/>
      <c r="O28" s="3280"/>
      <c r="P28" s="3282"/>
      <c r="Q28" s="795"/>
    </row>
    <row r="29" spans="1:17" ht="15" customHeight="1" x14ac:dyDescent="0.2">
      <c r="A29" s="1281"/>
      <c r="B29" s="763"/>
      <c r="C29" s="721"/>
      <c r="D29" s="3307"/>
      <c r="E29" s="3308"/>
      <c r="F29" s="3309"/>
      <c r="G29" s="3310"/>
      <c r="H29" s="958"/>
      <c r="I29" s="3147" t="str">
        <f t="shared" ref="I29:I43" si="6">IF(ISERROR(IF(OR(D29,H29)="", "", D29*H29)),"",IF(OR(D29,H29)="", "", D29*H29))</f>
        <v/>
      </c>
      <c r="J29" s="3280"/>
      <c r="K29" s="3280"/>
      <c r="L29" s="3148"/>
      <c r="M29" s="3281" t="str">
        <f t="shared" ref="M29:M43" si="7">IF(ISERROR(IF(OR(F29,H29)="", "", F29*H29)),"",IF(OR(F29,H29)="", "", F29*H29))</f>
        <v/>
      </c>
      <c r="N29" s="3280"/>
      <c r="O29" s="3280"/>
      <c r="P29" s="3282"/>
      <c r="Q29" s="795"/>
    </row>
    <row r="30" spans="1:17" ht="15" customHeight="1" x14ac:dyDescent="0.2">
      <c r="A30" s="1294" t="s">
        <v>1178</v>
      </c>
      <c r="B30" s="763"/>
      <c r="C30" s="721"/>
      <c r="D30" s="3307"/>
      <c r="E30" s="3308"/>
      <c r="F30" s="3309"/>
      <c r="G30" s="3310"/>
      <c r="H30" s="958"/>
      <c r="I30" s="3147" t="str">
        <f t="shared" si="6"/>
        <v/>
      </c>
      <c r="J30" s="3280"/>
      <c r="K30" s="3280"/>
      <c r="L30" s="3148"/>
      <c r="M30" s="3281" t="str">
        <f t="shared" si="7"/>
        <v/>
      </c>
      <c r="N30" s="3280"/>
      <c r="O30" s="3280"/>
      <c r="P30" s="3282"/>
      <c r="Q30" s="795"/>
    </row>
    <row r="31" spans="1:17" ht="15" customHeight="1" x14ac:dyDescent="0.2">
      <c r="A31" s="1293" t="s">
        <v>1181</v>
      </c>
      <c r="B31" s="763"/>
      <c r="C31" s="721"/>
      <c r="D31" s="3307"/>
      <c r="E31" s="3308"/>
      <c r="F31" s="3309"/>
      <c r="G31" s="3310"/>
      <c r="H31" s="958"/>
      <c r="I31" s="3147" t="str">
        <f t="shared" si="6"/>
        <v/>
      </c>
      <c r="J31" s="3280"/>
      <c r="K31" s="3280"/>
      <c r="L31" s="3148"/>
      <c r="M31" s="3281" t="str">
        <f t="shared" si="7"/>
        <v/>
      </c>
      <c r="N31" s="3280"/>
      <c r="O31" s="3280"/>
      <c r="P31" s="3282"/>
      <c r="Q31" s="795"/>
    </row>
    <row r="32" spans="1:17" ht="15" customHeight="1" x14ac:dyDescent="0.2">
      <c r="A32" s="1383" t="s">
        <v>1182</v>
      </c>
      <c r="B32" s="763"/>
      <c r="C32" s="721"/>
      <c r="D32" s="3307"/>
      <c r="E32" s="3308"/>
      <c r="F32" s="3309"/>
      <c r="G32" s="3310"/>
      <c r="H32" s="958"/>
      <c r="I32" s="3147" t="str">
        <f t="shared" si="6"/>
        <v/>
      </c>
      <c r="J32" s="3280"/>
      <c r="K32" s="3280"/>
      <c r="L32" s="3148"/>
      <c r="M32" s="3281" t="str">
        <f t="shared" si="7"/>
        <v/>
      </c>
      <c r="N32" s="3280"/>
      <c r="O32" s="3280"/>
      <c r="P32" s="3282"/>
      <c r="Q32" s="795"/>
    </row>
    <row r="33" spans="1:17" ht="15" customHeight="1" x14ac:dyDescent="0.2">
      <c r="A33" s="1281"/>
      <c r="B33" s="763"/>
      <c r="C33" s="721"/>
      <c r="D33" s="3307"/>
      <c r="E33" s="3308"/>
      <c r="F33" s="3309"/>
      <c r="G33" s="3310"/>
      <c r="H33" s="958"/>
      <c r="I33" s="3147" t="str">
        <f t="shared" si="6"/>
        <v/>
      </c>
      <c r="J33" s="3280"/>
      <c r="K33" s="3280"/>
      <c r="L33" s="3148"/>
      <c r="M33" s="3281" t="str">
        <f t="shared" si="7"/>
        <v/>
      </c>
      <c r="N33" s="3280"/>
      <c r="O33" s="3280"/>
      <c r="P33" s="3282"/>
      <c r="Q33" s="795"/>
    </row>
    <row r="34" spans="1:17" ht="15" customHeight="1" x14ac:dyDescent="0.2">
      <c r="A34" s="1281"/>
      <c r="B34" s="763"/>
      <c r="C34" s="721"/>
      <c r="D34" s="3307"/>
      <c r="E34" s="3308"/>
      <c r="F34" s="3309"/>
      <c r="G34" s="3310"/>
      <c r="H34" s="958"/>
      <c r="I34" s="3147" t="str">
        <f t="shared" si="6"/>
        <v/>
      </c>
      <c r="J34" s="3280"/>
      <c r="K34" s="3280"/>
      <c r="L34" s="3148"/>
      <c r="M34" s="3281" t="str">
        <f t="shared" si="7"/>
        <v/>
      </c>
      <c r="N34" s="3280"/>
      <c r="O34" s="3280"/>
      <c r="P34" s="3282"/>
      <c r="Q34" s="795"/>
    </row>
    <row r="35" spans="1:17" ht="15" customHeight="1" x14ac:dyDescent="0.2">
      <c r="A35" s="1281"/>
      <c r="B35" s="763"/>
      <c r="C35" s="721"/>
      <c r="D35" s="3307"/>
      <c r="E35" s="3308"/>
      <c r="F35" s="3309"/>
      <c r="G35" s="3310"/>
      <c r="H35" s="958"/>
      <c r="I35" s="3147" t="str">
        <f t="shared" si="6"/>
        <v/>
      </c>
      <c r="J35" s="3280"/>
      <c r="K35" s="3280"/>
      <c r="L35" s="3148"/>
      <c r="M35" s="3281" t="str">
        <f t="shared" si="7"/>
        <v/>
      </c>
      <c r="N35" s="3280"/>
      <c r="O35" s="3280"/>
      <c r="P35" s="3282"/>
      <c r="Q35" s="795"/>
    </row>
    <row r="36" spans="1:17" ht="15" customHeight="1" x14ac:dyDescent="0.2">
      <c r="A36" s="1281"/>
      <c r="B36" s="763"/>
      <c r="C36" s="721"/>
      <c r="D36" s="3307"/>
      <c r="E36" s="3308"/>
      <c r="F36" s="3309"/>
      <c r="G36" s="3310"/>
      <c r="H36" s="958"/>
      <c r="I36" s="3147" t="str">
        <f t="shared" si="6"/>
        <v/>
      </c>
      <c r="J36" s="3280"/>
      <c r="K36" s="3280"/>
      <c r="L36" s="3148"/>
      <c r="M36" s="3281" t="str">
        <f t="shared" si="7"/>
        <v/>
      </c>
      <c r="N36" s="3280"/>
      <c r="O36" s="3280"/>
      <c r="P36" s="3282"/>
      <c r="Q36" s="795"/>
    </row>
    <row r="37" spans="1:17" ht="15" customHeight="1" x14ac:dyDescent="0.2">
      <c r="A37" s="1281"/>
      <c r="B37" s="763"/>
      <c r="C37" s="721"/>
      <c r="D37" s="3307"/>
      <c r="E37" s="3308"/>
      <c r="F37" s="3309"/>
      <c r="G37" s="3310"/>
      <c r="H37" s="958"/>
      <c r="I37" s="3147" t="str">
        <f t="shared" si="6"/>
        <v/>
      </c>
      <c r="J37" s="3280"/>
      <c r="K37" s="3280"/>
      <c r="L37" s="3148"/>
      <c r="M37" s="3281" t="str">
        <f t="shared" si="7"/>
        <v/>
      </c>
      <c r="N37" s="3280"/>
      <c r="O37" s="3280"/>
      <c r="P37" s="3282"/>
      <c r="Q37" s="795"/>
    </row>
    <row r="38" spans="1:17" ht="15" customHeight="1" x14ac:dyDescent="0.2">
      <c r="A38" s="1281"/>
      <c r="B38" s="763"/>
      <c r="C38" s="721"/>
      <c r="D38" s="3307"/>
      <c r="E38" s="3308"/>
      <c r="F38" s="3309"/>
      <c r="G38" s="3310"/>
      <c r="H38" s="958"/>
      <c r="I38" s="3147" t="str">
        <f t="shared" si="6"/>
        <v/>
      </c>
      <c r="J38" s="3280"/>
      <c r="K38" s="3280"/>
      <c r="L38" s="3148"/>
      <c r="M38" s="3281" t="str">
        <f t="shared" si="7"/>
        <v/>
      </c>
      <c r="N38" s="3280"/>
      <c r="O38" s="3280"/>
      <c r="P38" s="3282"/>
      <c r="Q38" s="795"/>
    </row>
    <row r="39" spans="1:17" ht="15" customHeight="1" x14ac:dyDescent="0.2">
      <c r="A39" s="1281"/>
      <c r="B39" s="763"/>
      <c r="C39" s="721"/>
      <c r="D39" s="3307"/>
      <c r="E39" s="3308"/>
      <c r="F39" s="3309"/>
      <c r="G39" s="3310"/>
      <c r="H39" s="958"/>
      <c r="I39" s="3147" t="str">
        <f t="shared" si="6"/>
        <v/>
      </c>
      <c r="J39" s="3280"/>
      <c r="K39" s="3280"/>
      <c r="L39" s="3148"/>
      <c r="M39" s="3281" t="str">
        <f t="shared" si="7"/>
        <v/>
      </c>
      <c r="N39" s="3280"/>
      <c r="O39" s="3280"/>
      <c r="P39" s="3282"/>
      <c r="Q39" s="795"/>
    </row>
    <row r="40" spans="1:17" ht="15" customHeight="1" x14ac:dyDescent="0.2">
      <c r="A40" s="1281"/>
      <c r="B40" s="763"/>
      <c r="C40" s="721"/>
      <c r="D40" s="3307"/>
      <c r="E40" s="3308"/>
      <c r="F40" s="3309"/>
      <c r="G40" s="3310"/>
      <c r="H40" s="958"/>
      <c r="I40" s="3147" t="str">
        <f t="shared" si="6"/>
        <v/>
      </c>
      <c r="J40" s="3280"/>
      <c r="K40" s="3280"/>
      <c r="L40" s="3148"/>
      <c r="M40" s="3281" t="str">
        <f t="shared" si="7"/>
        <v/>
      </c>
      <c r="N40" s="3280"/>
      <c r="O40" s="3280"/>
      <c r="P40" s="3282"/>
      <c r="Q40" s="795"/>
    </row>
    <row r="41" spans="1:17" ht="15" customHeight="1" x14ac:dyDescent="0.2">
      <c r="A41" s="1281"/>
      <c r="B41" s="763"/>
      <c r="C41" s="721"/>
      <c r="D41" s="3307"/>
      <c r="E41" s="3308"/>
      <c r="F41" s="3309"/>
      <c r="G41" s="3310"/>
      <c r="H41" s="958"/>
      <c r="I41" s="3147" t="str">
        <f t="shared" si="6"/>
        <v/>
      </c>
      <c r="J41" s="3280"/>
      <c r="K41" s="3280"/>
      <c r="L41" s="3148"/>
      <c r="M41" s="3281" t="str">
        <f t="shared" si="7"/>
        <v/>
      </c>
      <c r="N41" s="3280"/>
      <c r="O41" s="3280"/>
      <c r="P41" s="3282"/>
      <c r="Q41" s="795"/>
    </row>
    <row r="42" spans="1:17" ht="15" customHeight="1" x14ac:dyDescent="0.2">
      <c r="A42" s="1281"/>
      <c r="B42" s="763"/>
      <c r="C42" s="721"/>
      <c r="D42" s="3307"/>
      <c r="E42" s="3308"/>
      <c r="F42" s="3309"/>
      <c r="G42" s="3310"/>
      <c r="H42" s="958"/>
      <c r="I42" s="3147" t="str">
        <f t="shared" si="6"/>
        <v/>
      </c>
      <c r="J42" s="3280"/>
      <c r="K42" s="3280"/>
      <c r="L42" s="3148"/>
      <c r="M42" s="3281" t="str">
        <f t="shared" si="7"/>
        <v/>
      </c>
      <c r="N42" s="3280"/>
      <c r="O42" s="3280"/>
      <c r="P42" s="3282"/>
      <c r="Q42" s="795"/>
    </row>
    <row r="43" spans="1:17" ht="15" customHeight="1" thickBot="1" x14ac:dyDescent="0.25">
      <c r="A43" s="1281"/>
      <c r="B43" s="763"/>
      <c r="C43" s="721"/>
      <c r="D43" s="3329"/>
      <c r="E43" s="3330"/>
      <c r="F43" s="3331"/>
      <c r="G43" s="3332"/>
      <c r="H43" s="958"/>
      <c r="I43" s="3220" t="str">
        <f t="shared" si="6"/>
        <v/>
      </c>
      <c r="J43" s="3304"/>
      <c r="K43" s="3304"/>
      <c r="L43" s="3221"/>
      <c r="M43" s="3305" t="str">
        <f t="shared" si="7"/>
        <v/>
      </c>
      <c r="N43" s="3304"/>
      <c r="O43" s="3304"/>
      <c r="P43" s="3306"/>
      <c r="Q43" s="795"/>
    </row>
    <row r="44" spans="1:17" ht="15" customHeight="1" thickBot="1" x14ac:dyDescent="0.25">
      <c r="A44" s="1281"/>
      <c r="B44" s="2967" t="s">
        <v>541</v>
      </c>
      <c r="C44" s="3050"/>
      <c r="D44" s="3050"/>
      <c r="E44" s="3050"/>
      <c r="F44" s="3050"/>
      <c r="G44" s="3323"/>
      <c r="H44" s="1252">
        <f>SUM(H23:H43)</f>
        <v>0</v>
      </c>
      <c r="I44" s="934" t="s">
        <v>544</v>
      </c>
      <c r="J44" s="3324">
        <f>SUM(I23:L43)</f>
        <v>0</v>
      </c>
      <c r="K44" s="3324"/>
      <c r="L44" s="3325"/>
      <c r="M44" s="1232" t="s">
        <v>545</v>
      </c>
      <c r="N44" s="3324">
        <f>SUM(M23:P43)</f>
        <v>0</v>
      </c>
      <c r="O44" s="3324"/>
      <c r="P44" s="3326"/>
      <c r="Q44" s="734"/>
    </row>
    <row r="45" spans="1:17" ht="21.75" customHeight="1" thickBot="1" x14ac:dyDescent="0.25">
      <c r="A45" s="3014" t="s">
        <v>1307</v>
      </c>
      <c r="B45" s="3015"/>
      <c r="C45" s="3015"/>
      <c r="D45" s="3015"/>
      <c r="E45" s="3015"/>
      <c r="F45" s="3015"/>
      <c r="G45" s="3016"/>
      <c r="H45" s="1203" t="s">
        <v>534</v>
      </c>
      <c r="I45" s="3196" t="s">
        <v>635</v>
      </c>
      <c r="J45" s="2996"/>
      <c r="K45" s="2996"/>
      <c r="L45" s="2996"/>
      <c r="M45" s="3327">
        <f>J22+J44</f>
        <v>0</v>
      </c>
      <c r="N45" s="3327"/>
      <c r="O45" s="3327"/>
      <c r="P45" s="3328"/>
      <c r="Q45" s="800"/>
    </row>
    <row r="46" spans="1:17" ht="21.75" customHeight="1" thickBot="1" x14ac:dyDescent="0.25">
      <c r="A46" s="3047" t="s">
        <v>1302</v>
      </c>
      <c r="B46" s="3048"/>
      <c r="C46" s="3048"/>
      <c r="D46" s="3048"/>
      <c r="E46" s="3048"/>
      <c r="F46" s="3048"/>
      <c r="G46" s="3049"/>
      <c r="H46" s="1204" t="s">
        <v>534</v>
      </c>
      <c r="I46" s="3333" t="s">
        <v>636</v>
      </c>
      <c r="J46" s="3334"/>
      <c r="K46" s="3334"/>
      <c r="L46" s="3334"/>
      <c r="M46" s="3335">
        <f>IF(ISERROR(J44/M45),0,J44/M45)</f>
        <v>0</v>
      </c>
      <c r="N46" s="3335"/>
      <c r="O46" s="3335"/>
      <c r="P46" s="3336"/>
      <c r="Q46" s="801"/>
    </row>
    <row r="47" spans="1:17" ht="15" customHeight="1" x14ac:dyDescent="0.2">
      <c r="A47" s="707"/>
      <c r="B47" s="707"/>
      <c r="C47" s="707"/>
      <c r="D47" s="707"/>
      <c r="E47" s="707"/>
      <c r="F47" s="707"/>
      <c r="G47" s="707"/>
      <c r="H47" s="745"/>
      <c r="I47" s="745"/>
      <c r="J47" s="707"/>
      <c r="K47" s="707"/>
      <c r="L47" s="707"/>
      <c r="M47" s="707"/>
      <c r="N47" s="707"/>
      <c r="O47" s="707"/>
      <c r="P47" s="707"/>
      <c r="Q47" s="707"/>
    </row>
    <row r="48" spans="1:17" ht="15" customHeight="1" thickBot="1" x14ac:dyDescent="0.25">
      <c r="A48" s="707"/>
      <c r="B48" s="707"/>
      <c r="C48" s="707"/>
      <c r="D48" s="707"/>
      <c r="E48" s="707"/>
      <c r="F48" s="707"/>
      <c r="G48" s="707"/>
      <c r="H48" s="745"/>
      <c r="I48" s="745"/>
      <c r="J48" s="707"/>
      <c r="K48" s="707"/>
      <c r="L48" s="707"/>
      <c r="M48" s="707"/>
      <c r="N48" s="707"/>
      <c r="O48" s="707"/>
      <c r="P48" s="707"/>
      <c r="Q48" s="707"/>
    </row>
    <row r="49" spans="1:17" ht="25" customHeight="1" thickBot="1" x14ac:dyDescent="0.25">
      <c r="A49" s="3055" t="s">
        <v>578</v>
      </c>
      <c r="B49" s="3056"/>
      <c r="C49" s="3057"/>
      <c r="D49" s="1581" t="str">
        <f>A4</f>
        <v>空調設備・二次側設備</v>
      </c>
      <c r="E49" s="745"/>
      <c r="F49" s="745"/>
      <c r="G49" s="707"/>
      <c r="H49" s="745"/>
      <c r="I49" s="745"/>
      <c r="J49" s="707"/>
      <c r="K49" s="707"/>
      <c r="L49" s="707"/>
      <c r="M49" s="707"/>
      <c r="N49" s="707"/>
      <c r="O49" s="707"/>
      <c r="P49" s="707"/>
      <c r="Q49" s="707"/>
    </row>
    <row r="50" spans="1:17" ht="15" customHeight="1" thickBot="1" x14ac:dyDescent="0.25">
      <c r="A50" s="3235" t="s">
        <v>603</v>
      </c>
      <c r="B50" s="3028" t="s">
        <v>523</v>
      </c>
      <c r="C50" s="3031" t="s">
        <v>524</v>
      </c>
      <c r="D50" s="3034" t="s">
        <v>525</v>
      </c>
      <c r="E50" s="3035"/>
      <c r="F50" s="3035"/>
      <c r="G50" s="3035"/>
      <c r="H50" s="3067" t="s">
        <v>526</v>
      </c>
      <c r="I50" s="3284" t="s">
        <v>528</v>
      </c>
      <c r="J50" s="3285"/>
      <c r="K50" s="3285"/>
      <c r="L50" s="3285"/>
      <c r="M50" s="3285"/>
      <c r="N50" s="3285"/>
      <c r="O50" s="3285"/>
      <c r="P50" s="3195"/>
      <c r="Q50" s="3067" t="s">
        <v>529</v>
      </c>
    </row>
    <row r="51" spans="1:17" ht="15" customHeight="1" thickBot="1" x14ac:dyDescent="0.25">
      <c r="A51" s="3235"/>
      <c r="B51" s="3029"/>
      <c r="C51" s="3032"/>
      <c r="D51" s="3070" t="s">
        <v>531</v>
      </c>
      <c r="E51" s="3075"/>
      <c r="F51" s="3075"/>
      <c r="G51" s="3079"/>
      <c r="H51" s="3068"/>
      <c r="I51" s="3041" t="s">
        <v>533</v>
      </c>
      <c r="J51" s="3299"/>
      <c r="K51" s="3299"/>
      <c r="L51" s="3299"/>
      <c r="M51" s="3299"/>
      <c r="N51" s="3299"/>
      <c r="O51" s="3299"/>
      <c r="P51" s="3042"/>
      <c r="Q51" s="3068"/>
    </row>
    <row r="52" spans="1:17" ht="15" customHeight="1" thickBot="1" x14ac:dyDescent="0.25">
      <c r="A52" s="3235"/>
      <c r="B52" s="3029"/>
      <c r="C52" s="3032"/>
      <c r="D52" s="3070" t="s">
        <v>534</v>
      </c>
      <c r="E52" s="3071"/>
      <c r="F52" s="3072" t="s">
        <v>535</v>
      </c>
      <c r="G52" s="3079"/>
      <c r="H52" s="3283"/>
      <c r="I52" s="3070" t="s">
        <v>534</v>
      </c>
      <c r="J52" s="3075"/>
      <c r="K52" s="3075"/>
      <c r="L52" s="3071"/>
      <c r="M52" s="3072" t="s">
        <v>535</v>
      </c>
      <c r="N52" s="3075"/>
      <c r="O52" s="3075"/>
      <c r="P52" s="3079"/>
      <c r="Q52" s="3068"/>
    </row>
    <row r="53" spans="1:17" ht="15" customHeight="1" thickBot="1" x14ac:dyDescent="0.25">
      <c r="A53" s="3025"/>
      <c r="B53" s="3029"/>
      <c r="C53" s="3032"/>
      <c r="D53" s="3080" t="s">
        <v>537</v>
      </c>
      <c r="E53" s="3081"/>
      <c r="F53" s="3082" t="s">
        <v>537</v>
      </c>
      <c r="G53" s="3172"/>
      <c r="H53" s="802" t="s">
        <v>611</v>
      </c>
      <c r="I53" s="3080" t="s">
        <v>540</v>
      </c>
      <c r="J53" s="3171"/>
      <c r="K53" s="3171"/>
      <c r="L53" s="3081"/>
      <c r="M53" s="3082" t="s">
        <v>540</v>
      </c>
      <c r="N53" s="3171"/>
      <c r="O53" s="3171"/>
      <c r="P53" s="3172"/>
      <c r="Q53" s="3068"/>
    </row>
    <row r="54" spans="1:17" ht="15" customHeight="1" x14ac:dyDescent="0.2">
      <c r="A54" s="1280"/>
      <c r="B54" s="803"/>
      <c r="C54" s="782"/>
      <c r="D54" s="3292"/>
      <c r="E54" s="3293"/>
      <c r="F54" s="3294"/>
      <c r="G54" s="3295"/>
      <c r="H54" s="804"/>
      <c r="I54" s="3173" t="str">
        <f>IF(ISERROR(IF(OR(D54,H54)="", "", D54*H54)),"",IF(OR(D54,H54)="", "", D54*H54))</f>
        <v/>
      </c>
      <c r="J54" s="3296"/>
      <c r="K54" s="3296"/>
      <c r="L54" s="3174"/>
      <c r="M54" s="3297" t="str">
        <f>IF(ISERROR(IF(OR(F54,H54)="", "", F54*H54)),"",IF(OR(F54,H54)="", "", F54*H54))</f>
        <v/>
      </c>
      <c r="N54" s="3296"/>
      <c r="O54" s="3296"/>
      <c r="P54" s="3298"/>
      <c r="Q54" s="805"/>
    </row>
    <row r="55" spans="1:17" ht="15" customHeight="1" x14ac:dyDescent="0.2">
      <c r="A55" s="1281"/>
      <c r="B55" s="763"/>
      <c r="C55" s="721"/>
      <c r="D55" s="3307"/>
      <c r="E55" s="3308"/>
      <c r="F55" s="3309"/>
      <c r="G55" s="3310"/>
      <c r="H55" s="727"/>
      <c r="I55" s="3147" t="str">
        <f>IF(ISERROR(IF(OR(D55,H55)="", "", D55*H55)),"",IF(OR(D55,H55)="", "", D55*H55))</f>
        <v/>
      </c>
      <c r="J55" s="3280"/>
      <c r="K55" s="3280"/>
      <c r="L55" s="3148"/>
      <c r="M55" s="3281" t="str">
        <f>IF(ISERROR(IF(OR(F55,H55)="", "", F55*H55)),"",IF(OR(F55,H55)="", "", F55*H55))</f>
        <v/>
      </c>
      <c r="N55" s="3280"/>
      <c r="O55" s="3280"/>
      <c r="P55" s="3282"/>
      <c r="Q55" s="795"/>
    </row>
    <row r="56" spans="1:17" ht="15" customHeight="1" x14ac:dyDescent="0.2">
      <c r="A56" s="1281"/>
      <c r="B56" s="763"/>
      <c r="C56" s="721"/>
      <c r="D56" s="3307"/>
      <c r="E56" s="3308"/>
      <c r="F56" s="3309"/>
      <c r="G56" s="3310"/>
      <c r="H56" s="727"/>
      <c r="I56" s="3147" t="str">
        <f t="shared" ref="I56:I79" si="8">IF(ISERROR(IF(OR(D56,H56)="", "", D56*H56)),"",IF(OR(D56,H56)="", "", D56*H56))</f>
        <v/>
      </c>
      <c r="J56" s="3280"/>
      <c r="K56" s="3280"/>
      <c r="L56" s="3148"/>
      <c r="M56" s="3281" t="str">
        <f t="shared" ref="M56:M79" si="9">IF(ISERROR(IF(OR(F56,H56)="", "", F56*H56)),"",IF(OR(F56,H56)="", "", F56*H56))</f>
        <v/>
      </c>
      <c r="N56" s="3280"/>
      <c r="O56" s="3280"/>
      <c r="P56" s="3282"/>
      <c r="Q56" s="795"/>
    </row>
    <row r="57" spans="1:17" ht="15" customHeight="1" x14ac:dyDescent="0.2">
      <c r="A57" s="1281"/>
      <c r="B57" s="763"/>
      <c r="C57" s="721"/>
      <c r="D57" s="3307"/>
      <c r="E57" s="3308"/>
      <c r="F57" s="3309"/>
      <c r="G57" s="3310"/>
      <c r="H57" s="727"/>
      <c r="I57" s="3147" t="str">
        <f t="shared" si="8"/>
        <v/>
      </c>
      <c r="J57" s="3280"/>
      <c r="K57" s="3280"/>
      <c r="L57" s="3148"/>
      <c r="M57" s="3281" t="str">
        <f t="shared" si="9"/>
        <v/>
      </c>
      <c r="N57" s="3280"/>
      <c r="O57" s="3280"/>
      <c r="P57" s="3282"/>
      <c r="Q57" s="795"/>
    </row>
    <row r="58" spans="1:17" ht="15" customHeight="1" x14ac:dyDescent="0.2">
      <c r="A58" s="1281"/>
      <c r="B58" s="763"/>
      <c r="C58" s="721"/>
      <c r="D58" s="3307"/>
      <c r="E58" s="3308"/>
      <c r="F58" s="3309"/>
      <c r="G58" s="3310"/>
      <c r="H58" s="727"/>
      <c r="I58" s="3147" t="str">
        <f t="shared" si="8"/>
        <v/>
      </c>
      <c r="J58" s="3280"/>
      <c r="K58" s="3280"/>
      <c r="L58" s="3148"/>
      <c r="M58" s="3281" t="str">
        <f t="shared" si="9"/>
        <v/>
      </c>
      <c r="N58" s="3280"/>
      <c r="O58" s="3280"/>
      <c r="P58" s="3282"/>
      <c r="Q58" s="795"/>
    </row>
    <row r="59" spans="1:17" ht="15" customHeight="1" x14ac:dyDescent="0.2">
      <c r="A59" s="1281"/>
      <c r="B59" s="763"/>
      <c r="C59" s="721"/>
      <c r="D59" s="3307"/>
      <c r="E59" s="3308"/>
      <c r="F59" s="3309"/>
      <c r="G59" s="3310"/>
      <c r="H59" s="727"/>
      <c r="I59" s="3147" t="str">
        <f t="shared" si="8"/>
        <v/>
      </c>
      <c r="J59" s="3280"/>
      <c r="K59" s="3280"/>
      <c r="L59" s="3148"/>
      <c r="M59" s="3281" t="str">
        <f t="shared" si="9"/>
        <v/>
      </c>
      <c r="N59" s="3280"/>
      <c r="O59" s="3280"/>
      <c r="P59" s="3282"/>
      <c r="Q59" s="795"/>
    </row>
    <row r="60" spans="1:17" ht="15" customHeight="1" x14ac:dyDescent="0.2">
      <c r="A60" s="1281"/>
      <c r="B60" s="763"/>
      <c r="C60" s="721"/>
      <c r="D60" s="3307"/>
      <c r="E60" s="3308"/>
      <c r="F60" s="3309"/>
      <c r="G60" s="3310"/>
      <c r="H60" s="727"/>
      <c r="I60" s="3147" t="str">
        <f t="shared" si="8"/>
        <v/>
      </c>
      <c r="J60" s="3280"/>
      <c r="K60" s="3280"/>
      <c r="L60" s="3148"/>
      <c r="M60" s="3281" t="str">
        <f t="shared" si="9"/>
        <v/>
      </c>
      <c r="N60" s="3280"/>
      <c r="O60" s="3280"/>
      <c r="P60" s="3282"/>
      <c r="Q60" s="795"/>
    </row>
    <row r="61" spans="1:17" ht="15" customHeight="1" x14ac:dyDescent="0.2">
      <c r="A61" s="1281"/>
      <c r="B61" s="763"/>
      <c r="C61" s="721"/>
      <c r="D61" s="3307"/>
      <c r="E61" s="3308"/>
      <c r="F61" s="3309"/>
      <c r="G61" s="3310"/>
      <c r="H61" s="727"/>
      <c r="I61" s="3147" t="str">
        <f t="shared" si="8"/>
        <v/>
      </c>
      <c r="J61" s="3280"/>
      <c r="K61" s="3280"/>
      <c r="L61" s="3148"/>
      <c r="M61" s="3281" t="str">
        <f t="shared" si="9"/>
        <v/>
      </c>
      <c r="N61" s="3280"/>
      <c r="O61" s="3280"/>
      <c r="P61" s="3282"/>
      <c r="Q61" s="795"/>
    </row>
    <row r="62" spans="1:17" ht="15" customHeight="1" x14ac:dyDescent="0.2">
      <c r="A62" s="1281"/>
      <c r="B62" s="763"/>
      <c r="C62" s="721"/>
      <c r="D62" s="3307"/>
      <c r="E62" s="3308"/>
      <c r="F62" s="3309"/>
      <c r="G62" s="3310"/>
      <c r="H62" s="727"/>
      <c r="I62" s="3147" t="str">
        <f t="shared" si="8"/>
        <v/>
      </c>
      <c r="J62" s="3280"/>
      <c r="K62" s="3280"/>
      <c r="L62" s="3148"/>
      <c r="M62" s="3281" t="str">
        <f t="shared" si="9"/>
        <v/>
      </c>
      <c r="N62" s="3280"/>
      <c r="O62" s="3280"/>
      <c r="P62" s="3282"/>
      <c r="Q62" s="795"/>
    </row>
    <row r="63" spans="1:17" ht="15" customHeight="1" x14ac:dyDescent="0.2">
      <c r="A63" s="1294"/>
      <c r="B63" s="763"/>
      <c r="C63" s="721"/>
      <c r="D63" s="3307"/>
      <c r="E63" s="3308"/>
      <c r="F63" s="3309"/>
      <c r="G63" s="3310"/>
      <c r="H63" s="727"/>
      <c r="I63" s="3147" t="str">
        <f t="shared" si="8"/>
        <v/>
      </c>
      <c r="J63" s="3280"/>
      <c r="K63" s="3280"/>
      <c r="L63" s="3148"/>
      <c r="M63" s="3281" t="str">
        <f t="shared" si="9"/>
        <v/>
      </c>
      <c r="N63" s="3280"/>
      <c r="O63" s="3280"/>
      <c r="P63" s="3282"/>
      <c r="Q63" s="795"/>
    </row>
    <row r="64" spans="1:17" ht="15" customHeight="1" x14ac:dyDescent="0.2">
      <c r="A64" s="1294" t="s">
        <v>1178</v>
      </c>
      <c r="B64" s="763"/>
      <c r="C64" s="721"/>
      <c r="D64" s="3307"/>
      <c r="E64" s="3308"/>
      <c r="F64" s="3309"/>
      <c r="G64" s="3310"/>
      <c r="H64" s="727"/>
      <c r="I64" s="3147" t="str">
        <f t="shared" si="8"/>
        <v/>
      </c>
      <c r="J64" s="3280"/>
      <c r="K64" s="3280"/>
      <c r="L64" s="3148"/>
      <c r="M64" s="3281" t="str">
        <f t="shared" si="9"/>
        <v/>
      </c>
      <c r="N64" s="3280"/>
      <c r="O64" s="3280"/>
      <c r="P64" s="3282"/>
      <c r="Q64" s="795"/>
    </row>
    <row r="65" spans="1:17" ht="15" customHeight="1" x14ac:dyDescent="0.2">
      <c r="A65" s="1293" t="s">
        <v>1181</v>
      </c>
      <c r="B65" s="763"/>
      <c r="C65" s="721"/>
      <c r="D65" s="3307"/>
      <c r="E65" s="3308"/>
      <c r="F65" s="3309"/>
      <c r="G65" s="3310"/>
      <c r="H65" s="727"/>
      <c r="I65" s="3147" t="str">
        <f t="shared" si="8"/>
        <v/>
      </c>
      <c r="J65" s="3280"/>
      <c r="K65" s="3280"/>
      <c r="L65" s="3148"/>
      <c r="M65" s="3281" t="str">
        <f t="shared" si="9"/>
        <v/>
      </c>
      <c r="N65" s="3280"/>
      <c r="O65" s="3280"/>
      <c r="P65" s="3282"/>
      <c r="Q65" s="795"/>
    </row>
    <row r="66" spans="1:17" ht="15" customHeight="1" x14ac:dyDescent="0.2">
      <c r="A66" s="1383" t="s">
        <v>1182</v>
      </c>
      <c r="B66" s="763"/>
      <c r="C66" s="721"/>
      <c r="D66" s="3307"/>
      <c r="E66" s="3308"/>
      <c r="F66" s="3309"/>
      <c r="G66" s="3310"/>
      <c r="H66" s="727"/>
      <c r="I66" s="3147" t="str">
        <f t="shared" si="8"/>
        <v/>
      </c>
      <c r="J66" s="3280"/>
      <c r="K66" s="3280"/>
      <c r="L66" s="3148"/>
      <c r="M66" s="3281" t="str">
        <f t="shared" si="9"/>
        <v/>
      </c>
      <c r="N66" s="3280"/>
      <c r="O66" s="3280"/>
      <c r="P66" s="3282"/>
      <c r="Q66" s="795"/>
    </row>
    <row r="67" spans="1:17" ht="15" customHeight="1" x14ac:dyDescent="0.2">
      <c r="A67" s="1281"/>
      <c r="B67" s="763"/>
      <c r="C67" s="721"/>
      <c r="D67" s="3307"/>
      <c r="E67" s="3308"/>
      <c r="F67" s="3309"/>
      <c r="G67" s="3310"/>
      <c r="H67" s="727"/>
      <c r="I67" s="3147" t="str">
        <f t="shared" si="8"/>
        <v/>
      </c>
      <c r="J67" s="3280"/>
      <c r="K67" s="3280"/>
      <c r="L67" s="3148"/>
      <c r="M67" s="3281" t="str">
        <f t="shared" si="9"/>
        <v/>
      </c>
      <c r="N67" s="3280"/>
      <c r="O67" s="3280"/>
      <c r="P67" s="3282"/>
      <c r="Q67" s="795"/>
    </row>
    <row r="68" spans="1:17" ht="15" customHeight="1" x14ac:dyDescent="0.2">
      <c r="A68" s="1281"/>
      <c r="B68" s="763"/>
      <c r="C68" s="721"/>
      <c r="D68" s="3307"/>
      <c r="E68" s="3308"/>
      <c r="F68" s="3309"/>
      <c r="G68" s="3310"/>
      <c r="H68" s="727"/>
      <c r="I68" s="3147" t="str">
        <f t="shared" si="8"/>
        <v/>
      </c>
      <c r="J68" s="3280"/>
      <c r="K68" s="3280"/>
      <c r="L68" s="3148"/>
      <c r="M68" s="3281" t="str">
        <f t="shared" si="9"/>
        <v/>
      </c>
      <c r="N68" s="3280"/>
      <c r="O68" s="3280"/>
      <c r="P68" s="3282"/>
      <c r="Q68" s="795"/>
    </row>
    <row r="69" spans="1:17" ht="15" customHeight="1" x14ac:dyDescent="0.2">
      <c r="A69" s="1281"/>
      <c r="B69" s="763"/>
      <c r="C69" s="721"/>
      <c r="D69" s="3307"/>
      <c r="E69" s="3308"/>
      <c r="F69" s="3309"/>
      <c r="G69" s="3310"/>
      <c r="H69" s="727"/>
      <c r="I69" s="3147" t="str">
        <f t="shared" si="8"/>
        <v/>
      </c>
      <c r="J69" s="3280"/>
      <c r="K69" s="3280"/>
      <c r="L69" s="3148"/>
      <c r="M69" s="3281" t="str">
        <f t="shared" si="9"/>
        <v/>
      </c>
      <c r="N69" s="3280"/>
      <c r="O69" s="3280"/>
      <c r="P69" s="3282"/>
      <c r="Q69" s="795"/>
    </row>
    <row r="70" spans="1:17" ht="15" customHeight="1" x14ac:dyDescent="0.2">
      <c r="A70" s="1281"/>
      <c r="B70" s="763"/>
      <c r="C70" s="721"/>
      <c r="D70" s="3307"/>
      <c r="E70" s="3308"/>
      <c r="F70" s="3309"/>
      <c r="G70" s="3310"/>
      <c r="H70" s="727"/>
      <c r="I70" s="3147" t="str">
        <f t="shared" si="8"/>
        <v/>
      </c>
      <c r="J70" s="3280"/>
      <c r="K70" s="3280"/>
      <c r="L70" s="3148"/>
      <c r="M70" s="3281" t="str">
        <f t="shared" si="9"/>
        <v/>
      </c>
      <c r="N70" s="3280"/>
      <c r="O70" s="3280"/>
      <c r="P70" s="3282"/>
      <c r="Q70" s="795"/>
    </row>
    <row r="71" spans="1:17" ht="15" customHeight="1" x14ac:dyDescent="0.2">
      <c r="A71" s="1281"/>
      <c r="B71" s="763"/>
      <c r="C71" s="721"/>
      <c r="D71" s="3307"/>
      <c r="E71" s="3308"/>
      <c r="F71" s="3309"/>
      <c r="G71" s="3310"/>
      <c r="H71" s="727"/>
      <c r="I71" s="3147" t="str">
        <f t="shared" si="8"/>
        <v/>
      </c>
      <c r="J71" s="3280"/>
      <c r="K71" s="3280"/>
      <c r="L71" s="3148"/>
      <c r="M71" s="3281" t="str">
        <f t="shared" si="9"/>
        <v/>
      </c>
      <c r="N71" s="3280"/>
      <c r="O71" s="3280"/>
      <c r="P71" s="3282"/>
      <c r="Q71" s="795"/>
    </row>
    <row r="72" spans="1:17" ht="15" customHeight="1" x14ac:dyDescent="0.2">
      <c r="A72" s="1281"/>
      <c r="B72" s="763"/>
      <c r="C72" s="721"/>
      <c r="D72" s="3307"/>
      <c r="E72" s="3308"/>
      <c r="F72" s="3309"/>
      <c r="G72" s="3310"/>
      <c r="H72" s="727"/>
      <c r="I72" s="3147" t="str">
        <f t="shared" si="8"/>
        <v/>
      </c>
      <c r="J72" s="3280"/>
      <c r="K72" s="3280"/>
      <c r="L72" s="3148"/>
      <c r="M72" s="3281" t="str">
        <f t="shared" si="9"/>
        <v/>
      </c>
      <c r="N72" s="3280"/>
      <c r="O72" s="3280"/>
      <c r="P72" s="3282"/>
      <c r="Q72" s="795"/>
    </row>
    <row r="73" spans="1:17" ht="15" customHeight="1" x14ac:dyDescent="0.2">
      <c r="A73" s="1281"/>
      <c r="B73" s="763"/>
      <c r="C73" s="721"/>
      <c r="D73" s="3307"/>
      <c r="E73" s="3308"/>
      <c r="F73" s="3309"/>
      <c r="G73" s="3310"/>
      <c r="H73" s="727"/>
      <c r="I73" s="3147" t="str">
        <f t="shared" si="8"/>
        <v/>
      </c>
      <c r="J73" s="3280"/>
      <c r="K73" s="3280"/>
      <c r="L73" s="3148"/>
      <c r="M73" s="3281" t="str">
        <f t="shared" si="9"/>
        <v/>
      </c>
      <c r="N73" s="3280"/>
      <c r="O73" s="3280"/>
      <c r="P73" s="3282"/>
      <c r="Q73" s="795"/>
    </row>
    <row r="74" spans="1:17" ht="15" customHeight="1" x14ac:dyDescent="0.2">
      <c r="A74" s="1281"/>
      <c r="B74" s="763"/>
      <c r="C74" s="721"/>
      <c r="D74" s="3307"/>
      <c r="E74" s="3308"/>
      <c r="F74" s="3309"/>
      <c r="G74" s="3310"/>
      <c r="H74" s="727"/>
      <c r="I74" s="3147" t="str">
        <f t="shared" si="8"/>
        <v/>
      </c>
      <c r="J74" s="3280"/>
      <c r="K74" s="3280"/>
      <c r="L74" s="3148"/>
      <c r="M74" s="3281" t="str">
        <f t="shared" si="9"/>
        <v/>
      </c>
      <c r="N74" s="3280"/>
      <c r="O74" s="3280"/>
      <c r="P74" s="3282"/>
      <c r="Q74" s="795"/>
    </row>
    <row r="75" spans="1:17" ht="15" customHeight="1" x14ac:dyDescent="0.2">
      <c r="A75" s="1281"/>
      <c r="B75" s="763"/>
      <c r="C75" s="721"/>
      <c r="D75" s="3307"/>
      <c r="E75" s="3308"/>
      <c r="F75" s="3309"/>
      <c r="G75" s="3310"/>
      <c r="H75" s="727"/>
      <c r="I75" s="3147" t="str">
        <f t="shared" si="8"/>
        <v/>
      </c>
      <c r="J75" s="3280"/>
      <c r="K75" s="3280"/>
      <c r="L75" s="3148"/>
      <c r="M75" s="3281" t="str">
        <f t="shared" si="9"/>
        <v/>
      </c>
      <c r="N75" s="3280"/>
      <c r="O75" s="3280"/>
      <c r="P75" s="3282"/>
      <c r="Q75" s="795"/>
    </row>
    <row r="76" spans="1:17" ht="15" customHeight="1" x14ac:dyDescent="0.2">
      <c r="A76" s="1281"/>
      <c r="B76" s="763"/>
      <c r="C76" s="721"/>
      <c r="D76" s="3307"/>
      <c r="E76" s="3308"/>
      <c r="F76" s="3309"/>
      <c r="G76" s="3310"/>
      <c r="H76" s="727"/>
      <c r="I76" s="3147" t="str">
        <f t="shared" si="8"/>
        <v/>
      </c>
      <c r="J76" s="3280"/>
      <c r="K76" s="3280"/>
      <c r="L76" s="3148"/>
      <c r="M76" s="3281" t="str">
        <f t="shared" si="9"/>
        <v/>
      </c>
      <c r="N76" s="3280"/>
      <c r="O76" s="3280"/>
      <c r="P76" s="3282"/>
      <c r="Q76" s="795"/>
    </row>
    <row r="77" spans="1:17" ht="15" customHeight="1" x14ac:dyDescent="0.2">
      <c r="A77" s="1281"/>
      <c r="B77" s="763"/>
      <c r="C77" s="721"/>
      <c r="D77" s="3307"/>
      <c r="E77" s="3308"/>
      <c r="F77" s="3309"/>
      <c r="G77" s="3310"/>
      <c r="H77" s="727"/>
      <c r="I77" s="3147" t="str">
        <f t="shared" si="8"/>
        <v/>
      </c>
      <c r="J77" s="3280"/>
      <c r="K77" s="3280"/>
      <c r="L77" s="3148"/>
      <c r="M77" s="3281" t="str">
        <f t="shared" si="9"/>
        <v/>
      </c>
      <c r="N77" s="3280"/>
      <c r="O77" s="3280"/>
      <c r="P77" s="3282"/>
      <c r="Q77" s="795"/>
    </row>
    <row r="78" spans="1:17" ht="15" customHeight="1" x14ac:dyDescent="0.2">
      <c r="A78" s="1281"/>
      <c r="B78" s="763"/>
      <c r="C78" s="721"/>
      <c r="D78" s="3307"/>
      <c r="E78" s="3308"/>
      <c r="F78" s="3309"/>
      <c r="G78" s="3310"/>
      <c r="H78" s="727"/>
      <c r="I78" s="3147" t="str">
        <f t="shared" si="8"/>
        <v/>
      </c>
      <c r="J78" s="3280"/>
      <c r="K78" s="3280"/>
      <c r="L78" s="3148"/>
      <c r="M78" s="3281" t="str">
        <f t="shared" si="9"/>
        <v/>
      </c>
      <c r="N78" s="3280"/>
      <c r="O78" s="3280"/>
      <c r="P78" s="3282"/>
      <c r="Q78" s="795"/>
    </row>
    <row r="79" spans="1:17" ht="15" customHeight="1" x14ac:dyDescent="0.2">
      <c r="A79" s="1281"/>
      <c r="B79" s="763"/>
      <c r="C79" s="721"/>
      <c r="D79" s="3307"/>
      <c r="E79" s="3308"/>
      <c r="F79" s="3309"/>
      <c r="G79" s="3310"/>
      <c r="H79" s="727"/>
      <c r="I79" s="3147" t="str">
        <f t="shared" si="8"/>
        <v/>
      </c>
      <c r="J79" s="3280"/>
      <c r="K79" s="3280"/>
      <c r="L79" s="3148"/>
      <c r="M79" s="3281" t="str">
        <f t="shared" si="9"/>
        <v/>
      </c>
      <c r="N79" s="3280"/>
      <c r="O79" s="3280"/>
      <c r="P79" s="3282"/>
      <c r="Q79" s="795"/>
    </row>
    <row r="80" spans="1:17" ht="15" customHeight="1" thickBot="1" x14ac:dyDescent="0.25">
      <c r="A80" s="1281"/>
      <c r="B80" s="763"/>
      <c r="C80" s="721"/>
      <c r="D80" s="3329"/>
      <c r="E80" s="3330"/>
      <c r="F80" s="3331"/>
      <c r="G80" s="3332"/>
      <c r="H80" s="727"/>
      <c r="I80" s="3220" t="str">
        <f>IF(ISERROR(IF(OR(D80,H80)="", "", D80*H80)),"",IF(OR(D80,H80)="", "", D80*H80))</f>
        <v/>
      </c>
      <c r="J80" s="3304"/>
      <c r="K80" s="3304"/>
      <c r="L80" s="3221"/>
      <c r="M80" s="3305" t="str">
        <f>IF(ISERROR(IF(OR(F80,H80)="", "", F80*H80)),"",IF(OR(F80,H80)="", "", F80*H80))</f>
        <v/>
      </c>
      <c r="N80" s="3304"/>
      <c r="O80" s="3304"/>
      <c r="P80" s="3306"/>
      <c r="Q80" s="795"/>
    </row>
    <row r="81" spans="1:17" ht="15" customHeight="1" thickBot="1" x14ac:dyDescent="0.25">
      <c r="A81" s="1281"/>
      <c r="B81" s="2967" t="s">
        <v>541</v>
      </c>
      <c r="C81" s="3050"/>
      <c r="D81" s="3050"/>
      <c r="E81" s="3050"/>
      <c r="F81" s="3050"/>
      <c r="G81" s="3323"/>
      <c r="H81" s="1243">
        <f>SUM(H54:H80)</f>
        <v>0</v>
      </c>
      <c r="I81" s="934" t="s">
        <v>637</v>
      </c>
      <c r="J81" s="3324">
        <f>SUM(I54:L80)</f>
        <v>0</v>
      </c>
      <c r="K81" s="3324"/>
      <c r="L81" s="3325"/>
      <c r="M81" s="1232" t="s">
        <v>638</v>
      </c>
      <c r="N81" s="3324">
        <f>SUM(M54:P80)</f>
        <v>0</v>
      </c>
      <c r="O81" s="3324"/>
      <c r="P81" s="3326"/>
      <c r="Q81" s="734"/>
    </row>
    <row r="82" spans="1:17" ht="21.75" customHeight="1" thickBot="1" x14ac:dyDescent="0.25">
      <c r="A82" s="3047" t="s">
        <v>1303</v>
      </c>
      <c r="B82" s="3048"/>
      <c r="C82" s="3048"/>
      <c r="D82" s="3048"/>
      <c r="E82" s="3048"/>
      <c r="F82" s="3048"/>
      <c r="G82" s="3048"/>
      <c r="H82" s="3049"/>
      <c r="I82" s="3333" t="s">
        <v>639</v>
      </c>
      <c r="J82" s="3334"/>
      <c r="K82" s="3334"/>
      <c r="L82" s="3334"/>
      <c r="M82" s="3335">
        <f>IF(ISERROR((1-(J81/J44))),0,(1-(J81/J44)))</f>
        <v>0</v>
      </c>
      <c r="N82" s="3335"/>
      <c r="O82" s="3335"/>
      <c r="P82" s="3336"/>
      <c r="Q82" s="801"/>
    </row>
    <row r="83" spans="1:17" ht="21.75" customHeight="1" thickBot="1" x14ac:dyDescent="0.25">
      <c r="A83" s="3047" t="s">
        <v>1304</v>
      </c>
      <c r="B83" s="3048"/>
      <c r="C83" s="3048"/>
      <c r="D83" s="3048"/>
      <c r="E83" s="3048"/>
      <c r="F83" s="3048"/>
      <c r="G83" s="3048"/>
      <c r="H83" s="3049"/>
      <c r="I83" s="3333" t="s">
        <v>640</v>
      </c>
      <c r="J83" s="3334"/>
      <c r="K83" s="3334"/>
      <c r="L83" s="3334"/>
      <c r="M83" s="3335" t="e">
        <f>IF(G4="その他(上記用途区分以外)",L5/100*M46*M82,L4*M46*M82)</f>
        <v>#VALUE!</v>
      </c>
      <c r="N83" s="3335"/>
      <c r="O83" s="3335"/>
      <c r="P83" s="3336"/>
      <c r="Q83" s="801"/>
    </row>
    <row r="84" spans="1:17" ht="15" customHeight="1" x14ac:dyDescent="0.2">
      <c r="A84" s="707"/>
      <c r="B84" s="707"/>
      <c r="C84" s="707"/>
      <c r="D84" s="707"/>
      <c r="E84" s="707"/>
      <c r="F84" s="707"/>
      <c r="G84" s="707"/>
      <c r="H84" s="707"/>
      <c r="I84" s="707"/>
      <c r="J84" s="707"/>
      <c r="K84" s="707"/>
      <c r="L84" s="707"/>
      <c r="M84" s="707"/>
      <c r="N84" s="707"/>
      <c r="O84" s="707"/>
      <c r="P84" s="707"/>
      <c r="Q84" s="707"/>
    </row>
  </sheetData>
  <sheetProtection algorithmName="SHA-512" hashValue="R+3QdQ1imKwtJN5OAqtzDMYHtCcHS7pN+M3ziUyxp7Pbo7jP1YTbJm/1Mvm74vrfhOChGk3vx4JMWIQv2lrigA==" saltValue="NHYKpjoI+XDVpxOhHiIWiQ==" spinCount="100000" sheet="1" formatCells="0" formatColumns="0" formatRows="0" insertColumns="0" insertRows="0" deleteColumns="0" deleteRows="0" sort="0" autoFilter="0"/>
  <mergeCells count="291">
    <mergeCell ref="A2:C2"/>
    <mergeCell ref="P2:Q2"/>
    <mergeCell ref="D2:O2"/>
    <mergeCell ref="A1:Q1"/>
    <mergeCell ref="A83:H83"/>
    <mergeCell ref="I83:L83"/>
    <mergeCell ref="M83:P83"/>
    <mergeCell ref="B81:G81"/>
    <mergeCell ref="J81:L81"/>
    <mergeCell ref="N81:P81"/>
    <mergeCell ref="A82:H82"/>
    <mergeCell ref="I82:L82"/>
    <mergeCell ref="M82:P82"/>
    <mergeCell ref="D80:E80"/>
    <mergeCell ref="F80:G80"/>
    <mergeCell ref="I80:L80"/>
    <mergeCell ref="M80:P80"/>
    <mergeCell ref="D78:E78"/>
    <mergeCell ref="F78:G78"/>
    <mergeCell ref="I78:L78"/>
    <mergeCell ref="M78:P78"/>
    <mergeCell ref="D79:E79"/>
    <mergeCell ref="F79:G79"/>
    <mergeCell ref="I79:L79"/>
    <mergeCell ref="M79:P79"/>
    <mergeCell ref="D76:E76"/>
    <mergeCell ref="F76:G76"/>
    <mergeCell ref="I76:L76"/>
    <mergeCell ref="M76:P76"/>
    <mergeCell ref="D77:E77"/>
    <mergeCell ref="F77:G77"/>
    <mergeCell ref="I77:L77"/>
    <mergeCell ref="M77:P77"/>
    <mergeCell ref="D75:E75"/>
    <mergeCell ref="F75:G75"/>
    <mergeCell ref="I75:L75"/>
    <mergeCell ref="M75:P75"/>
    <mergeCell ref="D74:E74"/>
    <mergeCell ref="F74:G74"/>
    <mergeCell ref="I74:L74"/>
    <mergeCell ref="M74:P74"/>
    <mergeCell ref="D73:E73"/>
    <mergeCell ref="F73:G73"/>
    <mergeCell ref="I73:L73"/>
    <mergeCell ref="M73:P73"/>
    <mergeCell ref="D71:E71"/>
    <mergeCell ref="F71:G71"/>
    <mergeCell ref="I71:L71"/>
    <mergeCell ref="M71:P71"/>
    <mergeCell ref="D72:E72"/>
    <mergeCell ref="F72:G72"/>
    <mergeCell ref="I72:L72"/>
    <mergeCell ref="M72:P72"/>
    <mergeCell ref="D69:E69"/>
    <mergeCell ref="F69:G69"/>
    <mergeCell ref="I69:L69"/>
    <mergeCell ref="M69:P69"/>
    <mergeCell ref="D70:E70"/>
    <mergeCell ref="F70:G70"/>
    <mergeCell ref="I70:L70"/>
    <mergeCell ref="M70:P70"/>
    <mergeCell ref="D67:E67"/>
    <mergeCell ref="F67:G67"/>
    <mergeCell ref="I67:L67"/>
    <mergeCell ref="M67:P67"/>
    <mergeCell ref="D68:E68"/>
    <mergeCell ref="F68:G68"/>
    <mergeCell ref="I68:L68"/>
    <mergeCell ref="M68:P68"/>
    <mergeCell ref="F63:G63"/>
    <mergeCell ref="I63:L63"/>
    <mergeCell ref="M63:P63"/>
    <mergeCell ref="M61:P61"/>
    <mergeCell ref="D65:E65"/>
    <mergeCell ref="F65:G65"/>
    <mergeCell ref="I65:L65"/>
    <mergeCell ref="M65:P65"/>
    <mergeCell ref="D66:E66"/>
    <mergeCell ref="F66:G66"/>
    <mergeCell ref="I66:L66"/>
    <mergeCell ref="M66:P66"/>
    <mergeCell ref="D64:E64"/>
    <mergeCell ref="F64:G64"/>
    <mergeCell ref="I64:L64"/>
    <mergeCell ref="M64:P64"/>
    <mergeCell ref="D62:E62"/>
    <mergeCell ref="F62:G62"/>
    <mergeCell ref="I62:L62"/>
    <mergeCell ref="M62:P62"/>
    <mergeCell ref="D63:E63"/>
    <mergeCell ref="I59:L59"/>
    <mergeCell ref="M59:P59"/>
    <mergeCell ref="D54:E54"/>
    <mergeCell ref="F54:G54"/>
    <mergeCell ref="I54:L54"/>
    <mergeCell ref="M54:P54"/>
    <mergeCell ref="D55:E55"/>
    <mergeCell ref="F55:G55"/>
    <mergeCell ref="I55:L55"/>
    <mergeCell ref="M55:P55"/>
    <mergeCell ref="D56:E56"/>
    <mergeCell ref="F56:G56"/>
    <mergeCell ref="I56:L56"/>
    <mergeCell ref="M56:P56"/>
    <mergeCell ref="D57:E57"/>
    <mergeCell ref="F57:G57"/>
    <mergeCell ref="I57:L57"/>
    <mergeCell ref="M57:P57"/>
    <mergeCell ref="D60:E60"/>
    <mergeCell ref="F60:G60"/>
    <mergeCell ref="I60:L60"/>
    <mergeCell ref="M60:P60"/>
    <mergeCell ref="D61:E61"/>
    <mergeCell ref="F61:G61"/>
    <mergeCell ref="I61:L61"/>
    <mergeCell ref="Q50:Q53"/>
    <mergeCell ref="D51:G51"/>
    <mergeCell ref="I51:P51"/>
    <mergeCell ref="D52:E52"/>
    <mergeCell ref="F52:G52"/>
    <mergeCell ref="I52:L52"/>
    <mergeCell ref="M52:P52"/>
    <mergeCell ref="D53:E53"/>
    <mergeCell ref="F53:G53"/>
    <mergeCell ref="I53:L53"/>
    <mergeCell ref="M53:P53"/>
    <mergeCell ref="D58:E58"/>
    <mergeCell ref="F58:G58"/>
    <mergeCell ref="I58:L58"/>
    <mergeCell ref="M58:P58"/>
    <mergeCell ref="D59:E59"/>
    <mergeCell ref="F59:G59"/>
    <mergeCell ref="A46:G46"/>
    <mergeCell ref="I46:L46"/>
    <mergeCell ref="M46:P46"/>
    <mergeCell ref="A49:C49"/>
    <mergeCell ref="A50:A53"/>
    <mergeCell ref="B50:B53"/>
    <mergeCell ref="C50:C53"/>
    <mergeCell ref="D50:G50"/>
    <mergeCell ref="H50:H52"/>
    <mergeCell ref="I50:P50"/>
    <mergeCell ref="B44:G44"/>
    <mergeCell ref="J44:L44"/>
    <mergeCell ref="N44:P44"/>
    <mergeCell ref="A45:G45"/>
    <mergeCell ref="I45:L45"/>
    <mergeCell ref="M45:P45"/>
    <mergeCell ref="D42:E42"/>
    <mergeCell ref="F42:G42"/>
    <mergeCell ref="I42:L42"/>
    <mergeCell ref="M42:P42"/>
    <mergeCell ref="D43:E43"/>
    <mergeCell ref="F43:G43"/>
    <mergeCell ref="I43:L43"/>
    <mergeCell ref="M43:P43"/>
    <mergeCell ref="D40:E40"/>
    <mergeCell ref="F40:G40"/>
    <mergeCell ref="I40:L40"/>
    <mergeCell ref="M40:P40"/>
    <mergeCell ref="D41:E41"/>
    <mergeCell ref="F41:G41"/>
    <mergeCell ref="I41:L41"/>
    <mergeCell ref="M41:P41"/>
    <mergeCell ref="D38:E38"/>
    <mergeCell ref="F38:G38"/>
    <mergeCell ref="I38:L38"/>
    <mergeCell ref="M38:P38"/>
    <mergeCell ref="D39:E39"/>
    <mergeCell ref="F39:G39"/>
    <mergeCell ref="I39:L39"/>
    <mergeCell ref="M39:P39"/>
    <mergeCell ref="D37:E37"/>
    <mergeCell ref="F37:G37"/>
    <mergeCell ref="I37:L37"/>
    <mergeCell ref="M37:P37"/>
    <mergeCell ref="D34:E34"/>
    <mergeCell ref="F34:G34"/>
    <mergeCell ref="I34:L34"/>
    <mergeCell ref="M34:P34"/>
    <mergeCell ref="D35:E35"/>
    <mergeCell ref="F35:G35"/>
    <mergeCell ref="I35:L35"/>
    <mergeCell ref="M35:P35"/>
    <mergeCell ref="D30:E30"/>
    <mergeCell ref="F30:G30"/>
    <mergeCell ref="I30:L30"/>
    <mergeCell ref="M30:P30"/>
    <mergeCell ref="D31:E31"/>
    <mergeCell ref="F31:G31"/>
    <mergeCell ref="I31:L31"/>
    <mergeCell ref="M31:P31"/>
    <mergeCell ref="D36:E36"/>
    <mergeCell ref="F36:G36"/>
    <mergeCell ref="I36:L36"/>
    <mergeCell ref="M36:P36"/>
    <mergeCell ref="D32:E32"/>
    <mergeCell ref="F32:G32"/>
    <mergeCell ref="I32:L32"/>
    <mergeCell ref="M32:P32"/>
    <mergeCell ref="D33:E33"/>
    <mergeCell ref="F33:G33"/>
    <mergeCell ref="I33:L33"/>
    <mergeCell ref="M33:P33"/>
    <mergeCell ref="D29:E29"/>
    <mergeCell ref="F29:G29"/>
    <mergeCell ref="I29:L29"/>
    <mergeCell ref="M29:P29"/>
    <mergeCell ref="B22:G22"/>
    <mergeCell ref="J22:L22"/>
    <mergeCell ref="N22:P22"/>
    <mergeCell ref="D23:E23"/>
    <mergeCell ref="F23:G23"/>
    <mergeCell ref="I23:L23"/>
    <mergeCell ref="M23:P23"/>
    <mergeCell ref="D24:E24"/>
    <mergeCell ref="F24:G24"/>
    <mergeCell ref="I24:L24"/>
    <mergeCell ref="M24:P24"/>
    <mergeCell ref="I25:L25"/>
    <mergeCell ref="M25:P25"/>
    <mergeCell ref="I26:L26"/>
    <mergeCell ref="M26:P26"/>
    <mergeCell ref="I27:L27"/>
    <mergeCell ref="M27:P27"/>
    <mergeCell ref="I28:L28"/>
    <mergeCell ref="M28:P28"/>
    <mergeCell ref="D21:E21"/>
    <mergeCell ref="F21:G21"/>
    <mergeCell ref="I21:L21"/>
    <mergeCell ref="M21:P21"/>
    <mergeCell ref="D18:E18"/>
    <mergeCell ref="F18:G18"/>
    <mergeCell ref="I18:L18"/>
    <mergeCell ref="M18:P18"/>
    <mergeCell ref="D19:E19"/>
    <mergeCell ref="F19:G19"/>
    <mergeCell ref="I19:L19"/>
    <mergeCell ref="M19:P19"/>
    <mergeCell ref="I20:L20"/>
    <mergeCell ref="M20:P20"/>
    <mergeCell ref="Q7:Q10"/>
    <mergeCell ref="D8:G8"/>
    <mergeCell ref="I8:P8"/>
    <mergeCell ref="D9:E9"/>
    <mergeCell ref="F9:G9"/>
    <mergeCell ref="I9:L9"/>
    <mergeCell ref="M9:P9"/>
    <mergeCell ref="D10:E10"/>
    <mergeCell ref="F10:G10"/>
    <mergeCell ref="I10:L10"/>
    <mergeCell ref="G4:K4"/>
    <mergeCell ref="L4:M4"/>
    <mergeCell ref="G5:K5"/>
    <mergeCell ref="A6:C6"/>
    <mergeCell ref="A4:F5"/>
    <mergeCell ref="M17:P17"/>
    <mergeCell ref="D14:E14"/>
    <mergeCell ref="F14:G14"/>
    <mergeCell ref="I14:L14"/>
    <mergeCell ref="M13:P13"/>
    <mergeCell ref="D11:E11"/>
    <mergeCell ref="F11:G11"/>
    <mergeCell ref="I11:L11"/>
    <mergeCell ref="M11:P11"/>
    <mergeCell ref="D12:E12"/>
    <mergeCell ref="F12:G12"/>
    <mergeCell ref="I12:L12"/>
    <mergeCell ref="M12:P12"/>
    <mergeCell ref="D13:E13"/>
    <mergeCell ref="F13:G13"/>
    <mergeCell ref="I13:L13"/>
    <mergeCell ref="M14:P14"/>
    <mergeCell ref="D15:E15"/>
    <mergeCell ref="F15:G15"/>
    <mergeCell ref="D16:E16"/>
    <mergeCell ref="F16:G16"/>
    <mergeCell ref="I16:L16"/>
    <mergeCell ref="M16:P16"/>
    <mergeCell ref="D17:E17"/>
    <mergeCell ref="F17:G17"/>
    <mergeCell ref="I17:L17"/>
    <mergeCell ref="A7:A10"/>
    <mergeCell ref="B7:B10"/>
    <mergeCell ref="C7:C10"/>
    <mergeCell ref="D7:G7"/>
    <mergeCell ref="H7:H9"/>
    <mergeCell ref="I7:P7"/>
    <mergeCell ref="M10:P10"/>
    <mergeCell ref="I15:L15"/>
    <mergeCell ref="M15:P15"/>
  </mergeCells>
  <phoneticPr fontId="2"/>
  <conditionalFormatting sqref="L5">
    <cfRule type="expression" dxfId="13" priority="1" stopIfTrue="1">
      <formula>G4="その他(上記用途区分以外)"</formula>
    </cfRule>
  </conditionalFormatting>
  <dataValidations count="1">
    <dataValidation type="list" allowBlank="1" showInputMessage="1" showErrorMessage="1" sqref="G4" xr:uid="{55A30F17-9B29-4A65-845C-27B846E785F8}">
      <formula1>"事務所,学校,物販店,飲食店,集会所,病院,ホテル,その他(上記用途区分以外)"</formula1>
    </dataValidation>
  </dataValidations>
  <printOptions horizontalCentered="1"/>
  <pageMargins left="0.78740157480314965" right="0.39370078740157483" top="0.59055118110236227" bottom="0.59055118110236227" header="0.39370078740157483" footer="0"/>
  <pageSetup paperSize="9" scale="61" orientation="portrait" r:id="rId1"/>
  <headerFooter alignWithMargins="0">
    <oddHeader>&amp;R&amp;14参考様式１－５④ 空調_二次側</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0003-987F-4EA2-BC1E-EC960C06FF33}">
  <sheetPr codeName="Sheet3">
    <tabColor rgb="FF99FF99"/>
    <pageSetUpPr fitToPage="1"/>
  </sheetPr>
  <dimension ref="A1:M22"/>
  <sheetViews>
    <sheetView showGridLines="0" view="pageBreakPreview" zoomScaleNormal="100" zoomScaleSheetLayoutView="100" workbookViewId="0">
      <selection activeCell="B7" sqref="B7"/>
    </sheetView>
  </sheetViews>
  <sheetFormatPr defaultColWidth="9.69921875" defaultRowHeight="13" x14ac:dyDescent="0.2"/>
  <cols>
    <col min="1" max="1" width="3.69921875" style="1092" customWidth="1"/>
    <col min="2" max="3" width="7.69921875" style="698" customWidth="1"/>
    <col min="4" max="11" width="9.69921875" style="698" customWidth="1"/>
    <col min="12" max="16384" width="9.69921875" style="698"/>
  </cols>
  <sheetData>
    <row r="1" spans="1:12" ht="18" customHeight="1" x14ac:dyDescent="0.2">
      <c r="A1" s="697" t="s">
        <v>1285</v>
      </c>
    </row>
    <row r="2" spans="1:12" ht="10" customHeight="1" x14ac:dyDescent="0.2">
      <c r="B2" s="700"/>
      <c r="C2" s="653"/>
    </row>
    <row r="3" spans="1:12" ht="30" customHeight="1" x14ac:dyDescent="0.2">
      <c r="A3" s="1938" t="s">
        <v>1114</v>
      </c>
      <c r="B3" s="1938"/>
      <c r="C3" s="1938"/>
      <c r="D3" s="2000" t="str">
        <f>CONCATENATE(基本情報!D12,基本情報!E12,"-",基本情報!G12)</f>
        <v>25A-</v>
      </c>
      <c r="E3" s="2001"/>
      <c r="F3" s="2001"/>
      <c r="G3" s="2001"/>
      <c r="H3" s="2001"/>
      <c r="I3" s="2001"/>
      <c r="J3" s="2001"/>
      <c r="K3" s="2002"/>
      <c r="L3" s="701" t="s">
        <v>1115</v>
      </c>
    </row>
    <row r="4" spans="1:12" ht="30" customHeight="1" x14ac:dyDescent="0.2">
      <c r="A4" s="1938" t="s">
        <v>1116</v>
      </c>
      <c r="B4" s="1938"/>
      <c r="C4" s="1938"/>
      <c r="D4" s="2003" t="str">
        <f>IF(基本情報!D13="","",基本情報!D13)</f>
        <v/>
      </c>
      <c r="E4" s="2004"/>
      <c r="F4" s="2004"/>
      <c r="G4" s="2004"/>
      <c r="H4" s="2004"/>
      <c r="I4" s="2004"/>
      <c r="J4" s="2004"/>
      <c r="K4" s="2005"/>
      <c r="L4" s="701" t="s">
        <v>1115</v>
      </c>
    </row>
    <row r="5" spans="1:12" ht="15" customHeight="1" x14ac:dyDescent="0.2">
      <c r="B5" s="700"/>
    </row>
    <row r="6" spans="1:12" ht="30" customHeight="1" x14ac:dyDescent="0.2">
      <c r="A6" s="1992" t="s">
        <v>1128</v>
      </c>
      <c r="B6" s="1993"/>
      <c r="C6" s="1993"/>
      <c r="D6" s="1993"/>
      <c r="E6" s="1993"/>
      <c r="F6" s="1993"/>
      <c r="G6" s="1993"/>
      <c r="H6" s="1993"/>
      <c r="I6" s="1993"/>
      <c r="J6" s="1993"/>
      <c r="K6" s="1994"/>
    </row>
    <row r="7" spans="1:12" ht="35.15" customHeight="1" x14ac:dyDescent="0.2">
      <c r="A7" s="1093" t="s">
        <v>284</v>
      </c>
      <c r="B7" s="1094" t="s">
        <v>117</v>
      </c>
      <c r="C7" s="2008" t="s">
        <v>1446</v>
      </c>
      <c r="D7" s="2009"/>
      <c r="E7" s="2009"/>
      <c r="F7" s="2009"/>
      <c r="G7" s="2009"/>
      <c r="H7" s="2009"/>
      <c r="I7" s="2009"/>
      <c r="J7" s="2009"/>
      <c r="K7" s="2010"/>
    </row>
    <row r="8" spans="1:12" ht="35.15" customHeight="1" x14ac:dyDescent="0.2">
      <c r="A8" s="1095"/>
      <c r="B8" s="1096"/>
      <c r="C8" s="1097" t="s">
        <v>117</v>
      </c>
      <c r="D8" s="2011" t="s">
        <v>1439</v>
      </c>
      <c r="E8" s="2011"/>
      <c r="F8" s="2011"/>
      <c r="G8" s="2011"/>
      <c r="H8" s="2011"/>
      <c r="I8" s="2011"/>
      <c r="J8" s="2011"/>
      <c r="K8" s="2012"/>
    </row>
    <row r="9" spans="1:12" ht="35.15" customHeight="1" x14ac:dyDescent="0.2">
      <c r="A9" s="1098"/>
      <c r="B9" s="1099"/>
      <c r="C9" s="1100" t="s">
        <v>117</v>
      </c>
      <c r="D9" s="2006" t="s">
        <v>1442</v>
      </c>
      <c r="E9" s="2006"/>
      <c r="F9" s="2006"/>
      <c r="G9" s="2006"/>
      <c r="H9" s="2006"/>
      <c r="I9" s="2006"/>
      <c r="J9" s="2006"/>
      <c r="K9" s="2007"/>
    </row>
    <row r="10" spans="1:12" ht="35.15" customHeight="1" x14ac:dyDescent="0.2">
      <c r="A10" s="1093" t="s">
        <v>285</v>
      </c>
      <c r="B10" s="1094" t="s">
        <v>117</v>
      </c>
      <c r="C10" s="2008" t="s">
        <v>1447</v>
      </c>
      <c r="D10" s="2009"/>
      <c r="E10" s="2009"/>
      <c r="F10" s="2009"/>
      <c r="G10" s="2009"/>
      <c r="H10" s="2009"/>
      <c r="I10" s="2009"/>
      <c r="J10" s="2009"/>
      <c r="K10" s="2010"/>
    </row>
    <row r="11" spans="1:12" ht="35.15" customHeight="1" x14ac:dyDescent="0.2">
      <c r="A11" s="1095"/>
      <c r="B11" s="1096"/>
      <c r="C11" s="1097" t="s">
        <v>117</v>
      </c>
      <c r="D11" s="2011" t="s">
        <v>1440</v>
      </c>
      <c r="E11" s="2011"/>
      <c r="F11" s="2011"/>
      <c r="G11" s="2011"/>
      <c r="H11" s="2011"/>
      <c r="I11" s="2011"/>
      <c r="J11" s="2011"/>
      <c r="K11" s="2012"/>
    </row>
    <row r="12" spans="1:12" ht="35.15" customHeight="1" x14ac:dyDescent="0.2">
      <c r="A12" s="1095"/>
      <c r="B12" s="1096"/>
      <c r="C12" s="1101" t="s">
        <v>117</v>
      </c>
      <c r="D12" s="1995" t="s">
        <v>1441</v>
      </c>
      <c r="E12" s="1995"/>
      <c r="F12" s="1995"/>
      <c r="G12" s="1995"/>
      <c r="H12" s="1995"/>
      <c r="I12" s="1995"/>
      <c r="J12" s="1995"/>
      <c r="K12" s="1996"/>
    </row>
    <row r="13" spans="1:12" ht="35.15" customHeight="1" x14ac:dyDescent="0.2">
      <c r="A13" s="1098"/>
      <c r="B13" s="1099"/>
      <c r="C13" s="1100" t="s">
        <v>117</v>
      </c>
      <c r="D13" s="1997" t="s">
        <v>1445</v>
      </c>
      <c r="E13" s="1998"/>
      <c r="F13" s="1998"/>
      <c r="G13" s="1998"/>
      <c r="H13" s="1998"/>
      <c r="I13" s="1998"/>
      <c r="J13" s="1998"/>
      <c r="K13" s="1999"/>
    </row>
    <row r="14" spans="1:12" ht="35.15" customHeight="1" x14ac:dyDescent="0.2">
      <c r="A14" s="1093" t="s">
        <v>286</v>
      </c>
      <c r="B14" s="1094" t="s">
        <v>117</v>
      </c>
      <c r="C14" s="1983" t="s">
        <v>1337</v>
      </c>
      <c r="D14" s="1984"/>
      <c r="E14" s="1984"/>
      <c r="F14" s="1984"/>
      <c r="G14" s="1984"/>
      <c r="H14" s="1984"/>
      <c r="I14" s="1984"/>
      <c r="J14" s="1984"/>
      <c r="K14" s="1985"/>
    </row>
    <row r="15" spans="1:12" ht="30" customHeight="1" x14ac:dyDescent="0.2">
      <c r="A15" s="1095"/>
      <c r="B15" s="1096"/>
      <c r="C15" s="1097" t="s">
        <v>117</v>
      </c>
      <c r="D15" s="1990" t="s">
        <v>1291</v>
      </c>
      <c r="E15" s="1990"/>
      <c r="F15" s="1990"/>
      <c r="G15" s="1990"/>
      <c r="H15" s="1990"/>
      <c r="I15" s="1990"/>
      <c r="J15" s="1990"/>
      <c r="K15" s="1991"/>
    </row>
    <row r="16" spans="1:12" ht="30" customHeight="1" x14ac:dyDescent="0.2">
      <c r="A16" s="1098"/>
      <c r="B16" s="1099"/>
      <c r="C16" s="1100" t="s">
        <v>117</v>
      </c>
      <c r="D16" s="1988" t="s">
        <v>1292</v>
      </c>
      <c r="E16" s="1988"/>
      <c r="F16" s="1988"/>
      <c r="G16" s="1988"/>
      <c r="H16" s="1988"/>
      <c r="I16" s="1988"/>
      <c r="J16" s="1988"/>
      <c r="K16" s="1989"/>
    </row>
    <row r="17" spans="1:13" ht="35.15" customHeight="1" x14ac:dyDescent="0.2">
      <c r="A17" s="1093" t="s">
        <v>483</v>
      </c>
      <c r="B17" s="1094" t="s">
        <v>117</v>
      </c>
      <c r="C17" s="3882" t="s">
        <v>1688</v>
      </c>
      <c r="D17" s="3883"/>
      <c r="E17" s="3883"/>
      <c r="F17" s="3883"/>
      <c r="G17" s="3883"/>
      <c r="H17" s="3883"/>
      <c r="I17" s="3883"/>
      <c r="J17" s="3883"/>
      <c r="K17" s="3884"/>
    </row>
    <row r="18" spans="1:13" ht="35.15" customHeight="1" x14ac:dyDescent="0.2">
      <c r="A18" s="1102" t="s">
        <v>485</v>
      </c>
      <c r="B18" s="1103" t="s">
        <v>117</v>
      </c>
      <c r="C18" s="1980" t="s">
        <v>1443</v>
      </c>
      <c r="D18" s="1986"/>
      <c r="E18" s="1986"/>
      <c r="F18" s="1986"/>
      <c r="G18" s="1986"/>
      <c r="H18" s="1986"/>
      <c r="I18" s="1986"/>
      <c r="J18" s="1986"/>
      <c r="K18" s="1987"/>
    </row>
    <row r="19" spans="1:13" ht="35.15" customHeight="1" x14ac:dyDescent="0.2">
      <c r="A19" s="1102" t="s">
        <v>486</v>
      </c>
      <c r="B19" s="1103" t="s">
        <v>117</v>
      </c>
      <c r="C19" s="1977" t="s">
        <v>1687</v>
      </c>
      <c r="D19" s="1978"/>
      <c r="E19" s="1978"/>
      <c r="F19" s="1978"/>
      <c r="G19" s="1978"/>
      <c r="H19" s="1978"/>
      <c r="I19" s="1978"/>
      <c r="J19" s="1978"/>
      <c r="K19" s="1979"/>
    </row>
    <row r="20" spans="1:13" ht="55" customHeight="1" x14ac:dyDescent="0.2">
      <c r="A20" s="1102" t="s">
        <v>488</v>
      </c>
      <c r="B20" s="1094" t="s">
        <v>117</v>
      </c>
      <c r="C20" s="3885" t="s">
        <v>1779</v>
      </c>
      <c r="D20" s="3886"/>
      <c r="E20" s="3886"/>
      <c r="F20" s="3886"/>
      <c r="G20" s="3886"/>
      <c r="H20" s="3886"/>
      <c r="I20" s="3886"/>
      <c r="J20" s="3886"/>
      <c r="K20" s="3887"/>
      <c r="M20" s="1104"/>
    </row>
    <row r="21" spans="1:13" ht="35.15" customHeight="1" x14ac:dyDescent="0.2">
      <c r="A21" s="1102" t="s">
        <v>1117</v>
      </c>
      <c r="B21" s="1103" t="s">
        <v>117</v>
      </c>
      <c r="C21" s="1980" t="s">
        <v>1689</v>
      </c>
      <c r="D21" s="1981"/>
      <c r="E21" s="1981"/>
      <c r="F21" s="1981"/>
      <c r="G21" s="1981"/>
      <c r="H21" s="1981"/>
      <c r="I21" s="1981"/>
      <c r="J21" s="1981"/>
      <c r="K21" s="1982"/>
    </row>
    <row r="22" spans="1:13" ht="35.15" customHeight="1" x14ac:dyDescent="0.2">
      <c r="A22" s="1102" t="s">
        <v>1118</v>
      </c>
      <c r="B22" s="1103" t="s">
        <v>117</v>
      </c>
      <c r="C22" s="1977" t="s">
        <v>1444</v>
      </c>
      <c r="D22" s="1978"/>
      <c r="E22" s="1978"/>
      <c r="F22" s="1978"/>
      <c r="G22" s="1978"/>
      <c r="H22" s="1978"/>
      <c r="I22" s="1978"/>
      <c r="J22" s="1978"/>
      <c r="K22" s="1979"/>
    </row>
  </sheetData>
  <mergeCells count="21">
    <mergeCell ref="A6:K6"/>
    <mergeCell ref="D12:K12"/>
    <mergeCell ref="D13:K13"/>
    <mergeCell ref="A3:C3"/>
    <mergeCell ref="D3:K3"/>
    <mergeCell ref="A4:C4"/>
    <mergeCell ref="D4:K4"/>
    <mergeCell ref="D9:K9"/>
    <mergeCell ref="C7:K7"/>
    <mergeCell ref="D8:K8"/>
    <mergeCell ref="C10:K10"/>
    <mergeCell ref="D11:K11"/>
    <mergeCell ref="C22:K22"/>
    <mergeCell ref="C21:K21"/>
    <mergeCell ref="C14:K14"/>
    <mergeCell ref="C18:K18"/>
    <mergeCell ref="C20:K20"/>
    <mergeCell ref="D16:K16"/>
    <mergeCell ref="D15:K15"/>
    <mergeCell ref="C17:K17"/>
    <mergeCell ref="C19:K19"/>
  </mergeCells>
  <phoneticPr fontId="2"/>
  <dataValidations count="1">
    <dataValidation type="list" allowBlank="1" showInputMessage="1" showErrorMessage="1" sqref="C8:C9 B7 B10 C15:C16 B14 C11:C13 B17:B22" xr:uid="{3F414AB1-1656-473B-AC47-F8DD8A2F545A}">
      <formula1>"□,■"</formula1>
    </dataValidation>
  </dataValidations>
  <printOptions horizontalCentered="1"/>
  <pageMargins left="0.59055118110236227" right="0.59055118110236227" top="0.59055118110236227" bottom="0.19685039370078741" header="0" footer="0"/>
  <pageSetup paperSize="9" fitToWidth="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DF805-2A27-49A6-9746-554DFB3F8750}">
  <sheetPr codeName="Sheet28">
    <tabColor rgb="FF99FF99"/>
    <pageSetUpPr fitToPage="1"/>
  </sheetPr>
  <dimension ref="A1:X84"/>
  <sheetViews>
    <sheetView showGridLines="0" view="pageBreakPreview" zoomScaleNormal="100" zoomScaleSheetLayoutView="100" workbookViewId="0">
      <selection activeCell="G4" sqref="G4:J4"/>
    </sheetView>
  </sheetViews>
  <sheetFormatPr defaultColWidth="9.59765625" defaultRowHeight="13" x14ac:dyDescent="0.2"/>
  <cols>
    <col min="1" max="1" width="10.69921875" style="705" customWidth="1"/>
    <col min="2" max="2" width="10.09765625" style="705" customWidth="1"/>
    <col min="3" max="3" width="25" style="705" customWidth="1"/>
    <col min="4" max="6" width="14" style="705" customWidth="1"/>
    <col min="7" max="7" width="12.09765625" style="705" customWidth="1"/>
    <col min="8" max="8" width="2.09765625" style="705" customWidth="1"/>
    <col min="9" max="9" width="14.3984375" style="705" customWidth="1"/>
    <col min="10" max="10" width="2.09765625" style="705" customWidth="1"/>
    <col min="11" max="11" width="11.69921875" style="705" customWidth="1"/>
    <col min="12" max="12" width="2.09765625" style="705" customWidth="1"/>
    <col min="13" max="13" width="11.69921875" style="705" customWidth="1"/>
    <col min="14" max="14" width="17.09765625" style="705" customWidth="1"/>
    <col min="15" max="15" width="9.59765625" style="806"/>
    <col min="16" max="16" width="12.09765625" style="705" hidden="1" customWidth="1"/>
    <col min="17" max="17" width="17.69921875" style="705" hidden="1" customWidth="1"/>
    <col min="18" max="18" width="9.59765625" style="1005"/>
    <col min="19" max="16384" width="9.59765625" style="705"/>
  </cols>
  <sheetData>
    <row r="1" spans="1:24" s="185" customFormat="1" ht="25" customHeight="1" thickBot="1" x14ac:dyDescent="0.25">
      <c r="A1" s="3339" t="s">
        <v>1175</v>
      </c>
      <c r="B1" s="3339"/>
      <c r="C1" s="3339"/>
      <c r="D1" s="3339"/>
      <c r="E1" s="3339"/>
      <c r="F1" s="3339"/>
      <c r="G1" s="3339"/>
      <c r="H1" s="3339"/>
      <c r="I1" s="3339"/>
      <c r="J1" s="3339"/>
      <c r="K1" s="3339"/>
      <c r="L1" s="3339"/>
      <c r="M1" s="3339"/>
      <c r="N1" s="3339"/>
      <c r="O1" s="1178"/>
      <c r="P1" s="1178"/>
      <c r="Q1" s="1178"/>
      <c r="R1" s="1178"/>
      <c r="S1" s="1178"/>
      <c r="T1" s="1178"/>
      <c r="U1" s="1178"/>
      <c r="V1" s="1178"/>
      <c r="W1" s="1178"/>
      <c r="X1" s="1178"/>
    </row>
    <row r="2" spans="1:24" s="151" customFormat="1" ht="30" customHeight="1" thickBot="1" x14ac:dyDescent="0.25">
      <c r="A2" s="3117" t="s">
        <v>287</v>
      </c>
      <c r="B2" s="3119"/>
      <c r="C2" s="3121" t="str">
        <f>IF('参考様式1-1'!D3="","",'参考様式1-1'!D3)</f>
        <v/>
      </c>
      <c r="D2" s="3121"/>
      <c r="E2" s="3121"/>
      <c r="F2" s="3121"/>
      <c r="G2" s="3121"/>
      <c r="H2" s="3121"/>
      <c r="I2" s="3121"/>
      <c r="J2" s="3122"/>
      <c r="K2" s="3117" t="str">
        <f>'参考様式1-1'!M3</f>
        <v>１棟目／計１棟</v>
      </c>
      <c r="L2" s="3118"/>
      <c r="M2" s="3118"/>
      <c r="N2" s="3119"/>
      <c r="O2" s="161"/>
      <c r="P2" s="161"/>
      <c r="Q2" s="161"/>
      <c r="R2" s="161"/>
      <c r="S2" s="161"/>
      <c r="T2" s="161"/>
      <c r="U2" s="161"/>
      <c r="V2" s="161"/>
      <c r="W2" s="161"/>
      <c r="X2" s="161"/>
    </row>
    <row r="3" spans="1:24" ht="15" customHeight="1" thickBot="1" x14ac:dyDescent="0.25"/>
    <row r="4" spans="1:24" ht="15" customHeight="1" thickBot="1" x14ac:dyDescent="0.25">
      <c r="A4" s="3251" t="s">
        <v>641</v>
      </c>
      <c r="B4" s="3252"/>
      <c r="C4" s="3252"/>
      <c r="D4" s="3252"/>
      <c r="E4" s="3252"/>
      <c r="F4" s="3253"/>
      <c r="G4" s="2935"/>
      <c r="H4" s="2936"/>
      <c r="I4" s="2936"/>
      <c r="J4" s="2937"/>
      <c r="K4" s="2938" t="str">
        <f>IF(OR(G4="物販店",G4="飲食店",G4="集会所"),0.1,IF(G4="病院",0.4,IF(G4="ホテル",0.3,"-")))</f>
        <v>-</v>
      </c>
      <c r="L4" s="2940"/>
    </row>
    <row r="5" spans="1:24" ht="15" customHeight="1" thickBot="1" x14ac:dyDescent="0.25">
      <c r="A5" s="3254"/>
      <c r="B5" s="3255"/>
      <c r="C5" s="3255"/>
      <c r="D5" s="3255"/>
      <c r="E5" s="3255"/>
      <c r="F5" s="3256"/>
      <c r="G5" s="2910" t="s">
        <v>519</v>
      </c>
      <c r="H5" s="2911"/>
      <c r="I5" s="2911"/>
      <c r="J5" s="2912"/>
      <c r="K5" s="807"/>
      <c r="L5" s="752" t="s">
        <v>520</v>
      </c>
    </row>
    <row r="6" spans="1:24" ht="25" customHeight="1" thickBot="1" x14ac:dyDescent="0.25">
      <c r="A6" s="2915" t="s">
        <v>521</v>
      </c>
      <c r="B6" s="2916"/>
      <c r="C6" s="2917"/>
      <c r="D6" s="745"/>
      <c r="E6" s="745"/>
      <c r="F6" s="745"/>
      <c r="G6" s="707"/>
      <c r="H6" s="707"/>
      <c r="I6" s="707"/>
      <c r="J6" s="707"/>
      <c r="K6" s="707"/>
      <c r="L6" s="707"/>
      <c r="M6" s="707"/>
      <c r="N6" s="707"/>
    </row>
    <row r="7" spans="1:24" ht="15" customHeight="1" thickBot="1" x14ac:dyDescent="0.25">
      <c r="A7" s="3235" t="s">
        <v>603</v>
      </c>
      <c r="B7" s="3028" t="s">
        <v>523</v>
      </c>
      <c r="C7" s="3344" t="s">
        <v>524</v>
      </c>
      <c r="D7" s="3034" t="s">
        <v>525</v>
      </c>
      <c r="E7" s="3035"/>
      <c r="F7" s="3035"/>
      <c r="G7" s="3067" t="s">
        <v>526</v>
      </c>
      <c r="H7" s="3037" t="s">
        <v>527</v>
      </c>
      <c r="I7" s="3044"/>
      <c r="J7" s="3194" t="s">
        <v>528</v>
      </c>
      <c r="K7" s="3285"/>
      <c r="L7" s="3285"/>
      <c r="M7" s="3195"/>
      <c r="N7" s="3067" t="s">
        <v>529</v>
      </c>
    </row>
    <row r="8" spans="1:24" ht="15" customHeight="1" thickBot="1" x14ac:dyDescent="0.25">
      <c r="A8" s="3235"/>
      <c r="B8" s="3029"/>
      <c r="C8" s="3345"/>
      <c r="D8" s="936" t="s">
        <v>530</v>
      </c>
      <c r="E8" s="937" t="s">
        <v>531</v>
      </c>
      <c r="F8" s="938" t="s">
        <v>642</v>
      </c>
      <c r="G8" s="3068"/>
      <c r="H8" s="3041"/>
      <c r="I8" s="3347"/>
      <c r="J8" s="3340" t="s">
        <v>533</v>
      </c>
      <c r="K8" s="3341"/>
      <c r="L8" s="3076" t="str">
        <f>VLOOKUP(F8,$P$8:$Q$10,2,FALSE)</f>
        <v>燃料消費量(灯油)</v>
      </c>
      <c r="M8" s="3078"/>
      <c r="N8" s="3068"/>
      <c r="P8" s="705" t="s">
        <v>1017</v>
      </c>
      <c r="Q8" s="705" t="s">
        <v>1020</v>
      </c>
    </row>
    <row r="9" spans="1:24" ht="15" customHeight="1" thickBot="1" x14ac:dyDescent="0.25">
      <c r="A9" s="3235"/>
      <c r="B9" s="3030"/>
      <c r="C9" s="3346"/>
      <c r="D9" s="711" t="s">
        <v>536</v>
      </c>
      <c r="E9" s="712" t="s">
        <v>536</v>
      </c>
      <c r="F9" s="808" t="s">
        <v>1025</v>
      </c>
      <c r="G9" s="757" t="s">
        <v>611</v>
      </c>
      <c r="H9" s="3202" t="s">
        <v>536</v>
      </c>
      <c r="I9" s="3086"/>
      <c r="J9" s="3085" t="s">
        <v>540</v>
      </c>
      <c r="K9" s="3086"/>
      <c r="L9" s="3342" t="str">
        <f>VLOOKUP(F9,$P$13:$Q$16,2,FALSE)</f>
        <v>kcal/h</v>
      </c>
      <c r="M9" s="3343"/>
      <c r="N9" s="3069"/>
      <c r="P9" s="705" t="s">
        <v>1018</v>
      </c>
      <c r="Q9" s="705" t="s">
        <v>1021</v>
      </c>
    </row>
    <row r="10" spans="1:24" ht="15" customHeight="1" x14ac:dyDescent="0.2">
      <c r="A10" s="1280"/>
      <c r="B10" s="714"/>
      <c r="C10" s="715"/>
      <c r="D10" s="809"/>
      <c r="E10" s="810"/>
      <c r="F10" s="810"/>
      <c r="G10" s="811"/>
      <c r="H10" s="3173" t="str">
        <f>IF(ISERROR(IF(OR(D10,G10)="", "", D10*G10)),"",IF(OR(D10,G10)="", "", D10*G10))</f>
        <v/>
      </c>
      <c r="I10" s="3174"/>
      <c r="J10" s="3297" t="str">
        <f>IF(ISERROR(IF(OR(E10,G10)="", "", E10*G10)),"",IF(OR(E10,G10)="", "", E10*G10))</f>
        <v/>
      </c>
      <c r="K10" s="3174"/>
      <c r="L10" s="3297" t="str">
        <f>IF(ISERROR(IF(OR(F10,G10)="", "", F10*G10)),"",IF(OR(F10,G10)="", "", F10*G10))</f>
        <v/>
      </c>
      <c r="M10" s="3298"/>
      <c r="N10" s="812"/>
      <c r="P10" s="705" t="s">
        <v>1019</v>
      </c>
      <c r="Q10" s="705" t="s">
        <v>1022</v>
      </c>
    </row>
    <row r="11" spans="1:24" ht="15" customHeight="1" x14ac:dyDescent="0.2">
      <c r="A11" s="1281"/>
      <c r="B11" s="720"/>
      <c r="C11" s="721"/>
      <c r="D11" s="722"/>
      <c r="E11" s="723"/>
      <c r="F11" s="723"/>
      <c r="G11" s="813"/>
      <c r="H11" s="3147" t="str">
        <f>IF(ISERROR(IF(OR(D11,G11)="", "", D11*G11)),"",IF(OR(D11,G11)="", "", D11*G11))</f>
        <v/>
      </c>
      <c r="I11" s="3148"/>
      <c r="J11" s="3281" t="str">
        <f>IF(ISERROR(IF(OR(E11,G11)="", "", E11*G11)),"",IF(OR(E11,G11)="", "", E11*G11))</f>
        <v/>
      </c>
      <c r="K11" s="3148"/>
      <c r="L11" s="3281" t="str">
        <f>IF(ISERROR(IF(OR(F11,G11)="", "", F11*G11)),"",IF(OR(F11,G11)="", "", F11*G11))</f>
        <v/>
      </c>
      <c r="M11" s="3282"/>
      <c r="N11" s="727"/>
    </row>
    <row r="12" spans="1:24" ht="15" customHeight="1" x14ac:dyDescent="0.2">
      <c r="A12" s="1281"/>
      <c r="B12" s="720"/>
      <c r="C12" s="721"/>
      <c r="D12" s="722"/>
      <c r="E12" s="723"/>
      <c r="F12" s="723"/>
      <c r="G12" s="813"/>
      <c r="H12" s="3147" t="str">
        <f>IF(ISERROR(IF(OR(D12,G12)="", "", D12*G12)),"",IF(OR(D12,G12)="", "", D12*G12))</f>
        <v/>
      </c>
      <c r="I12" s="3148"/>
      <c r="J12" s="3281" t="str">
        <f>IF(ISERROR(IF(OR(E12,G12)="", "", E12*G12)),"",IF(OR(E12,G12)="", "", E12*G12))</f>
        <v/>
      </c>
      <c r="K12" s="3148"/>
      <c r="L12" s="3281" t="str">
        <f>IF(ISERROR(IF(OR(F12,G12)="", "", F12*G12)),"",IF(OR(F12,G12)="", "", F12*G12))</f>
        <v/>
      </c>
      <c r="M12" s="3282"/>
      <c r="N12" s="727"/>
    </row>
    <row r="13" spans="1:24" ht="15" customHeight="1" x14ac:dyDescent="0.2">
      <c r="A13" s="1281"/>
      <c r="B13" s="720"/>
      <c r="C13" s="721"/>
      <c r="D13" s="722"/>
      <c r="E13" s="723"/>
      <c r="F13" s="723"/>
      <c r="G13" s="813"/>
      <c r="H13" s="3147" t="str">
        <f>IF(ISERROR(IF(OR(D13,G13)="", "", D13*G13)),"",IF(OR(D13,G13)="", "", D13*G13))</f>
        <v/>
      </c>
      <c r="I13" s="3148"/>
      <c r="J13" s="3281" t="str">
        <f>IF(ISERROR(IF(OR(E13,G13)="", "", E13*G13)),"",IF(OR(E13,G13)="", "", E13*G13))</f>
        <v/>
      </c>
      <c r="K13" s="3148"/>
      <c r="L13" s="3281" t="str">
        <f>IF(ISERROR(IF(OR(F13,G13)="", "", F13*G13)),"",IF(OR(F13,G13)="", "", F13*G13))</f>
        <v/>
      </c>
      <c r="M13" s="3282"/>
      <c r="N13" s="727"/>
      <c r="P13" s="705" t="s">
        <v>1024</v>
      </c>
      <c r="Q13" s="705" t="s">
        <v>1029</v>
      </c>
    </row>
    <row r="14" spans="1:24" ht="15" customHeight="1" x14ac:dyDescent="0.2">
      <c r="A14" s="1281"/>
      <c r="B14" s="720"/>
      <c r="C14" s="721"/>
      <c r="D14" s="722"/>
      <c r="E14" s="723"/>
      <c r="F14" s="723"/>
      <c r="G14" s="813"/>
      <c r="H14" s="3147" t="str">
        <f>IF(ISERROR(IF(OR(D14,G14)="", "", D14*G14)),"",IF(OR(D14,G14)="", "", D14*G14))</f>
        <v/>
      </c>
      <c r="I14" s="3148"/>
      <c r="J14" s="3281" t="str">
        <f>IF(ISERROR(IF(OR(E14,G14)="", "", E14*G14)),"",IF(OR(E14,G14)="", "", E14*G14))</f>
        <v/>
      </c>
      <c r="K14" s="3148"/>
      <c r="L14" s="3281" t="str">
        <f>IF(ISERROR(IF(OR(F14,G14)="", "", F14*G14)),"",IF(OR(F14,G14)="", "", F14*G14))</f>
        <v/>
      </c>
      <c r="M14" s="3282"/>
      <c r="N14" s="727"/>
      <c r="P14" s="705" t="s">
        <v>1025</v>
      </c>
      <c r="Q14" s="705" t="s">
        <v>1027</v>
      </c>
    </row>
    <row r="15" spans="1:24" ht="15" customHeight="1" x14ac:dyDescent="0.2">
      <c r="A15" s="1294" t="s">
        <v>1178</v>
      </c>
      <c r="B15" s="720"/>
      <c r="C15" s="721"/>
      <c r="D15" s="722"/>
      <c r="E15" s="723"/>
      <c r="F15" s="723"/>
      <c r="G15" s="813"/>
      <c r="H15" s="3147" t="str">
        <f t="shared" ref="H15:H21" si="0">IF(ISERROR(IF(OR(D15,G15)="", "", D15*G15)),"",IF(OR(D15,G15)="", "", D15*G15))</f>
        <v/>
      </c>
      <c r="I15" s="3148"/>
      <c r="J15" s="3281" t="str">
        <f t="shared" ref="J15:J24" si="1">IF(ISERROR(IF(OR(E15,G15)="", "", E15*G15)),"",IF(OR(E15,G15)="", "", E15*G15))</f>
        <v/>
      </c>
      <c r="K15" s="3148"/>
      <c r="L15" s="3281" t="str">
        <f t="shared" ref="L15:L24" si="2">IF(ISERROR(IF(OR(F15,G15)="", "", F15*G15)),"",IF(OR(F15,G15)="", "", F15*G15))</f>
        <v/>
      </c>
      <c r="M15" s="3282"/>
      <c r="N15" s="727"/>
      <c r="P15" s="705" t="s">
        <v>1026</v>
      </c>
      <c r="Q15" s="705" t="s">
        <v>1028</v>
      </c>
    </row>
    <row r="16" spans="1:24" ht="15" customHeight="1" x14ac:dyDescent="0.2">
      <c r="A16" s="1293" t="s">
        <v>1179</v>
      </c>
      <c r="B16" s="720"/>
      <c r="C16" s="721"/>
      <c r="D16" s="722"/>
      <c r="E16" s="723"/>
      <c r="F16" s="723"/>
      <c r="G16" s="813"/>
      <c r="H16" s="3147" t="str">
        <f t="shared" si="0"/>
        <v/>
      </c>
      <c r="I16" s="3148"/>
      <c r="J16" s="3281" t="str">
        <f t="shared" si="1"/>
        <v/>
      </c>
      <c r="K16" s="3148"/>
      <c r="L16" s="3281" t="str">
        <f t="shared" si="2"/>
        <v/>
      </c>
      <c r="M16" s="3282"/>
      <c r="N16" s="727"/>
      <c r="P16" s="705" t="s">
        <v>1012</v>
      </c>
      <c r="Q16" s="705" t="s">
        <v>1013</v>
      </c>
    </row>
    <row r="17" spans="1:14" ht="15" customHeight="1" x14ac:dyDescent="0.2">
      <c r="A17" s="1383" t="s">
        <v>1180</v>
      </c>
      <c r="B17" s="720"/>
      <c r="C17" s="721"/>
      <c r="D17" s="722"/>
      <c r="E17" s="723"/>
      <c r="F17" s="723"/>
      <c r="G17" s="813"/>
      <c r="H17" s="3147" t="str">
        <f t="shared" si="0"/>
        <v/>
      </c>
      <c r="I17" s="3148"/>
      <c r="J17" s="3281" t="str">
        <f t="shared" si="1"/>
        <v/>
      </c>
      <c r="K17" s="3148"/>
      <c r="L17" s="3281" t="str">
        <f t="shared" si="2"/>
        <v/>
      </c>
      <c r="M17" s="3282"/>
      <c r="N17" s="727"/>
    </row>
    <row r="18" spans="1:14" ht="15" customHeight="1" x14ac:dyDescent="0.2">
      <c r="A18" s="1281"/>
      <c r="B18" s="720"/>
      <c r="C18" s="721"/>
      <c r="D18" s="722"/>
      <c r="E18" s="723"/>
      <c r="F18" s="723"/>
      <c r="G18" s="813"/>
      <c r="H18" s="3147" t="str">
        <f t="shared" si="0"/>
        <v/>
      </c>
      <c r="I18" s="3148"/>
      <c r="J18" s="3281" t="str">
        <f t="shared" si="1"/>
        <v/>
      </c>
      <c r="K18" s="3148"/>
      <c r="L18" s="3281" t="str">
        <f t="shared" si="2"/>
        <v/>
      </c>
      <c r="M18" s="3282"/>
      <c r="N18" s="727"/>
    </row>
    <row r="19" spans="1:14" ht="15" customHeight="1" x14ac:dyDescent="0.2">
      <c r="A19" s="1281"/>
      <c r="B19" s="720"/>
      <c r="C19" s="721"/>
      <c r="D19" s="722"/>
      <c r="E19" s="723"/>
      <c r="F19" s="723"/>
      <c r="G19" s="813"/>
      <c r="H19" s="3147" t="str">
        <f t="shared" si="0"/>
        <v/>
      </c>
      <c r="I19" s="3148"/>
      <c r="J19" s="3281" t="str">
        <f t="shared" si="1"/>
        <v/>
      </c>
      <c r="K19" s="3148"/>
      <c r="L19" s="3281" t="str">
        <f t="shared" si="2"/>
        <v/>
      </c>
      <c r="M19" s="3282"/>
      <c r="N19" s="727"/>
    </row>
    <row r="20" spans="1:14" ht="15" customHeight="1" x14ac:dyDescent="0.2">
      <c r="A20" s="1281"/>
      <c r="B20" s="720"/>
      <c r="C20" s="721"/>
      <c r="D20" s="722"/>
      <c r="E20" s="723"/>
      <c r="F20" s="723"/>
      <c r="G20" s="813"/>
      <c r="H20" s="3147" t="str">
        <f t="shared" si="0"/>
        <v/>
      </c>
      <c r="I20" s="3148"/>
      <c r="J20" s="3281" t="str">
        <f t="shared" si="1"/>
        <v/>
      </c>
      <c r="K20" s="3148"/>
      <c r="L20" s="3281" t="str">
        <f t="shared" si="2"/>
        <v/>
      </c>
      <c r="M20" s="3282"/>
      <c r="N20" s="727"/>
    </row>
    <row r="21" spans="1:14" ht="15" customHeight="1" x14ac:dyDescent="0.2">
      <c r="A21" s="1281"/>
      <c r="B21" s="720"/>
      <c r="C21" s="721"/>
      <c r="D21" s="722"/>
      <c r="E21" s="723"/>
      <c r="F21" s="723"/>
      <c r="G21" s="813"/>
      <c r="H21" s="3147" t="str">
        <f t="shared" si="0"/>
        <v/>
      </c>
      <c r="I21" s="3148"/>
      <c r="J21" s="3281" t="str">
        <f t="shared" si="1"/>
        <v/>
      </c>
      <c r="K21" s="3148"/>
      <c r="L21" s="3281" t="str">
        <f t="shared" si="2"/>
        <v/>
      </c>
      <c r="M21" s="3282"/>
      <c r="N21" s="727"/>
    </row>
    <row r="22" spans="1:14" ht="15" customHeight="1" x14ac:dyDescent="0.2">
      <c r="A22" s="1281"/>
      <c r="B22" s="720"/>
      <c r="C22" s="721"/>
      <c r="D22" s="814"/>
      <c r="E22" s="815"/>
      <c r="F22" s="815"/>
      <c r="G22" s="816"/>
      <c r="H22" s="3147" t="str">
        <f>IF(ISERROR(IF(OR(D22,G22)="", "", D22*G22)),"",IF(OR(D22,G22)="", "", D22*G22))</f>
        <v/>
      </c>
      <c r="I22" s="3148"/>
      <c r="J22" s="3281" t="str">
        <f>IF(ISERROR(IF(OR(E22,G22)="", "", E22*G22)),"",IF(OR(E22,G22)="", "", E22*G22))</f>
        <v/>
      </c>
      <c r="K22" s="3148"/>
      <c r="L22" s="3281" t="str">
        <f>IF(ISERROR(IF(OR(F22,G22)="", "", F22*G22)),"",IF(OR(F22,G22)="", "", F22*G22))</f>
        <v/>
      </c>
      <c r="M22" s="3282"/>
      <c r="N22" s="727"/>
    </row>
    <row r="23" spans="1:14" ht="15" customHeight="1" x14ac:dyDescent="0.2">
      <c r="A23" s="1281"/>
      <c r="B23" s="720"/>
      <c r="C23" s="721"/>
      <c r="D23" s="814"/>
      <c r="E23" s="815"/>
      <c r="F23" s="815"/>
      <c r="G23" s="816"/>
      <c r="H23" s="3147" t="str">
        <f>IF(ISERROR(IF(OR(D23,G23)="", "", D23*G23)),"",IF(OR(D23,G23)="", "", D23*G23))</f>
        <v/>
      </c>
      <c r="I23" s="3148"/>
      <c r="J23" s="3281" t="str">
        <f>IF(ISERROR(IF(OR(E23,G23)="", "", E23*G23)),"",IF(OR(E23,G23)="", "", E23*G23))</f>
        <v/>
      </c>
      <c r="K23" s="3148"/>
      <c r="L23" s="3281" t="str">
        <f>IF(ISERROR(IF(OR(F23,G23)="", "", F23*G23)),"",IF(OR(F23,G23)="", "", F23*G23))</f>
        <v/>
      </c>
      <c r="M23" s="3282"/>
      <c r="N23" s="727"/>
    </row>
    <row r="24" spans="1:14" ht="15" customHeight="1" thickBot="1" x14ac:dyDescent="0.25">
      <c r="A24" s="1281"/>
      <c r="B24" s="720"/>
      <c r="C24" s="721"/>
      <c r="D24" s="817"/>
      <c r="E24" s="818"/>
      <c r="F24" s="818"/>
      <c r="G24" s="819"/>
      <c r="H24" s="3147" t="str">
        <f>IF(ISERROR(IF(OR(D24,G24)="", "", D24*G24)),"",IF(OR(D24,G24)="", "", D24*G24))</f>
        <v/>
      </c>
      <c r="I24" s="3148"/>
      <c r="J24" s="3305" t="str">
        <f t="shared" si="1"/>
        <v/>
      </c>
      <c r="K24" s="3221"/>
      <c r="L24" s="3305" t="str">
        <f t="shared" si="2"/>
        <v/>
      </c>
      <c r="M24" s="3306"/>
      <c r="N24" s="727"/>
    </row>
    <row r="25" spans="1:14" ht="15" customHeight="1" thickBot="1" x14ac:dyDescent="0.25">
      <c r="A25" s="1282"/>
      <c r="B25" s="2959" t="s">
        <v>541</v>
      </c>
      <c r="C25" s="2960"/>
      <c r="D25" s="2960"/>
      <c r="E25" s="2960"/>
      <c r="F25" s="2961"/>
      <c r="G25" s="1258">
        <f>SUM(G10:G24)</f>
        <v>0</v>
      </c>
      <c r="H25" s="1221" t="s">
        <v>634</v>
      </c>
      <c r="I25" s="1253">
        <f>SUM(H10:I24)</f>
        <v>0</v>
      </c>
      <c r="J25" s="1226" t="s">
        <v>643</v>
      </c>
      <c r="K25" s="1254">
        <f>SUM(J10:K24)</f>
        <v>0</v>
      </c>
      <c r="L25" s="1226" t="s">
        <v>644</v>
      </c>
      <c r="M25" s="1255">
        <f>SUM(L10:M24)</f>
        <v>0</v>
      </c>
      <c r="N25" s="729"/>
    </row>
    <row r="26" spans="1:14" ht="15" customHeight="1" thickTop="1" x14ac:dyDescent="0.2">
      <c r="A26" s="1283"/>
      <c r="B26" s="714"/>
      <c r="C26" s="715"/>
      <c r="D26" s="809"/>
      <c r="E26" s="810"/>
      <c r="F26" s="810"/>
      <c r="G26" s="811"/>
      <c r="H26" s="3225" t="str">
        <f>IF(ISERROR(IF(OR(D26,G26)="", "", D26*G26)),"",IF(OR(D26,G26)="", "", D26*G26))</f>
        <v/>
      </c>
      <c r="I26" s="3226"/>
      <c r="J26" s="3321" t="str">
        <f>IF(ISERROR(IF(OR(E26,G26)="", "", E26*G26)),"",IF(OR(E26,G26)="", "", E26*G26))</f>
        <v/>
      </c>
      <c r="K26" s="3226"/>
      <c r="L26" s="3321" t="str">
        <f>IF(ISERROR(IF(OR(F26,G26)="", "", F26*G26)),"",IF(OR(F26,G26)="", "", F26*G26))</f>
        <v/>
      </c>
      <c r="M26" s="3322"/>
      <c r="N26" s="812"/>
    </row>
    <row r="27" spans="1:14" ht="15" customHeight="1" x14ac:dyDescent="0.2">
      <c r="A27" s="1281"/>
      <c r="B27" s="720"/>
      <c r="C27" s="721"/>
      <c r="D27" s="722"/>
      <c r="E27" s="723"/>
      <c r="F27" s="723"/>
      <c r="G27" s="813"/>
      <c r="H27" s="3147" t="str">
        <f t="shared" ref="H27:H39" si="3">IF(ISERROR(IF(OR(D27,G27)="", "", D27*G27)),"",IF(OR(D27,G27)="", "", D27*G27))</f>
        <v/>
      </c>
      <c r="I27" s="3148"/>
      <c r="J27" s="3281" t="str">
        <f t="shared" ref="J27:J40" si="4">IF(ISERROR(IF(OR(E27,G27)="", "", E27*G27)),"",IF(OR(E27,G27)="", "", E27*G27))</f>
        <v/>
      </c>
      <c r="K27" s="3148"/>
      <c r="L27" s="3281" t="str">
        <f t="shared" ref="L27:L39" si="5">IF(ISERROR(IF(OR(F27,G27)="", "", F27*G27)),"",IF(OR(F27,G27)="", "", F27*G27))</f>
        <v/>
      </c>
      <c r="M27" s="3282"/>
      <c r="N27" s="727"/>
    </row>
    <row r="28" spans="1:14" ht="15" customHeight="1" x14ac:dyDescent="0.2">
      <c r="A28" s="1281"/>
      <c r="B28" s="720"/>
      <c r="C28" s="721"/>
      <c r="D28" s="722"/>
      <c r="E28" s="723"/>
      <c r="F28" s="723"/>
      <c r="G28" s="813"/>
      <c r="H28" s="3147" t="str">
        <f>IF(ISERROR(IF(OR(D28,G28)="", "", D28*G28)),"",IF(OR(D28,G28)="", "", D28*G28))</f>
        <v/>
      </c>
      <c r="I28" s="3148"/>
      <c r="J28" s="3281" t="str">
        <f>IF(ISERROR(IF(OR(E28,G28)="", "", E28*G28)),"",IF(OR(E28,G28)="", "", E28*G28))</f>
        <v/>
      </c>
      <c r="K28" s="3148"/>
      <c r="L28" s="3281" t="str">
        <f>IF(ISERROR(IF(OR(F28,G28)="", "", F28*G28)),"",IF(OR(F28,G28)="", "", F28*G28))</f>
        <v/>
      </c>
      <c r="M28" s="3282"/>
      <c r="N28" s="727"/>
    </row>
    <row r="29" spans="1:14" ht="15" customHeight="1" x14ac:dyDescent="0.2">
      <c r="A29" s="1281"/>
      <c r="B29" s="720"/>
      <c r="C29" s="721"/>
      <c r="D29" s="722"/>
      <c r="E29" s="723"/>
      <c r="F29" s="723"/>
      <c r="G29" s="813"/>
      <c r="H29" s="3147" t="str">
        <f>IF(ISERROR(IF(OR(D29,G29)="", "", D29*G29)),"",IF(OR(D29,G29)="", "", D29*G29))</f>
        <v/>
      </c>
      <c r="I29" s="3148"/>
      <c r="J29" s="3281" t="str">
        <f>IF(ISERROR(IF(OR(E29,G29)="", "", E29*G29)),"",IF(OR(E29,G29)="", "", E29*G29))</f>
        <v/>
      </c>
      <c r="K29" s="3148"/>
      <c r="L29" s="3281" t="str">
        <f>IF(ISERROR(IF(OR(F29,G29)="", "", F29*G29)),"",IF(OR(F29,G29)="", "", F29*G29))</f>
        <v/>
      </c>
      <c r="M29" s="3282"/>
      <c r="N29" s="727"/>
    </row>
    <row r="30" spans="1:14" ht="15" customHeight="1" x14ac:dyDescent="0.2">
      <c r="A30" s="1281"/>
      <c r="B30" s="720"/>
      <c r="C30" s="721"/>
      <c r="D30" s="722"/>
      <c r="E30" s="723"/>
      <c r="F30" s="723"/>
      <c r="G30" s="813"/>
      <c r="H30" s="3147" t="str">
        <f>IF(ISERROR(IF(OR(D30,G30)="", "", D30*G30)),"",IF(OR(D30,G30)="", "", D30*G30))</f>
        <v/>
      </c>
      <c r="I30" s="3148"/>
      <c r="J30" s="3281" t="str">
        <f>IF(ISERROR(IF(OR(E30,G30)="", "", E30*G30)),"",IF(OR(E30,G30)="", "", E30*G30))</f>
        <v/>
      </c>
      <c r="K30" s="3148"/>
      <c r="L30" s="3281" t="str">
        <f>IF(ISERROR(IF(OR(F30,G30)="", "", F30*G30)),"",IF(OR(F30,G30)="", "", F30*G30))</f>
        <v/>
      </c>
      <c r="M30" s="3282"/>
      <c r="N30" s="727"/>
    </row>
    <row r="31" spans="1:14" ht="15" customHeight="1" x14ac:dyDescent="0.2">
      <c r="A31" s="1294" t="s">
        <v>1178</v>
      </c>
      <c r="B31" s="720"/>
      <c r="C31" s="721"/>
      <c r="D31" s="722"/>
      <c r="E31" s="723"/>
      <c r="F31" s="723"/>
      <c r="G31" s="813"/>
      <c r="H31" s="3147" t="str">
        <f t="shared" si="3"/>
        <v/>
      </c>
      <c r="I31" s="3148"/>
      <c r="J31" s="3281" t="str">
        <f t="shared" si="4"/>
        <v/>
      </c>
      <c r="K31" s="3148"/>
      <c r="L31" s="3281" t="str">
        <f t="shared" si="5"/>
        <v/>
      </c>
      <c r="M31" s="3282"/>
      <c r="N31" s="727"/>
    </row>
    <row r="32" spans="1:14" ht="15" customHeight="1" x14ac:dyDescent="0.2">
      <c r="A32" s="1293" t="s">
        <v>1181</v>
      </c>
      <c r="B32" s="720"/>
      <c r="C32" s="721"/>
      <c r="D32" s="722"/>
      <c r="E32" s="723"/>
      <c r="F32" s="723"/>
      <c r="G32" s="813"/>
      <c r="H32" s="3147" t="str">
        <f t="shared" si="3"/>
        <v/>
      </c>
      <c r="I32" s="3148"/>
      <c r="J32" s="3281" t="str">
        <f t="shared" si="4"/>
        <v/>
      </c>
      <c r="K32" s="3148"/>
      <c r="L32" s="3281" t="str">
        <f t="shared" si="5"/>
        <v/>
      </c>
      <c r="M32" s="3282"/>
      <c r="N32" s="727"/>
    </row>
    <row r="33" spans="1:14" ht="15" customHeight="1" x14ac:dyDescent="0.2">
      <c r="A33" s="1383" t="s">
        <v>1182</v>
      </c>
      <c r="B33" s="720"/>
      <c r="C33" s="721"/>
      <c r="D33" s="722"/>
      <c r="E33" s="723"/>
      <c r="F33" s="723"/>
      <c r="G33" s="813"/>
      <c r="H33" s="3147" t="str">
        <f t="shared" si="3"/>
        <v/>
      </c>
      <c r="I33" s="3148"/>
      <c r="J33" s="3281" t="str">
        <f t="shared" si="4"/>
        <v/>
      </c>
      <c r="K33" s="3148"/>
      <c r="L33" s="3281" t="str">
        <f t="shared" si="5"/>
        <v/>
      </c>
      <c r="M33" s="3282"/>
      <c r="N33" s="727"/>
    </row>
    <row r="34" spans="1:14" ht="15" customHeight="1" x14ac:dyDescent="0.2">
      <c r="A34" s="1281"/>
      <c r="B34" s="720"/>
      <c r="C34" s="721"/>
      <c r="D34" s="722"/>
      <c r="E34" s="723"/>
      <c r="F34" s="723"/>
      <c r="G34" s="813"/>
      <c r="H34" s="3147" t="str">
        <f t="shared" si="3"/>
        <v/>
      </c>
      <c r="I34" s="3148"/>
      <c r="J34" s="3281" t="str">
        <f t="shared" si="4"/>
        <v/>
      </c>
      <c r="K34" s="3148"/>
      <c r="L34" s="3281" t="str">
        <f t="shared" si="5"/>
        <v/>
      </c>
      <c r="M34" s="3282"/>
      <c r="N34" s="727"/>
    </row>
    <row r="35" spans="1:14" ht="15" customHeight="1" x14ac:dyDescent="0.2">
      <c r="A35" s="1281"/>
      <c r="B35" s="720"/>
      <c r="C35" s="721"/>
      <c r="D35" s="722"/>
      <c r="E35" s="723"/>
      <c r="F35" s="723"/>
      <c r="G35" s="813"/>
      <c r="H35" s="3147" t="str">
        <f t="shared" si="3"/>
        <v/>
      </c>
      <c r="I35" s="3148"/>
      <c r="J35" s="3281" t="str">
        <f t="shared" si="4"/>
        <v/>
      </c>
      <c r="K35" s="3148"/>
      <c r="L35" s="3281" t="str">
        <f t="shared" si="5"/>
        <v/>
      </c>
      <c r="M35" s="3282"/>
      <c r="N35" s="727"/>
    </row>
    <row r="36" spans="1:14" ht="15" customHeight="1" x14ac:dyDescent="0.2">
      <c r="A36" s="1281"/>
      <c r="B36" s="720"/>
      <c r="C36" s="721"/>
      <c r="D36" s="722"/>
      <c r="E36" s="723"/>
      <c r="F36" s="723"/>
      <c r="G36" s="813"/>
      <c r="H36" s="3147" t="str">
        <f t="shared" si="3"/>
        <v/>
      </c>
      <c r="I36" s="3148"/>
      <c r="J36" s="3281" t="str">
        <f t="shared" si="4"/>
        <v/>
      </c>
      <c r="K36" s="3148"/>
      <c r="L36" s="3281" t="str">
        <f t="shared" si="5"/>
        <v/>
      </c>
      <c r="M36" s="3282"/>
      <c r="N36" s="727"/>
    </row>
    <row r="37" spans="1:14" ht="15" customHeight="1" x14ac:dyDescent="0.2">
      <c r="A37" s="1281"/>
      <c r="B37" s="720"/>
      <c r="C37" s="721"/>
      <c r="D37" s="722"/>
      <c r="E37" s="723"/>
      <c r="F37" s="723"/>
      <c r="G37" s="813"/>
      <c r="H37" s="3147" t="str">
        <f>IF(ISERROR(IF(OR(D37,G37)="", "", D37*G37)),"",IF(OR(D37,G37)="", "", D37*G37))</f>
        <v/>
      </c>
      <c r="I37" s="3148"/>
      <c r="J37" s="3281" t="str">
        <f>IF(ISERROR(IF(OR(E37,G37)="", "", E37*G37)),"",IF(OR(E37,G37)="", "", E37*G37))</f>
        <v/>
      </c>
      <c r="K37" s="3148"/>
      <c r="L37" s="3281" t="str">
        <f>IF(ISERROR(IF(OR(F37,G37)="", "", F37*G37)),"",IF(OR(F37,G37)="", "", F37*G37))</f>
        <v/>
      </c>
      <c r="M37" s="3282"/>
      <c r="N37" s="727"/>
    </row>
    <row r="38" spans="1:14" ht="15" customHeight="1" x14ac:dyDescent="0.2">
      <c r="A38" s="1281"/>
      <c r="B38" s="720"/>
      <c r="C38" s="721"/>
      <c r="D38" s="722"/>
      <c r="E38" s="723"/>
      <c r="F38" s="723"/>
      <c r="G38" s="813"/>
      <c r="H38" s="3147" t="str">
        <f>IF(ISERROR(IF(OR(D38,G38)="", "", D38*G38)),"",IF(OR(D38,G38)="", "", D38*G38))</f>
        <v/>
      </c>
      <c r="I38" s="3148"/>
      <c r="J38" s="3281" t="str">
        <f>IF(ISERROR(IF(OR(E38,G38)="", "", E38*G38)),"",IF(OR(E38,G38)="", "", E38*G38))</f>
        <v/>
      </c>
      <c r="K38" s="3148"/>
      <c r="L38" s="3281" t="str">
        <f>IF(ISERROR(IF(OR(F38,G38)="", "", F38*G38)),"",IF(OR(F38,G38)="", "", F38*G38))</f>
        <v/>
      </c>
      <c r="M38" s="3282"/>
      <c r="N38" s="727"/>
    </row>
    <row r="39" spans="1:14" ht="15" customHeight="1" x14ac:dyDescent="0.2">
      <c r="A39" s="1281"/>
      <c r="B39" s="720"/>
      <c r="C39" s="721"/>
      <c r="D39" s="722"/>
      <c r="E39" s="723"/>
      <c r="F39" s="723"/>
      <c r="G39" s="813"/>
      <c r="H39" s="3147" t="str">
        <f t="shared" si="3"/>
        <v/>
      </c>
      <c r="I39" s="3148"/>
      <c r="J39" s="3281" t="str">
        <f t="shared" si="4"/>
        <v/>
      </c>
      <c r="K39" s="3148"/>
      <c r="L39" s="3281" t="str">
        <f t="shared" si="5"/>
        <v/>
      </c>
      <c r="M39" s="3282"/>
      <c r="N39" s="727"/>
    </row>
    <row r="40" spans="1:14" ht="15" customHeight="1" thickBot="1" x14ac:dyDescent="0.25">
      <c r="A40" s="1281"/>
      <c r="B40" s="720"/>
      <c r="C40" s="721"/>
      <c r="D40" s="817"/>
      <c r="E40" s="818"/>
      <c r="F40" s="818"/>
      <c r="G40" s="819"/>
      <c r="H40" s="3220" t="str">
        <f>IF(ISERROR(IF(OR(D40,G40)="", "", D40*G40)),"",IF(OR(D40,G40)="", "", D40*G40))</f>
        <v/>
      </c>
      <c r="I40" s="3221"/>
      <c r="J40" s="3305" t="str">
        <f t="shared" si="4"/>
        <v/>
      </c>
      <c r="K40" s="3221"/>
      <c r="L40" s="3305" t="str">
        <f>IF(ISERROR(IF(OR(F40,G40)="", "", F40*G40)),"",IF(OR(F40,G40)="", "", F40*G40))</f>
        <v/>
      </c>
      <c r="M40" s="3306"/>
      <c r="N40" s="727"/>
    </row>
    <row r="41" spans="1:14" ht="15" customHeight="1" thickBot="1" x14ac:dyDescent="0.25">
      <c r="A41" s="1281"/>
      <c r="B41" s="3050" t="s">
        <v>541</v>
      </c>
      <c r="C41" s="3050"/>
      <c r="D41" s="3050"/>
      <c r="E41" s="3050"/>
      <c r="F41" s="3323"/>
      <c r="G41" s="1258">
        <f>SUM(G26:G40)</f>
        <v>0</v>
      </c>
      <c r="H41" s="934" t="s">
        <v>645</v>
      </c>
      <c r="I41" s="1256">
        <f>SUM(H26:I40)</f>
        <v>0</v>
      </c>
      <c r="J41" s="1232" t="s">
        <v>646</v>
      </c>
      <c r="K41" s="1239">
        <f>SUM(J26:K40)</f>
        <v>0</v>
      </c>
      <c r="L41" s="1232" t="s">
        <v>647</v>
      </c>
      <c r="M41" s="1257">
        <f>SUM(L26:M40)</f>
        <v>0</v>
      </c>
      <c r="N41" s="734"/>
    </row>
    <row r="42" spans="1:14" ht="15" customHeight="1" x14ac:dyDescent="0.2">
      <c r="A42" s="1281"/>
      <c r="B42" s="3354" t="s">
        <v>999</v>
      </c>
      <c r="C42" s="3354"/>
      <c r="D42" s="3354"/>
      <c r="E42" s="3354"/>
      <c r="F42" s="3355"/>
      <c r="G42" s="3360" t="s">
        <v>554</v>
      </c>
      <c r="H42" s="3207" t="s">
        <v>648</v>
      </c>
      <c r="I42" s="2983"/>
      <c r="J42" s="2984" t="s">
        <v>649</v>
      </c>
      <c r="K42" s="2983"/>
      <c r="L42" s="2997" t="s">
        <v>650</v>
      </c>
      <c r="M42" s="2999"/>
      <c r="N42" s="959"/>
    </row>
    <row r="43" spans="1:14" ht="15" customHeight="1" thickBot="1" x14ac:dyDescent="0.25">
      <c r="A43" s="1281"/>
      <c r="B43" s="3356"/>
      <c r="C43" s="3356"/>
      <c r="D43" s="3356"/>
      <c r="E43" s="3356"/>
      <c r="F43" s="3357"/>
      <c r="G43" s="3361"/>
      <c r="H43" s="1205" t="s">
        <v>548</v>
      </c>
      <c r="I43" s="778">
        <f>I41*3.6</f>
        <v>0</v>
      </c>
      <c r="J43" s="1206" t="s">
        <v>549</v>
      </c>
      <c r="K43" s="778">
        <f>K41*9.76</f>
        <v>0</v>
      </c>
      <c r="L43" s="1206" t="s">
        <v>550</v>
      </c>
      <c r="M43" s="820">
        <f>M41*$N49</f>
        <v>0</v>
      </c>
      <c r="N43" s="960"/>
    </row>
    <row r="44" spans="1:14" ht="15" customHeight="1" thickBot="1" x14ac:dyDescent="0.25">
      <c r="A44" s="1281"/>
      <c r="B44" s="3356"/>
      <c r="C44" s="3356"/>
      <c r="D44" s="3356"/>
      <c r="E44" s="3356"/>
      <c r="F44" s="3357"/>
      <c r="G44" s="3362"/>
      <c r="H44" s="3363" t="s">
        <v>565</v>
      </c>
      <c r="I44" s="3364"/>
      <c r="J44" s="821"/>
      <c r="K44" s="822" t="s">
        <v>651</v>
      </c>
      <c r="L44" s="3365">
        <f>SUM(K43,M43)</f>
        <v>0</v>
      </c>
      <c r="M44" s="3366"/>
      <c r="N44" s="959"/>
    </row>
    <row r="45" spans="1:14" ht="15" customHeight="1" thickBot="1" x14ac:dyDescent="0.25">
      <c r="A45" s="1385"/>
      <c r="B45" s="3358"/>
      <c r="C45" s="3358"/>
      <c r="D45" s="3358"/>
      <c r="E45" s="3358"/>
      <c r="F45" s="3359"/>
      <c r="G45" s="3367" t="s">
        <v>652</v>
      </c>
      <c r="H45" s="3368"/>
      <c r="I45" s="3369"/>
      <c r="J45" s="1207"/>
      <c r="K45" s="1207" t="s">
        <v>653</v>
      </c>
      <c r="L45" s="3370">
        <f>IF(ISERROR(I43/L44),0,I43/L44)</f>
        <v>0</v>
      </c>
      <c r="M45" s="3371"/>
      <c r="N45" s="959"/>
    </row>
    <row r="46" spans="1:14" ht="21.75" customHeight="1" x14ac:dyDescent="0.2">
      <c r="A46" s="3020" t="s">
        <v>572</v>
      </c>
      <c r="B46" s="3021"/>
      <c r="C46" s="3021"/>
      <c r="D46" s="3021"/>
      <c r="E46" s="3021"/>
      <c r="F46" s="3021"/>
      <c r="G46" s="3348"/>
      <c r="H46" s="1208"/>
      <c r="I46" s="3349" t="s">
        <v>654</v>
      </c>
      <c r="J46" s="3349"/>
      <c r="K46" s="3349"/>
      <c r="L46" s="3350">
        <f>SUM(I25,I41)</f>
        <v>0</v>
      </c>
      <c r="M46" s="3351"/>
      <c r="N46" s="800"/>
    </row>
    <row r="47" spans="1:14" ht="21.75" customHeight="1" thickBot="1" x14ac:dyDescent="0.25">
      <c r="A47" s="3023" t="s">
        <v>575</v>
      </c>
      <c r="B47" s="3024"/>
      <c r="C47" s="3024"/>
      <c r="D47" s="3024"/>
      <c r="E47" s="3024"/>
      <c r="F47" s="3024"/>
      <c r="G47" s="3352"/>
      <c r="H47" s="1209"/>
      <c r="I47" s="3353" t="s">
        <v>655</v>
      </c>
      <c r="J47" s="3353"/>
      <c r="K47" s="3353"/>
      <c r="L47" s="3200">
        <f>IF(ISERROR(IF(OR(I41,L46)=0, 0, I41/L46)),0,IF(OR(I41,L46)=0, 0, I41/L46))</f>
        <v>0</v>
      </c>
      <c r="M47" s="3201"/>
      <c r="N47" s="960"/>
    </row>
    <row r="48" spans="1:14" ht="15" customHeight="1" x14ac:dyDescent="0.2">
      <c r="A48" s="745"/>
      <c r="B48" s="745"/>
      <c r="C48" s="745"/>
      <c r="D48" s="745"/>
      <c r="E48" s="745"/>
      <c r="F48" s="745"/>
      <c r="G48" s="745"/>
      <c r="H48" s="995"/>
      <c r="I48" s="995"/>
      <c r="J48" s="995"/>
      <c r="K48" s="995"/>
      <c r="L48" s="996"/>
      <c r="M48" s="996"/>
      <c r="N48" s="707"/>
    </row>
    <row r="49" spans="1:14" ht="15" customHeight="1" x14ac:dyDescent="0.2">
      <c r="A49" s="707"/>
      <c r="B49" s="707"/>
      <c r="C49" s="707"/>
      <c r="D49" s="707"/>
      <c r="E49" s="707"/>
      <c r="F49" s="707"/>
      <c r="G49" s="745"/>
      <c r="H49" s="745"/>
      <c r="I49" s="707"/>
      <c r="J49" s="3124" t="s">
        <v>1005</v>
      </c>
      <c r="K49" s="3124"/>
      <c r="L49" s="707"/>
      <c r="M49" s="3393" t="s">
        <v>1004</v>
      </c>
      <c r="N49" s="3395"/>
    </row>
    <row r="50" spans="1:14" ht="15" customHeight="1" thickBot="1" x14ac:dyDescent="0.25">
      <c r="A50" s="707"/>
      <c r="B50" s="707"/>
      <c r="C50" s="707"/>
      <c r="D50" s="707"/>
      <c r="E50" s="707"/>
      <c r="F50" s="707"/>
      <c r="G50" s="745"/>
      <c r="H50" s="745"/>
      <c r="I50" s="707"/>
      <c r="J50" s="3124"/>
      <c r="K50" s="3124"/>
      <c r="L50" s="707"/>
      <c r="M50" s="3394"/>
      <c r="N50" s="3396"/>
    </row>
    <row r="51" spans="1:14" ht="25" customHeight="1" thickBot="1" x14ac:dyDescent="0.25">
      <c r="A51" s="3055" t="s">
        <v>578</v>
      </c>
      <c r="B51" s="3056"/>
      <c r="C51" s="3057"/>
      <c r="D51" s="745"/>
      <c r="E51" s="745"/>
      <c r="F51" s="745"/>
      <c r="G51" s="745"/>
      <c r="H51" s="745"/>
      <c r="I51" s="707"/>
      <c r="J51" s="707"/>
      <c r="K51" s="707"/>
      <c r="L51" s="707"/>
      <c r="M51" s="707"/>
      <c r="N51" s="707"/>
    </row>
    <row r="52" spans="1:14" ht="15" customHeight="1" thickBot="1" x14ac:dyDescent="0.25">
      <c r="A52" s="3235" t="s">
        <v>603</v>
      </c>
      <c r="B52" s="3186" t="s">
        <v>523</v>
      </c>
      <c r="C52" s="3344" t="s">
        <v>524</v>
      </c>
      <c r="D52" s="3034" t="s">
        <v>525</v>
      </c>
      <c r="E52" s="3035"/>
      <c r="F52" s="3035"/>
      <c r="G52" s="3067" t="s">
        <v>526</v>
      </c>
      <c r="H52" s="3037" t="s">
        <v>527</v>
      </c>
      <c r="I52" s="3044"/>
      <c r="J52" s="3194" t="s">
        <v>528</v>
      </c>
      <c r="K52" s="3285"/>
      <c r="L52" s="3285"/>
      <c r="M52" s="3195"/>
      <c r="N52" s="3067" t="s">
        <v>529</v>
      </c>
    </row>
    <row r="53" spans="1:14" ht="15" customHeight="1" thickBot="1" x14ac:dyDescent="0.25">
      <c r="A53" s="3235"/>
      <c r="B53" s="3187"/>
      <c r="C53" s="3345"/>
      <c r="D53" s="936" t="s">
        <v>530</v>
      </c>
      <c r="E53" s="937" t="s">
        <v>531</v>
      </c>
      <c r="F53" s="938" t="s">
        <v>642</v>
      </c>
      <c r="G53" s="3068"/>
      <c r="H53" s="3041"/>
      <c r="I53" s="3347"/>
      <c r="J53" s="3372" t="s">
        <v>533</v>
      </c>
      <c r="K53" s="3347"/>
      <c r="L53" s="3076" t="str">
        <f>VLOOKUP(F53,$P$8:$Q$10,2,FALSE)</f>
        <v>燃料消費量(灯油)</v>
      </c>
      <c r="M53" s="3078"/>
      <c r="N53" s="3068"/>
    </row>
    <row r="54" spans="1:14" ht="15" customHeight="1" thickBot="1" x14ac:dyDescent="0.25">
      <c r="A54" s="3235"/>
      <c r="B54" s="3373"/>
      <c r="C54" s="3346"/>
      <c r="D54" s="711" t="s">
        <v>536</v>
      </c>
      <c r="E54" s="712" t="s">
        <v>536</v>
      </c>
      <c r="F54" s="808" t="s">
        <v>1025</v>
      </c>
      <c r="G54" s="757" t="s">
        <v>611</v>
      </c>
      <c r="H54" s="3202" t="s">
        <v>536</v>
      </c>
      <c r="I54" s="3086"/>
      <c r="J54" s="3085" t="s">
        <v>540</v>
      </c>
      <c r="K54" s="3086"/>
      <c r="L54" s="3342" t="str">
        <f>VLOOKUP(F54,$P$13:$Q$16,2,FALSE)</f>
        <v>kcal/h</v>
      </c>
      <c r="M54" s="3343"/>
      <c r="N54" s="3069"/>
    </row>
    <row r="55" spans="1:14" ht="15" customHeight="1" x14ac:dyDescent="0.2">
      <c r="A55" s="1280"/>
      <c r="B55" s="714"/>
      <c r="C55" s="715"/>
      <c r="D55" s="809"/>
      <c r="E55" s="810"/>
      <c r="F55" s="810"/>
      <c r="G55" s="811"/>
      <c r="H55" s="3382" t="str">
        <f>IF(ISERROR(IF(OR(D55,G55)="", "", D55*G55)),"",IF(OR(D55,G55)="", "", D55*G55))</f>
        <v/>
      </c>
      <c r="I55" s="3383"/>
      <c r="J55" s="3374" t="str">
        <f>IF(ISERROR(IF(OR(E55,G55)="", "", E55*G55)),"",IF(OR(E55,G55)="", "", E55*G55))</f>
        <v/>
      </c>
      <c r="K55" s="3383"/>
      <c r="L55" s="3374" t="str">
        <f>IF(ISERROR(IF(OR(F55,G55)="", "", F55*G55)),"",IF(OR(F55,G55)="", "", F55*G55))</f>
        <v/>
      </c>
      <c r="M55" s="3375"/>
      <c r="N55" s="812"/>
    </row>
    <row r="56" spans="1:14" ht="15" customHeight="1" x14ac:dyDescent="0.2">
      <c r="A56" s="1281"/>
      <c r="B56" s="720"/>
      <c r="C56" s="721"/>
      <c r="D56" s="722"/>
      <c r="E56" s="723"/>
      <c r="F56" s="723"/>
      <c r="G56" s="813"/>
      <c r="H56" s="3376" t="str">
        <f t="shared" ref="H56:H74" si="6">IF(ISERROR(IF(OR(D56,G56)="", "", D56*G56)),"",IF(OR(D56,G56)="", "", D56*G56))</f>
        <v/>
      </c>
      <c r="I56" s="3377"/>
      <c r="J56" s="3378" t="str">
        <f t="shared" ref="J56:J74" si="7">IF(ISERROR(IF(OR(E56,G56)="", "", E56*G56)),"",IF(OR(E56,G56)="", "", E56*G56))</f>
        <v/>
      </c>
      <c r="K56" s="3377"/>
      <c r="L56" s="3378" t="str">
        <f t="shared" ref="L56:L74" si="8">IF(ISERROR(IF(OR(F56,G56)="", "", F56*G56)),"",IF(OR(F56,G56)="", "", F56*G56))</f>
        <v/>
      </c>
      <c r="M56" s="3379"/>
      <c r="N56" s="727"/>
    </row>
    <row r="57" spans="1:14" ht="15" customHeight="1" x14ac:dyDescent="0.2">
      <c r="A57" s="1281"/>
      <c r="B57" s="720"/>
      <c r="C57" s="721"/>
      <c r="D57" s="722"/>
      <c r="E57" s="723"/>
      <c r="F57" s="723"/>
      <c r="G57" s="813"/>
      <c r="H57" s="3376" t="str">
        <f t="shared" si="6"/>
        <v/>
      </c>
      <c r="I57" s="3377"/>
      <c r="J57" s="3378" t="str">
        <f t="shared" si="7"/>
        <v/>
      </c>
      <c r="K57" s="3377"/>
      <c r="L57" s="3378" t="str">
        <f t="shared" si="8"/>
        <v/>
      </c>
      <c r="M57" s="3379"/>
      <c r="N57" s="727"/>
    </row>
    <row r="58" spans="1:14" ht="15" customHeight="1" x14ac:dyDescent="0.2">
      <c r="A58" s="1281"/>
      <c r="B58" s="720"/>
      <c r="C58" s="721"/>
      <c r="D58" s="722"/>
      <c r="E58" s="723"/>
      <c r="F58" s="723"/>
      <c r="G58" s="813"/>
      <c r="H58" s="3376" t="str">
        <f t="shared" si="6"/>
        <v/>
      </c>
      <c r="I58" s="3377"/>
      <c r="J58" s="3378" t="str">
        <f t="shared" si="7"/>
        <v/>
      </c>
      <c r="K58" s="3377"/>
      <c r="L58" s="3378" t="str">
        <f t="shared" si="8"/>
        <v/>
      </c>
      <c r="M58" s="3379"/>
      <c r="N58" s="727"/>
    </row>
    <row r="59" spans="1:14" ht="15" customHeight="1" x14ac:dyDescent="0.2">
      <c r="A59" s="1281"/>
      <c r="B59" s="720"/>
      <c r="C59" s="721"/>
      <c r="D59" s="722"/>
      <c r="E59" s="723"/>
      <c r="F59" s="723"/>
      <c r="G59" s="813"/>
      <c r="H59" s="3376" t="str">
        <f t="shared" si="6"/>
        <v/>
      </c>
      <c r="I59" s="3377"/>
      <c r="J59" s="3378" t="str">
        <f t="shared" si="7"/>
        <v/>
      </c>
      <c r="K59" s="3377"/>
      <c r="L59" s="3378" t="str">
        <f t="shared" si="8"/>
        <v/>
      </c>
      <c r="M59" s="3379"/>
      <c r="N59" s="727"/>
    </row>
    <row r="60" spans="1:14" ht="15" customHeight="1" x14ac:dyDescent="0.2">
      <c r="A60" s="1281"/>
      <c r="B60" s="720"/>
      <c r="C60" s="721"/>
      <c r="D60" s="722"/>
      <c r="E60" s="723"/>
      <c r="F60" s="723"/>
      <c r="G60" s="813"/>
      <c r="H60" s="3376" t="str">
        <f t="shared" si="6"/>
        <v/>
      </c>
      <c r="I60" s="3377"/>
      <c r="J60" s="3378" t="str">
        <f t="shared" si="7"/>
        <v/>
      </c>
      <c r="K60" s="3377"/>
      <c r="L60" s="3378" t="str">
        <f t="shared" si="8"/>
        <v/>
      </c>
      <c r="M60" s="3379"/>
      <c r="N60" s="727"/>
    </row>
    <row r="61" spans="1:14" ht="15" customHeight="1" x14ac:dyDescent="0.2">
      <c r="A61" s="1281"/>
      <c r="B61" s="720"/>
      <c r="C61" s="721"/>
      <c r="D61" s="722"/>
      <c r="E61" s="723"/>
      <c r="F61" s="723"/>
      <c r="G61" s="813"/>
      <c r="H61" s="3376" t="str">
        <f t="shared" si="6"/>
        <v/>
      </c>
      <c r="I61" s="3377"/>
      <c r="J61" s="3378" t="str">
        <f t="shared" si="7"/>
        <v/>
      </c>
      <c r="K61" s="3377"/>
      <c r="L61" s="3378" t="str">
        <f t="shared" si="8"/>
        <v/>
      </c>
      <c r="M61" s="3379"/>
      <c r="N61" s="727"/>
    </row>
    <row r="62" spans="1:14" ht="15" customHeight="1" x14ac:dyDescent="0.2">
      <c r="A62" s="1281"/>
      <c r="B62" s="720"/>
      <c r="C62" s="721"/>
      <c r="D62" s="722"/>
      <c r="E62" s="723"/>
      <c r="F62" s="723"/>
      <c r="G62" s="813"/>
      <c r="H62" s="3376" t="str">
        <f t="shared" si="6"/>
        <v/>
      </c>
      <c r="I62" s="3377"/>
      <c r="J62" s="3378" t="str">
        <f t="shared" si="7"/>
        <v/>
      </c>
      <c r="K62" s="3377"/>
      <c r="L62" s="3378" t="str">
        <f t="shared" si="8"/>
        <v/>
      </c>
      <c r="M62" s="3379"/>
      <c r="N62" s="727"/>
    </row>
    <row r="63" spans="1:14" ht="15" customHeight="1" x14ac:dyDescent="0.2">
      <c r="A63" s="1294" t="s">
        <v>1178</v>
      </c>
      <c r="B63" s="720"/>
      <c r="C63" s="721"/>
      <c r="D63" s="722"/>
      <c r="E63" s="723"/>
      <c r="F63" s="723"/>
      <c r="G63" s="813"/>
      <c r="H63" s="3376" t="str">
        <f t="shared" si="6"/>
        <v/>
      </c>
      <c r="I63" s="3377"/>
      <c r="J63" s="3378" t="str">
        <f t="shared" si="7"/>
        <v/>
      </c>
      <c r="K63" s="3377"/>
      <c r="L63" s="3378" t="str">
        <f t="shared" si="8"/>
        <v/>
      </c>
      <c r="M63" s="3379"/>
      <c r="N63" s="727"/>
    </row>
    <row r="64" spans="1:14" ht="15" customHeight="1" x14ac:dyDescent="0.2">
      <c r="A64" s="1293" t="s">
        <v>1181</v>
      </c>
      <c r="B64" s="720"/>
      <c r="C64" s="721"/>
      <c r="D64" s="722"/>
      <c r="E64" s="723"/>
      <c r="F64" s="723"/>
      <c r="G64" s="813"/>
      <c r="H64" s="3376" t="str">
        <f t="shared" si="6"/>
        <v/>
      </c>
      <c r="I64" s="3377"/>
      <c r="J64" s="3378" t="str">
        <f t="shared" si="7"/>
        <v/>
      </c>
      <c r="K64" s="3377"/>
      <c r="L64" s="3378" t="str">
        <f t="shared" si="8"/>
        <v/>
      </c>
      <c r="M64" s="3379"/>
      <c r="N64" s="727"/>
    </row>
    <row r="65" spans="1:14" ht="15" customHeight="1" x14ac:dyDescent="0.2">
      <c r="A65" s="1383" t="s">
        <v>1182</v>
      </c>
      <c r="B65" s="720"/>
      <c r="C65" s="721"/>
      <c r="D65" s="722"/>
      <c r="E65" s="723"/>
      <c r="F65" s="723"/>
      <c r="G65" s="813"/>
      <c r="H65" s="3376" t="str">
        <f t="shared" si="6"/>
        <v/>
      </c>
      <c r="I65" s="3377"/>
      <c r="J65" s="3378" t="str">
        <f t="shared" si="7"/>
        <v/>
      </c>
      <c r="K65" s="3377"/>
      <c r="L65" s="3378" t="str">
        <f t="shared" si="8"/>
        <v/>
      </c>
      <c r="M65" s="3379"/>
      <c r="N65" s="727"/>
    </row>
    <row r="66" spans="1:14" ht="15" customHeight="1" x14ac:dyDescent="0.2">
      <c r="A66" s="1281"/>
      <c r="B66" s="720"/>
      <c r="C66" s="721"/>
      <c r="D66" s="722"/>
      <c r="E66" s="723"/>
      <c r="F66" s="723"/>
      <c r="G66" s="813"/>
      <c r="H66" s="3376" t="str">
        <f t="shared" si="6"/>
        <v/>
      </c>
      <c r="I66" s="3377"/>
      <c r="J66" s="3378" t="str">
        <f t="shared" si="7"/>
        <v/>
      </c>
      <c r="K66" s="3377"/>
      <c r="L66" s="3378" t="str">
        <f t="shared" si="8"/>
        <v/>
      </c>
      <c r="M66" s="3379"/>
      <c r="N66" s="727"/>
    </row>
    <row r="67" spans="1:14" ht="15" customHeight="1" x14ac:dyDescent="0.2">
      <c r="A67" s="1281"/>
      <c r="B67" s="720"/>
      <c r="C67" s="721"/>
      <c r="D67" s="722"/>
      <c r="E67" s="723"/>
      <c r="F67" s="723"/>
      <c r="G67" s="813"/>
      <c r="H67" s="3376" t="str">
        <f t="shared" si="6"/>
        <v/>
      </c>
      <c r="I67" s="3377"/>
      <c r="J67" s="3378" t="str">
        <f t="shared" si="7"/>
        <v/>
      </c>
      <c r="K67" s="3377"/>
      <c r="L67" s="3378" t="str">
        <f t="shared" si="8"/>
        <v/>
      </c>
      <c r="M67" s="3379"/>
      <c r="N67" s="727"/>
    </row>
    <row r="68" spans="1:14" ht="15" customHeight="1" x14ac:dyDescent="0.2">
      <c r="A68" s="1281"/>
      <c r="B68" s="720"/>
      <c r="C68" s="721"/>
      <c r="D68" s="722"/>
      <c r="E68" s="723"/>
      <c r="F68" s="723"/>
      <c r="G68" s="813"/>
      <c r="H68" s="3376" t="str">
        <f t="shared" si="6"/>
        <v/>
      </c>
      <c r="I68" s="3377"/>
      <c r="J68" s="3378" t="str">
        <f t="shared" si="7"/>
        <v/>
      </c>
      <c r="K68" s="3377"/>
      <c r="L68" s="3378" t="str">
        <f t="shared" si="8"/>
        <v/>
      </c>
      <c r="M68" s="3379"/>
      <c r="N68" s="727"/>
    </row>
    <row r="69" spans="1:14" ht="15" customHeight="1" x14ac:dyDescent="0.2">
      <c r="A69" s="1281"/>
      <c r="B69" s="720"/>
      <c r="C69" s="721"/>
      <c r="D69" s="722"/>
      <c r="E69" s="723"/>
      <c r="F69" s="723"/>
      <c r="G69" s="813"/>
      <c r="H69" s="3376" t="str">
        <f t="shared" si="6"/>
        <v/>
      </c>
      <c r="I69" s="3377"/>
      <c r="J69" s="3378" t="str">
        <f t="shared" si="7"/>
        <v/>
      </c>
      <c r="K69" s="3377"/>
      <c r="L69" s="3378" t="str">
        <f t="shared" si="8"/>
        <v/>
      </c>
      <c r="M69" s="3379"/>
      <c r="N69" s="727"/>
    </row>
    <row r="70" spans="1:14" ht="15" customHeight="1" x14ac:dyDescent="0.2">
      <c r="A70" s="1281"/>
      <c r="B70" s="720"/>
      <c r="C70" s="721"/>
      <c r="D70" s="722"/>
      <c r="E70" s="723"/>
      <c r="F70" s="723"/>
      <c r="G70" s="813"/>
      <c r="H70" s="3376" t="str">
        <f t="shared" si="6"/>
        <v/>
      </c>
      <c r="I70" s="3377"/>
      <c r="J70" s="3378" t="str">
        <f t="shared" si="7"/>
        <v/>
      </c>
      <c r="K70" s="3377"/>
      <c r="L70" s="3378" t="str">
        <f t="shared" si="8"/>
        <v/>
      </c>
      <c r="M70" s="3379"/>
      <c r="N70" s="727"/>
    </row>
    <row r="71" spans="1:14" ht="15" customHeight="1" x14ac:dyDescent="0.2">
      <c r="A71" s="1281"/>
      <c r="B71" s="720"/>
      <c r="C71" s="721"/>
      <c r="D71" s="722"/>
      <c r="E71" s="723"/>
      <c r="F71" s="723"/>
      <c r="G71" s="813"/>
      <c r="H71" s="3376" t="str">
        <f>IF(ISERROR(IF(OR(D71,G71)="", "", D71*G71)),"",IF(OR(D71,G71)="", "", D71*G71))</f>
        <v/>
      </c>
      <c r="I71" s="3377"/>
      <c r="J71" s="3378" t="str">
        <f>IF(ISERROR(IF(OR(E71,G71)="", "", E71*G71)),"",IF(OR(E71,G71)="", "", E71*G71))</f>
        <v/>
      </c>
      <c r="K71" s="3377"/>
      <c r="L71" s="3378" t="str">
        <f>IF(ISERROR(IF(OR(F71,G71)="", "", F71*G71)),"",IF(OR(F71,G71)="", "", F71*G71))</f>
        <v/>
      </c>
      <c r="M71" s="3379"/>
      <c r="N71" s="727"/>
    </row>
    <row r="72" spans="1:14" ht="15" customHeight="1" x14ac:dyDescent="0.2">
      <c r="A72" s="1281"/>
      <c r="B72" s="720"/>
      <c r="C72" s="721"/>
      <c r="D72" s="722"/>
      <c r="E72" s="723"/>
      <c r="F72" s="723"/>
      <c r="G72" s="813"/>
      <c r="H72" s="3376" t="str">
        <f>IF(ISERROR(IF(OR(D72,G72)="", "", D72*G72)),"",IF(OR(D72,G72)="", "", D72*G72))</f>
        <v/>
      </c>
      <c r="I72" s="3377"/>
      <c r="J72" s="3378" t="str">
        <f>IF(ISERROR(IF(OR(E72,G72)="", "", E72*G72)),"",IF(OR(E72,G72)="", "", E72*G72))</f>
        <v/>
      </c>
      <c r="K72" s="3377"/>
      <c r="L72" s="3378" t="str">
        <f>IF(ISERROR(IF(OR(F72,G72)="", "", F72*G72)),"",IF(OR(F72,G72)="", "", F72*G72))</f>
        <v/>
      </c>
      <c r="M72" s="3379"/>
      <c r="N72" s="727"/>
    </row>
    <row r="73" spans="1:14" ht="15" customHeight="1" x14ac:dyDescent="0.2">
      <c r="A73" s="1281"/>
      <c r="B73" s="720"/>
      <c r="C73" s="721"/>
      <c r="D73" s="722"/>
      <c r="E73" s="723"/>
      <c r="F73" s="723"/>
      <c r="G73" s="813"/>
      <c r="H73" s="3376" t="str">
        <f t="shared" si="6"/>
        <v/>
      </c>
      <c r="I73" s="3377"/>
      <c r="J73" s="3378" t="str">
        <f t="shared" si="7"/>
        <v/>
      </c>
      <c r="K73" s="3377"/>
      <c r="L73" s="3378" t="str">
        <f t="shared" si="8"/>
        <v/>
      </c>
      <c r="M73" s="3379"/>
      <c r="N73" s="727"/>
    </row>
    <row r="74" spans="1:14" ht="15" customHeight="1" thickBot="1" x14ac:dyDescent="0.25">
      <c r="A74" s="1281"/>
      <c r="B74" s="720"/>
      <c r="C74" s="721"/>
      <c r="D74" s="817"/>
      <c r="E74" s="818"/>
      <c r="F74" s="818"/>
      <c r="G74" s="819"/>
      <c r="H74" s="3386" t="str">
        <f t="shared" si="6"/>
        <v/>
      </c>
      <c r="I74" s="3387"/>
      <c r="J74" s="3388" t="str">
        <f t="shared" si="7"/>
        <v/>
      </c>
      <c r="K74" s="3387"/>
      <c r="L74" s="3388" t="str">
        <f t="shared" si="8"/>
        <v/>
      </c>
      <c r="M74" s="3389"/>
      <c r="N74" s="727"/>
    </row>
    <row r="75" spans="1:14" ht="15" customHeight="1" thickBot="1" x14ac:dyDescent="0.25">
      <c r="A75" s="1281"/>
      <c r="B75" s="2967" t="s">
        <v>541</v>
      </c>
      <c r="C75" s="3050"/>
      <c r="D75" s="3050"/>
      <c r="E75" s="3050"/>
      <c r="F75" s="3323"/>
      <c r="G75" s="1262">
        <f>SUM(G55:G74)</f>
        <v>0</v>
      </c>
      <c r="H75" s="934" t="s">
        <v>656</v>
      </c>
      <c r="I75" s="1259">
        <f>SUM(H55:I74)</f>
        <v>0</v>
      </c>
      <c r="J75" s="1232" t="s">
        <v>657</v>
      </c>
      <c r="K75" s="1260">
        <f>SUM(J55:K74)</f>
        <v>0</v>
      </c>
      <c r="L75" s="1232" t="s">
        <v>658</v>
      </c>
      <c r="M75" s="1261">
        <f>SUM(L55:M74)</f>
        <v>0</v>
      </c>
      <c r="N75" s="734"/>
    </row>
    <row r="76" spans="1:14" ht="15" customHeight="1" x14ac:dyDescent="0.2">
      <c r="A76" s="1281"/>
      <c r="B76" s="3390" t="s">
        <v>937</v>
      </c>
      <c r="C76" s="3390"/>
      <c r="D76" s="3390"/>
      <c r="E76" s="3390"/>
      <c r="F76" s="3390"/>
      <c r="G76" s="3392" t="s">
        <v>554</v>
      </c>
      <c r="H76" s="2982" t="s">
        <v>659</v>
      </c>
      <c r="I76" s="2983"/>
      <c r="J76" s="2984" t="s">
        <v>660</v>
      </c>
      <c r="K76" s="2983"/>
      <c r="L76" s="2997" t="s">
        <v>661</v>
      </c>
      <c r="M76" s="2999"/>
      <c r="N76" s="959"/>
    </row>
    <row r="77" spans="1:14" ht="15" customHeight="1" thickBot="1" x14ac:dyDescent="0.25">
      <c r="A77" s="1281"/>
      <c r="B77" s="3390"/>
      <c r="C77" s="3390"/>
      <c r="D77" s="3390"/>
      <c r="E77" s="3390"/>
      <c r="F77" s="3390"/>
      <c r="G77" s="3392"/>
      <c r="H77" s="1205" t="s">
        <v>626</v>
      </c>
      <c r="I77" s="823">
        <f>I75*3.6</f>
        <v>0</v>
      </c>
      <c r="J77" s="1206" t="s">
        <v>629</v>
      </c>
      <c r="K77" s="823">
        <f>K75*9.76</f>
        <v>0</v>
      </c>
      <c r="L77" s="1206" t="s">
        <v>630</v>
      </c>
      <c r="M77" s="824">
        <f>M75*$N83</f>
        <v>0</v>
      </c>
      <c r="N77" s="960"/>
    </row>
    <row r="78" spans="1:14" ht="15" customHeight="1" thickBot="1" x14ac:dyDescent="0.25">
      <c r="A78" s="1281"/>
      <c r="B78" s="3390"/>
      <c r="C78" s="3390"/>
      <c r="D78" s="3390"/>
      <c r="E78" s="3390"/>
      <c r="F78" s="3390"/>
      <c r="G78" s="3206"/>
      <c r="H78" s="3380" t="s">
        <v>565</v>
      </c>
      <c r="I78" s="3381"/>
      <c r="J78" s="1210"/>
      <c r="K78" s="1211" t="s">
        <v>662</v>
      </c>
      <c r="L78" s="3384">
        <f>SUM(K77,M77)</f>
        <v>0</v>
      </c>
      <c r="M78" s="3385"/>
      <c r="N78" s="734"/>
    </row>
    <row r="79" spans="1:14" ht="15" customHeight="1" thickBot="1" x14ac:dyDescent="0.25">
      <c r="A79" s="1385"/>
      <c r="B79" s="3391"/>
      <c r="C79" s="3391"/>
      <c r="D79" s="3391"/>
      <c r="E79" s="3391"/>
      <c r="F79" s="3391"/>
      <c r="G79" s="3367" t="s">
        <v>663</v>
      </c>
      <c r="H79" s="3368"/>
      <c r="I79" s="3369"/>
      <c r="J79" s="1202"/>
      <c r="K79" s="1202" t="s">
        <v>664</v>
      </c>
      <c r="L79" s="3384">
        <f>IF(ISERROR(I77/L78),0,I77/L78)</f>
        <v>0</v>
      </c>
      <c r="M79" s="3385"/>
      <c r="N79" s="734"/>
    </row>
    <row r="80" spans="1:14" ht="21.75" customHeight="1" thickBot="1" x14ac:dyDescent="0.25">
      <c r="A80" s="3020" t="s">
        <v>665</v>
      </c>
      <c r="B80" s="3021"/>
      <c r="C80" s="3021"/>
      <c r="D80" s="3021"/>
      <c r="E80" s="3021"/>
      <c r="F80" s="3021"/>
      <c r="G80" s="3022"/>
      <c r="H80" s="1207"/>
      <c r="I80" s="3334" t="s">
        <v>666</v>
      </c>
      <c r="J80" s="3334"/>
      <c r="K80" s="3334"/>
      <c r="L80" s="3129">
        <f>IF(ISERROR(1-(L45/L79)),0,1-(L45/L79))</f>
        <v>0</v>
      </c>
      <c r="M80" s="3130"/>
      <c r="N80" s="734"/>
    </row>
    <row r="81" spans="1:14" ht="21.75" customHeight="1" thickBot="1" x14ac:dyDescent="0.25">
      <c r="A81" s="3399" t="s">
        <v>667</v>
      </c>
      <c r="B81" s="3400"/>
      <c r="C81" s="3400"/>
      <c r="D81" s="3400"/>
      <c r="E81" s="3400"/>
      <c r="F81" s="3400"/>
      <c r="G81" s="3401"/>
      <c r="H81" s="1212"/>
      <c r="I81" s="3052" t="s">
        <v>668</v>
      </c>
      <c r="J81" s="3052"/>
      <c r="K81" s="3052"/>
      <c r="L81" s="3129" t="e">
        <f>IF(G4="その他(上記用途区分以外)",K5/100*L47*L80,K4*L47*L80)</f>
        <v>#VALUE!</v>
      </c>
      <c r="M81" s="3130"/>
      <c r="N81" s="960"/>
    </row>
    <row r="82" spans="1:14" ht="15" customHeight="1" x14ac:dyDescent="0.2">
      <c r="A82" s="707"/>
      <c r="B82" s="707"/>
      <c r="C82" s="707"/>
      <c r="D82" s="707"/>
      <c r="E82" s="707"/>
      <c r="F82" s="707"/>
      <c r="G82" s="707"/>
      <c r="H82" s="707"/>
      <c r="I82" s="707"/>
      <c r="J82" s="707"/>
      <c r="K82" s="707"/>
      <c r="L82" s="707"/>
      <c r="M82" s="707"/>
      <c r="N82" s="707"/>
    </row>
    <row r="83" spans="1:14" ht="15.75" customHeight="1" x14ac:dyDescent="0.2">
      <c r="J83" s="3124" t="s">
        <v>1005</v>
      </c>
      <c r="K83" s="3124"/>
      <c r="M83" s="3397" t="s">
        <v>1004</v>
      </c>
      <c r="N83" s="3395"/>
    </row>
    <row r="84" spans="1:14" ht="15.75" customHeight="1" x14ac:dyDescent="0.2">
      <c r="J84" s="3124"/>
      <c r="K84" s="3124"/>
      <c r="M84" s="3398"/>
      <c r="N84" s="3396"/>
    </row>
  </sheetData>
  <sheetProtection algorithmName="SHA-512" hashValue="jmPXxb8lBZJAPmei3Rq9Mm/isDZ1kgZygrGygA0lfsPHX5s6o2ogml2yqKp2hGru/8vdgKdve4QtHGY87KUkmQ==" saltValue="heGVzP8j8bLQ6KfvrBKFAw==" spinCount="100000" sheet="1" formatCells="0" formatColumns="0" formatRows="0" insertColumns="0" insertRows="0" deleteColumns="0" deleteRows="0" sort="0" autoFilter="0" pivotTables="0"/>
  <mergeCells count="225">
    <mergeCell ref="A2:B2"/>
    <mergeCell ref="C2:J2"/>
    <mergeCell ref="K2:N2"/>
    <mergeCell ref="A1:N1"/>
    <mergeCell ref="A4:F5"/>
    <mergeCell ref="J83:K84"/>
    <mergeCell ref="M49:M50"/>
    <mergeCell ref="N49:N50"/>
    <mergeCell ref="M83:M84"/>
    <mergeCell ref="N83:N84"/>
    <mergeCell ref="J76:K76"/>
    <mergeCell ref="L76:M76"/>
    <mergeCell ref="J57:K57"/>
    <mergeCell ref="L57:M57"/>
    <mergeCell ref="N52:N54"/>
    <mergeCell ref="J32:K32"/>
    <mergeCell ref="L32:M32"/>
    <mergeCell ref="L28:M28"/>
    <mergeCell ref="J12:K12"/>
    <mergeCell ref="L12:M12"/>
    <mergeCell ref="N7:N9"/>
    <mergeCell ref="A81:G81"/>
    <mergeCell ref="I81:K81"/>
    <mergeCell ref="L81:M81"/>
    <mergeCell ref="A80:G80"/>
    <mergeCell ref="I80:K80"/>
    <mergeCell ref="L80:M80"/>
    <mergeCell ref="J73:K73"/>
    <mergeCell ref="L73:M73"/>
    <mergeCell ref="H70:I70"/>
    <mergeCell ref="J70:K70"/>
    <mergeCell ref="L70:M70"/>
    <mergeCell ref="H71:I71"/>
    <mergeCell ref="J71:K71"/>
    <mergeCell ref="L71:M71"/>
    <mergeCell ref="L78:M78"/>
    <mergeCell ref="G79:I79"/>
    <mergeCell ref="L79:M79"/>
    <mergeCell ref="H74:I74"/>
    <mergeCell ref="J74:K74"/>
    <mergeCell ref="L74:M74"/>
    <mergeCell ref="B75:F75"/>
    <mergeCell ref="B76:F79"/>
    <mergeCell ref="G76:G78"/>
    <mergeCell ref="H76:I76"/>
    <mergeCell ref="H55:I55"/>
    <mergeCell ref="J55:K55"/>
    <mergeCell ref="H68:I68"/>
    <mergeCell ref="J68:K68"/>
    <mergeCell ref="L68:M68"/>
    <mergeCell ref="H58:I58"/>
    <mergeCell ref="J58:K58"/>
    <mergeCell ref="L58:M58"/>
    <mergeCell ref="H59:I59"/>
    <mergeCell ref="J59:K59"/>
    <mergeCell ref="L59:M59"/>
    <mergeCell ref="J64:K64"/>
    <mergeCell ref="L64:M64"/>
    <mergeCell ref="H65:I65"/>
    <mergeCell ref="J65:K65"/>
    <mergeCell ref="L65:M65"/>
    <mergeCell ref="H62:I62"/>
    <mergeCell ref="J62:K62"/>
    <mergeCell ref="L62:M62"/>
    <mergeCell ref="H63:I63"/>
    <mergeCell ref="J63:K63"/>
    <mergeCell ref="L63:M63"/>
    <mergeCell ref="H60:I60"/>
    <mergeCell ref="J60:K60"/>
    <mergeCell ref="L55:M55"/>
    <mergeCell ref="H56:I56"/>
    <mergeCell ref="J56:K56"/>
    <mergeCell ref="L56:M56"/>
    <mergeCell ref="H57:I57"/>
    <mergeCell ref="H78:I78"/>
    <mergeCell ref="H72:I72"/>
    <mergeCell ref="J72:K72"/>
    <mergeCell ref="L72:M72"/>
    <mergeCell ref="H73:I73"/>
    <mergeCell ref="H69:I69"/>
    <mergeCell ref="J69:K69"/>
    <mergeCell ref="L69:M69"/>
    <mergeCell ref="L60:M60"/>
    <mergeCell ref="H61:I61"/>
    <mergeCell ref="J61:K61"/>
    <mergeCell ref="L61:M61"/>
    <mergeCell ref="H66:I66"/>
    <mergeCell ref="J66:K66"/>
    <mergeCell ref="L66:M66"/>
    <mergeCell ref="H67:I67"/>
    <mergeCell ref="J67:K67"/>
    <mergeCell ref="L67:M67"/>
    <mergeCell ref="H64:I64"/>
    <mergeCell ref="H52:I53"/>
    <mergeCell ref="J52:M52"/>
    <mergeCell ref="J53:K53"/>
    <mergeCell ref="L53:M53"/>
    <mergeCell ref="H54:I54"/>
    <mergeCell ref="J54:K54"/>
    <mergeCell ref="L54:M54"/>
    <mergeCell ref="A51:C51"/>
    <mergeCell ref="A52:A54"/>
    <mergeCell ref="B52:B54"/>
    <mergeCell ref="C52:C54"/>
    <mergeCell ref="D52:F52"/>
    <mergeCell ref="G52:G53"/>
    <mergeCell ref="A46:G46"/>
    <mergeCell ref="I46:K46"/>
    <mergeCell ref="L46:M46"/>
    <mergeCell ref="A47:G47"/>
    <mergeCell ref="I47:K47"/>
    <mergeCell ref="L47:M47"/>
    <mergeCell ref="J49:K50"/>
    <mergeCell ref="B41:F41"/>
    <mergeCell ref="B42:F45"/>
    <mergeCell ref="G42:G44"/>
    <mergeCell ref="H42:I42"/>
    <mergeCell ref="J42:K42"/>
    <mergeCell ref="L42:M42"/>
    <mergeCell ref="H44:I44"/>
    <mergeCell ref="L44:M44"/>
    <mergeCell ref="G45:I45"/>
    <mergeCell ref="L45:M45"/>
    <mergeCell ref="H39:I39"/>
    <mergeCell ref="J39:K39"/>
    <mergeCell ref="L39:M39"/>
    <mergeCell ref="H36:I36"/>
    <mergeCell ref="J36:K36"/>
    <mergeCell ref="L36:M36"/>
    <mergeCell ref="H40:I40"/>
    <mergeCell ref="J40:K40"/>
    <mergeCell ref="L40:M40"/>
    <mergeCell ref="H37:I37"/>
    <mergeCell ref="J37:K37"/>
    <mergeCell ref="L37:M37"/>
    <mergeCell ref="H38:I38"/>
    <mergeCell ref="J38:K38"/>
    <mergeCell ref="L38:M38"/>
    <mergeCell ref="B25:F25"/>
    <mergeCell ref="H26:I26"/>
    <mergeCell ref="J26:K26"/>
    <mergeCell ref="L26:M26"/>
    <mergeCell ref="H27:I27"/>
    <mergeCell ref="J27:K27"/>
    <mergeCell ref="L27:M27"/>
    <mergeCell ref="H28:I28"/>
    <mergeCell ref="J28:K28"/>
    <mergeCell ref="H35:I35"/>
    <mergeCell ref="J35:K35"/>
    <mergeCell ref="L35:M35"/>
    <mergeCell ref="H31:I31"/>
    <mergeCell ref="J31:K31"/>
    <mergeCell ref="L31:M31"/>
    <mergeCell ref="H32:I32"/>
    <mergeCell ref="H23:I23"/>
    <mergeCell ref="J23:K23"/>
    <mergeCell ref="L23:M23"/>
    <mergeCell ref="H24:I24"/>
    <mergeCell ref="J24:K24"/>
    <mergeCell ref="L24:M24"/>
    <mergeCell ref="H29:I29"/>
    <mergeCell ref="J29:K29"/>
    <mergeCell ref="L29:M29"/>
    <mergeCell ref="H30:I30"/>
    <mergeCell ref="H33:I33"/>
    <mergeCell ref="J33:K33"/>
    <mergeCell ref="L33:M33"/>
    <mergeCell ref="H34:I34"/>
    <mergeCell ref="J34:K34"/>
    <mergeCell ref="L34:M34"/>
    <mergeCell ref="J30:K30"/>
    <mergeCell ref="L30:M30"/>
    <mergeCell ref="H21:I21"/>
    <mergeCell ref="J21:K21"/>
    <mergeCell ref="L21:M21"/>
    <mergeCell ref="H22:I22"/>
    <mergeCell ref="J22:K22"/>
    <mergeCell ref="L22:M22"/>
    <mergeCell ref="H19:I19"/>
    <mergeCell ref="J19:K19"/>
    <mergeCell ref="L19:M19"/>
    <mergeCell ref="H20:I20"/>
    <mergeCell ref="J20:K20"/>
    <mergeCell ref="L20:M20"/>
    <mergeCell ref="H17:I17"/>
    <mergeCell ref="J17:K17"/>
    <mergeCell ref="L17:M17"/>
    <mergeCell ref="H18:I18"/>
    <mergeCell ref="J18:K18"/>
    <mergeCell ref="L18:M18"/>
    <mergeCell ref="H15:I15"/>
    <mergeCell ref="J15:K15"/>
    <mergeCell ref="L15:M15"/>
    <mergeCell ref="H16:I16"/>
    <mergeCell ref="J16:K16"/>
    <mergeCell ref="L16:M16"/>
    <mergeCell ref="A6:C6"/>
    <mergeCell ref="J7:M7"/>
    <mergeCell ref="J8:K8"/>
    <mergeCell ref="L8:M8"/>
    <mergeCell ref="H9:I9"/>
    <mergeCell ref="J9:K9"/>
    <mergeCell ref="L9:M9"/>
    <mergeCell ref="A7:A9"/>
    <mergeCell ref="B7:B9"/>
    <mergeCell ref="C7:C9"/>
    <mergeCell ref="D7:F7"/>
    <mergeCell ref="G7:G8"/>
    <mergeCell ref="H7:I8"/>
    <mergeCell ref="G4:J4"/>
    <mergeCell ref="K4:L4"/>
    <mergeCell ref="G5:J5"/>
    <mergeCell ref="H13:I13"/>
    <mergeCell ref="J13:K13"/>
    <mergeCell ref="L13:M13"/>
    <mergeCell ref="H14:I14"/>
    <mergeCell ref="J14:K14"/>
    <mergeCell ref="L14:M14"/>
    <mergeCell ref="H10:I10"/>
    <mergeCell ref="J10:K10"/>
    <mergeCell ref="L10:M10"/>
    <mergeCell ref="H11:I11"/>
    <mergeCell ref="J11:K11"/>
    <mergeCell ref="L11:M11"/>
    <mergeCell ref="H12:I12"/>
  </mergeCells>
  <phoneticPr fontId="2"/>
  <conditionalFormatting sqref="K5">
    <cfRule type="expression" dxfId="12" priority="1" stopIfTrue="1">
      <formula>G4="その他(上記用途区分以外)"</formula>
    </cfRule>
  </conditionalFormatting>
  <dataValidations count="3">
    <dataValidation type="list" allowBlank="1" showInputMessage="1" showErrorMessage="1" sqref="G4:J4" xr:uid="{975335EB-AB01-436E-982F-A1931AC522C5}">
      <formula1>"物販店,飲食店,集会所,病院,ホテル,その他(上記用途区分以外)"</formula1>
    </dataValidation>
    <dataValidation type="list" allowBlank="1" showInputMessage="1" showErrorMessage="1" sqref="F53 F8" xr:uid="{14D429C6-CB85-414C-A9ED-3CA7E7ED33D7}">
      <formula1>"灯油,重油,ガス"</formula1>
    </dataValidation>
    <dataValidation type="list" allowBlank="1" showInputMessage="1" showErrorMessage="1" sqref="F9 F54" xr:uid="{DE2DF3BA-2508-4B3F-9FFA-91C3EB850C89}">
      <formula1>"ｍ3/h kg/h,kcal,kW,ℓ"</formula1>
    </dataValidation>
  </dataValidations>
  <printOptions horizontalCentered="1"/>
  <pageMargins left="0.78740157480314965" right="0.39370078740157483" top="0.59055118110236227" bottom="0.59055118110236227" header="0.39370078740157483" footer="0"/>
  <pageSetup paperSize="9" scale="60" orientation="portrait" r:id="rId1"/>
  <headerFooter alignWithMargins="0">
    <oddHeader>&amp;R&amp;14参考様式１－５⑤ 給湯</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9DF4-E07A-4A98-9496-1559C062345B}">
  <sheetPr codeName="Sheet29">
    <tabColor rgb="FF99FF99"/>
    <pageSetUpPr fitToPage="1"/>
  </sheetPr>
  <dimension ref="A1:AJ135"/>
  <sheetViews>
    <sheetView showGridLines="0" view="pageBreakPreview" zoomScaleNormal="100" zoomScaleSheetLayoutView="100" workbookViewId="0">
      <selection activeCell="E4" sqref="E4:H4"/>
    </sheetView>
  </sheetViews>
  <sheetFormatPr defaultColWidth="9.59765625" defaultRowHeight="11" x14ac:dyDescent="0.2"/>
  <cols>
    <col min="1" max="1" width="8" style="707" customWidth="1"/>
    <col min="2" max="2" width="7" style="707" customWidth="1"/>
    <col min="3" max="3" width="9" style="707" customWidth="1"/>
    <col min="4" max="4" width="17.69921875" style="707" customWidth="1"/>
    <col min="5" max="5" width="7.3984375" style="707" customWidth="1"/>
    <col min="6" max="6" width="9.69921875" style="707" customWidth="1"/>
    <col min="7" max="7" width="3.59765625" style="707" customWidth="1"/>
    <col min="8" max="8" width="10.09765625" style="707" customWidth="1"/>
    <col min="9" max="9" width="17.09765625" style="707" customWidth="1"/>
    <col min="10" max="10" width="2.69921875" style="707" customWidth="1"/>
    <col min="11" max="11" width="22.69921875" style="707" customWidth="1"/>
    <col min="12" max="12" width="7.09765625" style="707" customWidth="1"/>
    <col min="13" max="13" width="2.69921875" style="707" customWidth="1"/>
    <col min="14" max="15" width="10.09765625" style="707" customWidth="1"/>
    <col min="16" max="16" width="4.09765625" style="707" customWidth="1"/>
    <col min="17" max="28" width="9.59765625" style="707"/>
    <col min="29" max="29" width="18.59765625" style="707" customWidth="1"/>
    <col min="30" max="33" width="0" style="707" hidden="1" customWidth="1"/>
    <col min="34" max="35" width="9.59765625" style="707" hidden="1" customWidth="1"/>
    <col min="36" max="36" width="2.3984375" style="707" hidden="1" customWidth="1"/>
    <col min="37" max="16384" width="9.59765625" style="707"/>
  </cols>
  <sheetData>
    <row r="1" spans="1:23" s="185" customFormat="1" ht="25" customHeight="1" thickBot="1" x14ac:dyDescent="0.25">
      <c r="A1" s="3339" t="s">
        <v>1413</v>
      </c>
      <c r="B1" s="3339"/>
      <c r="C1" s="3339"/>
      <c r="D1" s="3339"/>
      <c r="E1" s="3339"/>
      <c r="F1" s="3339"/>
      <c r="G1" s="3339"/>
      <c r="H1" s="3339"/>
      <c r="I1" s="3339"/>
      <c r="J1" s="3339"/>
      <c r="K1" s="3339"/>
      <c r="L1" s="3339"/>
      <c r="M1" s="3339"/>
      <c r="N1" s="3339"/>
      <c r="O1" s="1178"/>
      <c r="P1" s="1178"/>
      <c r="Q1" s="1178"/>
      <c r="R1" s="1178"/>
      <c r="S1" s="1178"/>
      <c r="T1" s="1178"/>
      <c r="U1" s="1178"/>
      <c r="V1" s="1178"/>
      <c r="W1" s="1178"/>
    </row>
    <row r="2" spans="1:23" s="185" customFormat="1" ht="30" customHeight="1" thickBot="1" x14ac:dyDescent="0.25">
      <c r="A2" s="3337" t="s">
        <v>287</v>
      </c>
      <c r="B2" s="3402"/>
      <c r="C2" s="3120" t="str">
        <f>IF('参考様式1-1'!D3="","",'参考様式1-1'!D3)</f>
        <v/>
      </c>
      <c r="D2" s="3121"/>
      <c r="E2" s="3121"/>
      <c r="F2" s="3121"/>
      <c r="G2" s="3121"/>
      <c r="H2" s="3121"/>
      <c r="I2" s="3121"/>
      <c r="J2" s="3122"/>
      <c r="K2" s="3117" t="str">
        <f>'参考様式1-1'!M3</f>
        <v>１棟目／計１棟</v>
      </c>
      <c r="L2" s="3118"/>
      <c r="M2" s="3118"/>
      <c r="N2" s="3119"/>
      <c r="O2" s="219"/>
      <c r="P2" s="219"/>
      <c r="Q2" s="219"/>
      <c r="R2" s="219"/>
      <c r="S2" s="219"/>
      <c r="T2" s="219"/>
      <c r="U2" s="219"/>
      <c r="V2" s="219"/>
      <c r="W2" s="219"/>
    </row>
    <row r="3" spans="1:23" ht="14.25" customHeight="1" thickBot="1" x14ac:dyDescent="0.25">
      <c r="A3" s="933"/>
      <c r="B3" s="705"/>
      <c r="C3" s="705"/>
      <c r="D3" s="933"/>
      <c r="E3" s="705"/>
      <c r="F3" s="705"/>
      <c r="G3" s="705"/>
      <c r="H3" s="705"/>
      <c r="I3" s="933"/>
      <c r="J3" s="933"/>
      <c r="K3" s="961"/>
      <c r="L3" s="963"/>
      <c r="M3" s="962"/>
    </row>
    <row r="4" spans="1:23" ht="14.25" customHeight="1" thickBot="1" x14ac:dyDescent="0.25">
      <c r="A4" s="3251" t="s">
        <v>390</v>
      </c>
      <c r="B4" s="3252"/>
      <c r="C4" s="3252"/>
      <c r="D4" s="3253"/>
      <c r="E4" s="3466"/>
      <c r="F4" s="3467"/>
      <c r="G4" s="3467"/>
      <c r="H4" s="3468"/>
      <c r="I4" s="3464" t="str">
        <f>IF(E4="事務所",0.2,IF(OR(E4="学校",E4="物販店",E4="飲食店",E4="集会所"),0.25,IF(E4="病院",0.1,IF(E4="ホテル",0.1,"-"))))</f>
        <v>-</v>
      </c>
      <c r="J4" s="3465"/>
      <c r="K4" s="961"/>
      <c r="L4" s="963"/>
      <c r="M4" s="962"/>
    </row>
    <row r="5" spans="1:23" ht="14.25" customHeight="1" thickBot="1" x14ac:dyDescent="0.25">
      <c r="A5" s="3254"/>
      <c r="B5" s="3255"/>
      <c r="C5" s="3255"/>
      <c r="D5" s="3256"/>
      <c r="E5" s="3415" t="s">
        <v>1176</v>
      </c>
      <c r="F5" s="3416"/>
      <c r="G5" s="3416"/>
      <c r="H5" s="3417"/>
      <c r="I5" s="1176"/>
      <c r="J5" s="1386" t="s">
        <v>439</v>
      </c>
      <c r="K5" s="961"/>
      <c r="L5" s="963"/>
      <c r="M5" s="962"/>
    </row>
    <row r="6" spans="1:23" s="705" customFormat="1" ht="25" customHeight="1" thickBot="1" x14ac:dyDescent="0.25">
      <c r="A6" s="2915" t="s">
        <v>521</v>
      </c>
      <c r="B6" s="2916"/>
      <c r="C6" s="2916"/>
      <c r="D6" s="2917"/>
      <c r="E6" s="745"/>
      <c r="F6" s="707"/>
      <c r="G6" s="707"/>
      <c r="H6" s="707"/>
      <c r="I6" s="707"/>
      <c r="J6" s="707"/>
      <c r="K6" s="707"/>
      <c r="L6" s="707"/>
      <c r="M6" s="707"/>
      <c r="N6" s="1005"/>
      <c r="Q6" s="1005"/>
    </row>
    <row r="7" spans="1:23" ht="15" customHeight="1" thickBot="1" x14ac:dyDescent="0.25">
      <c r="A7" s="3403" t="s">
        <v>1411</v>
      </c>
      <c r="B7" s="935" t="s">
        <v>669</v>
      </c>
      <c r="C7" s="941" t="s">
        <v>523</v>
      </c>
      <c r="D7" s="941" t="s">
        <v>670</v>
      </c>
      <c r="E7" s="941" t="s">
        <v>526</v>
      </c>
      <c r="F7" s="941" t="s">
        <v>671</v>
      </c>
      <c r="G7" s="3125" t="s">
        <v>672</v>
      </c>
      <c r="H7" s="3159"/>
      <c r="I7" s="3125" t="s">
        <v>673</v>
      </c>
      <c r="J7" s="3126"/>
      <c r="K7" s="3126"/>
      <c r="L7" s="3126"/>
      <c r="M7" s="3126"/>
      <c r="N7" s="3159"/>
    </row>
    <row r="8" spans="1:23" ht="15" customHeight="1" x14ac:dyDescent="0.2">
      <c r="A8" s="3404"/>
      <c r="B8" s="825"/>
      <c r="C8" s="826"/>
      <c r="D8" s="964"/>
      <c r="E8" s="830"/>
      <c r="F8" s="992"/>
      <c r="G8" s="1298"/>
      <c r="H8" s="1299" t="str">
        <f>IF(ISERROR(IF(OR(E8,F8)="", "", E8*F8)),"",IF(OR(E8,F8)="", "", E8*F8))</f>
        <v/>
      </c>
      <c r="I8" s="3432"/>
      <c r="J8" s="3433"/>
      <c r="K8" s="3433"/>
      <c r="L8" s="3433"/>
      <c r="M8" s="3433"/>
      <c r="N8" s="3434"/>
    </row>
    <row r="9" spans="1:23" ht="15" customHeight="1" x14ac:dyDescent="0.2">
      <c r="A9" s="3404"/>
      <c r="B9" s="828"/>
      <c r="C9" s="829"/>
      <c r="D9" s="965"/>
      <c r="E9" s="830"/>
      <c r="F9" s="723"/>
      <c r="G9" s="1300"/>
      <c r="H9" s="1301" t="str">
        <f>IF(ISERROR(IF(OR(E9,F9)="", "", E9*F9)),"",IF(OR(E9,F9)="", "", E9*F9))</f>
        <v/>
      </c>
      <c r="I9" s="3429"/>
      <c r="J9" s="3430"/>
      <c r="K9" s="3430"/>
      <c r="L9" s="3430"/>
      <c r="M9" s="3430"/>
      <c r="N9" s="3431"/>
    </row>
    <row r="10" spans="1:23" ht="15" customHeight="1" x14ac:dyDescent="0.2">
      <c r="A10" s="3404"/>
      <c r="B10" s="828"/>
      <c r="C10" s="829"/>
      <c r="D10" s="965"/>
      <c r="E10" s="830"/>
      <c r="F10" s="723"/>
      <c r="G10" s="1300"/>
      <c r="H10" s="1301" t="str">
        <f t="shared" ref="H10:H21" si="0">IF(ISERROR(IF(OR(E10,F10)="", "", E10*F10)),"",IF(OR(E10,F10)="", "", E10*F10))</f>
        <v/>
      </c>
      <c r="I10" s="3429"/>
      <c r="J10" s="3430"/>
      <c r="K10" s="3430"/>
      <c r="L10" s="3430"/>
      <c r="M10" s="3430"/>
      <c r="N10" s="3431"/>
    </row>
    <row r="11" spans="1:23" ht="15" customHeight="1" x14ac:dyDescent="0.2">
      <c r="A11" s="3404"/>
      <c r="B11" s="828"/>
      <c r="C11" s="829"/>
      <c r="D11" s="965"/>
      <c r="E11" s="830"/>
      <c r="F11" s="723"/>
      <c r="G11" s="1300"/>
      <c r="H11" s="1301" t="str">
        <f t="shared" si="0"/>
        <v/>
      </c>
      <c r="I11" s="3429"/>
      <c r="J11" s="3430"/>
      <c r="K11" s="3430"/>
      <c r="L11" s="3430"/>
      <c r="M11" s="3430"/>
      <c r="N11" s="3431"/>
    </row>
    <row r="12" spans="1:23" ht="15" customHeight="1" x14ac:dyDescent="0.2">
      <c r="A12" s="3404"/>
      <c r="B12" s="828"/>
      <c r="C12" s="829"/>
      <c r="D12" s="965"/>
      <c r="E12" s="830"/>
      <c r="F12" s="723"/>
      <c r="G12" s="1300"/>
      <c r="H12" s="1301" t="str">
        <f t="shared" si="0"/>
        <v/>
      </c>
      <c r="I12" s="3429"/>
      <c r="J12" s="3430"/>
      <c r="K12" s="3430"/>
      <c r="L12" s="3430"/>
      <c r="M12" s="3430"/>
      <c r="N12" s="3431"/>
    </row>
    <row r="13" spans="1:23" ht="15" customHeight="1" x14ac:dyDescent="0.2">
      <c r="A13" s="3404"/>
      <c r="B13" s="828"/>
      <c r="C13" s="829"/>
      <c r="D13" s="965"/>
      <c r="E13" s="830"/>
      <c r="F13" s="723"/>
      <c r="G13" s="1300"/>
      <c r="H13" s="1301" t="str">
        <f t="shared" si="0"/>
        <v/>
      </c>
      <c r="I13" s="3429"/>
      <c r="J13" s="3430"/>
      <c r="K13" s="3430"/>
      <c r="L13" s="3430"/>
      <c r="M13" s="3430"/>
      <c r="N13" s="3431"/>
    </row>
    <row r="14" spans="1:23" ht="15" customHeight="1" x14ac:dyDescent="0.2">
      <c r="A14" s="3404"/>
      <c r="B14" s="828"/>
      <c r="C14" s="829"/>
      <c r="D14" s="965"/>
      <c r="E14" s="830"/>
      <c r="F14" s="723"/>
      <c r="G14" s="1300"/>
      <c r="H14" s="1301" t="str">
        <f t="shared" si="0"/>
        <v/>
      </c>
      <c r="I14" s="3429"/>
      <c r="J14" s="3430"/>
      <c r="K14" s="3430"/>
      <c r="L14" s="3430"/>
      <c r="M14" s="3430"/>
      <c r="N14" s="3431"/>
    </row>
    <row r="15" spans="1:23" ht="15" customHeight="1" x14ac:dyDescent="0.2">
      <c r="A15" s="3404"/>
      <c r="B15" s="828"/>
      <c r="C15" s="829"/>
      <c r="D15" s="965"/>
      <c r="E15" s="830"/>
      <c r="F15" s="723"/>
      <c r="G15" s="1300"/>
      <c r="H15" s="1301" t="str">
        <f t="shared" si="0"/>
        <v/>
      </c>
      <c r="I15" s="3429"/>
      <c r="J15" s="3430"/>
      <c r="K15" s="3430"/>
      <c r="L15" s="3430"/>
      <c r="M15" s="3430"/>
      <c r="N15" s="3431"/>
    </row>
    <row r="16" spans="1:23" ht="15" customHeight="1" x14ac:dyDescent="0.2">
      <c r="A16" s="3404"/>
      <c r="B16" s="828"/>
      <c r="C16" s="829"/>
      <c r="D16" s="965"/>
      <c r="E16" s="830"/>
      <c r="F16" s="723"/>
      <c r="G16" s="1300"/>
      <c r="H16" s="1301" t="str">
        <f t="shared" si="0"/>
        <v/>
      </c>
      <c r="I16" s="3429"/>
      <c r="J16" s="3430"/>
      <c r="K16" s="3430"/>
      <c r="L16" s="3430"/>
      <c r="M16" s="3430"/>
      <c r="N16" s="3431"/>
    </row>
    <row r="17" spans="1:14" ht="15" customHeight="1" x14ac:dyDescent="0.2">
      <c r="A17" s="3404"/>
      <c r="B17" s="828"/>
      <c r="C17" s="829"/>
      <c r="D17" s="965"/>
      <c r="E17" s="830"/>
      <c r="F17" s="723"/>
      <c r="G17" s="1300"/>
      <c r="H17" s="1301" t="str">
        <f t="shared" si="0"/>
        <v/>
      </c>
      <c r="I17" s="3429"/>
      <c r="J17" s="3430"/>
      <c r="K17" s="3430"/>
      <c r="L17" s="3430"/>
      <c r="M17" s="3430"/>
      <c r="N17" s="3431"/>
    </row>
    <row r="18" spans="1:14" ht="15" customHeight="1" x14ac:dyDescent="0.2">
      <c r="A18" s="3404"/>
      <c r="B18" s="828"/>
      <c r="C18" s="829"/>
      <c r="D18" s="965"/>
      <c r="E18" s="830"/>
      <c r="F18" s="723"/>
      <c r="G18" s="1300"/>
      <c r="H18" s="1301" t="str">
        <f t="shared" si="0"/>
        <v/>
      </c>
      <c r="I18" s="3429"/>
      <c r="J18" s="3430"/>
      <c r="K18" s="3430"/>
      <c r="L18" s="3430"/>
      <c r="M18" s="3430"/>
      <c r="N18" s="3431"/>
    </row>
    <row r="19" spans="1:14" ht="15" customHeight="1" x14ac:dyDescent="0.2">
      <c r="A19" s="3404"/>
      <c r="B19" s="828"/>
      <c r="C19" s="829"/>
      <c r="D19" s="965"/>
      <c r="E19" s="830"/>
      <c r="F19" s="723"/>
      <c r="G19" s="1300"/>
      <c r="H19" s="1301" t="str">
        <f t="shared" si="0"/>
        <v/>
      </c>
      <c r="I19" s="3429"/>
      <c r="J19" s="3430"/>
      <c r="K19" s="3430"/>
      <c r="L19" s="3430"/>
      <c r="M19" s="3430"/>
      <c r="N19" s="3431"/>
    </row>
    <row r="20" spans="1:14" ht="15" customHeight="1" x14ac:dyDescent="0.2">
      <c r="A20" s="3404"/>
      <c r="B20" s="828"/>
      <c r="C20" s="829"/>
      <c r="D20" s="965"/>
      <c r="E20" s="830"/>
      <c r="F20" s="723"/>
      <c r="G20" s="1300"/>
      <c r="H20" s="1301" t="str">
        <f t="shared" si="0"/>
        <v/>
      </c>
      <c r="I20" s="3429"/>
      <c r="J20" s="3430"/>
      <c r="K20" s="3430"/>
      <c r="L20" s="3430"/>
      <c r="M20" s="3430"/>
      <c r="N20" s="3431"/>
    </row>
    <row r="21" spans="1:14" ht="15" customHeight="1" x14ac:dyDescent="0.2">
      <c r="A21" s="3404"/>
      <c r="B21" s="828"/>
      <c r="C21" s="829"/>
      <c r="D21" s="965"/>
      <c r="E21" s="830"/>
      <c r="F21" s="723"/>
      <c r="G21" s="1300"/>
      <c r="H21" s="1301" t="str">
        <f t="shared" si="0"/>
        <v/>
      </c>
      <c r="I21" s="3429"/>
      <c r="J21" s="3430"/>
      <c r="K21" s="3430"/>
      <c r="L21" s="3430"/>
      <c r="M21" s="3430"/>
      <c r="N21" s="3431"/>
    </row>
    <row r="22" spans="1:14" ht="15" customHeight="1" thickBot="1" x14ac:dyDescent="0.25">
      <c r="A22" s="3404"/>
      <c r="B22" s="831"/>
      <c r="C22" s="832"/>
      <c r="D22" s="966"/>
      <c r="E22" s="833"/>
      <c r="F22" s="815"/>
      <c r="G22" s="1302"/>
      <c r="H22" s="1303" t="str">
        <f>IF(ISERROR(IF(OR(E22,F22)="", "", E22*F22)),"",IF(OR(E22,F22)="", "", E22*F22))</f>
        <v/>
      </c>
      <c r="I22" s="3435"/>
      <c r="J22" s="3436"/>
      <c r="K22" s="3436"/>
      <c r="L22" s="3436"/>
      <c r="M22" s="3436"/>
      <c r="N22" s="3437"/>
    </row>
    <row r="23" spans="1:14" ht="15" customHeight="1" thickBot="1" x14ac:dyDescent="0.25">
      <c r="A23" s="3405"/>
      <c r="B23" s="3438" t="s">
        <v>231</v>
      </c>
      <c r="C23" s="3439"/>
      <c r="D23" s="3440"/>
      <c r="E23" s="1586">
        <f>SUM(E8:E22)</f>
        <v>0</v>
      </c>
      <c r="F23" s="1587">
        <f>SUM(F8:F22)</f>
        <v>0</v>
      </c>
      <c r="G23" s="1590"/>
      <c r="H23" s="1588">
        <f>SUM(G8:H22)</f>
        <v>0</v>
      </c>
      <c r="I23" s="3125"/>
      <c r="J23" s="3126"/>
      <c r="K23" s="3126"/>
      <c r="L23" s="3126"/>
      <c r="M23" s="3126"/>
      <c r="N23" s="3159"/>
    </row>
    <row r="24" spans="1:14" ht="15" customHeight="1" thickBot="1" x14ac:dyDescent="0.25">
      <c r="A24" s="3403" t="s">
        <v>1412</v>
      </c>
      <c r="B24" s="941" t="s">
        <v>669</v>
      </c>
      <c r="C24" s="941" t="s">
        <v>523</v>
      </c>
      <c r="D24" s="941" t="s">
        <v>670</v>
      </c>
      <c r="E24" s="941" t="s">
        <v>526</v>
      </c>
      <c r="F24" s="941" t="s">
        <v>671</v>
      </c>
      <c r="G24" s="3125" t="s">
        <v>672</v>
      </c>
      <c r="H24" s="3159"/>
      <c r="I24" s="3125" t="s">
        <v>673</v>
      </c>
      <c r="J24" s="3126"/>
      <c r="K24" s="3126"/>
      <c r="L24" s="3126"/>
      <c r="M24" s="3126"/>
      <c r="N24" s="3159"/>
    </row>
    <row r="25" spans="1:14" ht="15" customHeight="1" x14ac:dyDescent="0.2">
      <c r="A25" s="3404"/>
      <c r="B25" s="825"/>
      <c r="C25" s="826"/>
      <c r="D25" s="964"/>
      <c r="E25" s="827"/>
      <c r="F25" s="993"/>
      <c r="G25" s="1300"/>
      <c r="H25" s="1304" t="str">
        <f>IF(ISERROR(IF(OR(E25,F25)="", "", E25*F25)),"",IF(OR(E25,F25)="", "", E25*F25))</f>
        <v/>
      </c>
      <c r="I25" s="3429"/>
      <c r="J25" s="3430"/>
      <c r="K25" s="3430"/>
      <c r="L25" s="3430"/>
      <c r="M25" s="3430"/>
      <c r="N25" s="3431"/>
    </row>
    <row r="26" spans="1:14" ht="15" customHeight="1" x14ac:dyDescent="0.2">
      <c r="A26" s="3404"/>
      <c r="B26" s="828"/>
      <c r="C26" s="829"/>
      <c r="D26" s="965"/>
      <c r="E26" s="830"/>
      <c r="F26" s="992"/>
      <c r="G26" s="1300"/>
      <c r="H26" s="1304" t="str">
        <f>IF(ISERROR(IF(OR(E26,F26)="", "", E26*F26)),"",IF(OR(E26,F26)="", "", E26*F26))</f>
        <v/>
      </c>
      <c r="I26" s="3429"/>
      <c r="J26" s="3430"/>
      <c r="K26" s="3430"/>
      <c r="L26" s="3430"/>
      <c r="M26" s="3430"/>
      <c r="N26" s="3431"/>
    </row>
    <row r="27" spans="1:14" ht="15" customHeight="1" x14ac:dyDescent="0.2">
      <c r="A27" s="3404"/>
      <c r="B27" s="828"/>
      <c r="C27" s="829"/>
      <c r="D27" s="965"/>
      <c r="E27" s="830"/>
      <c r="F27" s="992"/>
      <c r="G27" s="1300"/>
      <c r="H27" s="1304" t="str">
        <f>IF(ISERROR(IF(OR(E27,F27)="", "", E27*F27)),"",IF(OR(E27,F27)="", "", E27*F27))</f>
        <v/>
      </c>
      <c r="I27" s="3429"/>
      <c r="J27" s="3430"/>
      <c r="K27" s="3430"/>
      <c r="L27" s="3430"/>
      <c r="M27" s="3430"/>
      <c r="N27" s="3431"/>
    </row>
    <row r="28" spans="1:14" ht="15" customHeight="1" x14ac:dyDescent="0.2">
      <c r="A28" s="3404"/>
      <c r="B28" s="828"/>
      <c r="C28" s="829"/>
      <c r="D28" s="965"/>
      <c r="E28" s="830"/>
      <c r="F28" s="992"/>
      <c r="G28" s="1300"/>
      <c r="H28" s="1304" t="str">
        <f t="shared" ref="H28:H31" si="1">IF(ISERROR(IF(OR(E28,F28)="", "", E28*F28)),"",IF(OR(E28,F28)="", "", E28*F28))</f>
        <v/>
      </c>
      <c r="I28" s="3429"/>
      <c r="J28" s="3430"/>
      <c r="K28" s="3430"/>
      <c r="L28" s="3430"/>
      <c r="M28" s="3430"/>
      <c r="N28" s="3431"/>
    </row>
    <row r="29" spans="1:14" ht="15" customHeight="1" x14ac:dyDescent="0.2">
      <c r="A29" s="3404"/>
      <c r="B29" s="828"/>
      <c r="C29" s="829"/>
      <c r="D29" s="965"/>
      <c r="E29" s="830"/>
      <c r="F29" s="992"/>
      <c r="G29" s="1300"/>
      <c r="H29" s="1304" t="str">
        <f t="shared" si="1"/>
        <v/>
      </c>
      <c r="I29" s="3429"/>
      <c r="J29" s="3430"/>
      <c r="K29" s="3430"/>
      <c r="L29" s="3430"/>
      <c r="M29" s="3430"/>
      <c r="N29" s="3431"/>
    </row>
    <row r="30" spans="1:14" ht="15" customHeight="1" x14ac:dyDescent="0.2">
      <c r="A30" s="3404"/>
      <c r="B30" s="828"/>
      <c r="C30" s="829"/>
      <c r="D30" s="965"/>
      <c r="E30" s="830"/>
      <c r="F30" s="992"/>
      <c r="G30" s="1300"/>
      <c r="H30" s="1304" t="str">
        <f t="shared" si="1"/>
        <v/>
      </c>
      <c r="I30" s="3429"/>
      <c r="J30" s="3430"/>
      <c r="K30" s="3430"/>
      <c r="L30" s="3430"/>
      <c r="M30" s="3430"/>
      <c r="N30" s="3431"/>
    </row>
    <row r="31" spans="1:14" ht="15" customHeight="1" x14ac:dyDescent="0.2">
      <c r="A31" s="3404"/>
      <c r="B31" s="828"/>
      <c r="C31" s="829"/>
      <c r="D31" s="965"/>
      <c r="E31" s="830"/>
      <c r="F31" s="723"/>
      <c r="G31" s="1300"/>
      <c r="H31" s="1304" t="str">
        <f t="shared" si="1"/>
        <v/>
      </c>
      <c r="I31" s="3429"/>
      <c r="J31" s="3430"/>
      <c r="K31" s="3430"/>
      <c r="L31" s="3430"/>
      <c r="M31" s="3430"/>
      <c r="N31" s="3431"/>
    </row>
    <row r="32" spans="1:14" ht="15" customHeight="1" x14ac:dyDescent="0.2">
      <c r="A32" s="3404"/>
      <c r="B32" s="828"/>
      <c r="C32" s="829"/>
      <c r="D32" s="965"/>
      <c r="E32" s="830"/>
      <c r="F32" s="992"/>
      <c r="G32" s="1300"/>
      <c r="H32" s="1304" t="str">
        <f t="shared" ref="H32:H60" si="2">IF(ISERROR(IF(OR(E32,F32)="", "", E32*F32)),"",IF(OR(E32,F32)="", "", E32*F32))</f>
        <v/>
      </c>
      <c r="I32" s="3429"/>
      <c r="J32" s="3430"/>
      <c r="K32" s="3430"/>
      <c r="L32" s="3430"/>
      <c r="M32" s="3430"/>
      <c r="N32" s="3431"/>
    </row>
    <row r="33" spans="1:14" ht="15" customHeight="1" x14ac:dyDescent="0.2">
      <c r="A33" s="3404"/>
      <c r="B33" s="828"/>
      <c r="C33" s="829"/>
      <c r="D33" s="965"/>
      <c r="E33" s="830"/>
      <c r="F33" s="992"/>
      <c r="G33" s="1300"/>
      <c r="H33" s="1304" t="str">
        <f t="shared" si="2"/>
        <v/>
      </c>
      <c r="I33" s="3429"/>
      <c r="J33" s="3430"/>
      <c r="K33" s="3430"/>
      <c r="L33" s="3430"/>
      <c r="M33" s="3430"/>
      <c r="N33" s="3431"/>
    </row>
    <row r="34" spans="1:14" ht="15" customHeight="1" x14ac:dyDescent="0.2">
      <c r="A34" s="3404"/>
      <c r="B34" s="828"/>
      <c r="C34" s="829"/>
      <c r="D34" s="965"/>
      <c r="E34" s="830"/>
      <c r="F34" s="992"/>
      <c r="G34" s="1300"/>
      <c r="H34" s="1304" t="str">
        <f t="shared" si="2"/>
        <v/>
      </c>
      <c r="I34" s="3429"/>
      <c r="J34" s="3430"/>
      <c r="K34" s="3430"/>
      <c r="L34" s="3430"/>
      <c r="M34" s="3430"/>
      <c r="N34" s="3431"/>
    </row>
    <row r="35" spans="1:14" ht="15" customHeight="1" x14ac:dyDescent="0.2">
      <c r="A35" s="3404"/>
      <c r="B35" s="828"/>
      <c r="C35" s="829"/>
      <c r="D35" s="965"/>
      <c r="E35" s="830"/>
      <c r="F35" s="992"/>
      <c r="G35" s="1300"/>
      <c r="H35" s="1304" t="str">
        <f t="shared" si="2"/>
        <v/>
      </c>
      <c r="I35" s="3429"/>
      <c r="J35" s="3430"/>
      <c r="K35" s="3430"/>
      <c r="L35" s="3430"/>
      <c r="M35" s="3430"/>
      <c r="N35" s="3431"/>
    </row>
    <row r="36" spans="1:14" ht="15" customHeight="1" x14ac:dyDescent="0.2">
      <c r="A36" s="3404"/>
      <c r="B36" s="828"/>
      <c r="C36" s="829"/>
      <c r="D36" s="965"/>
      <c r="E36" s="830"/>
      <c r="F36" s="723"/>
      <c r="G36" s="1300"/>
      <c r="H36" s="1304" t="str">
        <f t="shared" si="2"/>
        <v/>
      </c>
      <c r="I36" s="3429"/>
      <c r="J36" s="3430"/>
      <c r="K36" s="3430"/>
      <c r="L36" s="3430"/>
      <c r="M36" s="3430"/>
      <c r="N36" s="3431"/>
    </row>
    <row r="37" spans="1:14" ht="15" customHeight="1" x14ac:dyDescent="0.2">
      <c r="A37" s="3404"/>
      <c r="B37" s="828"/>
      <c r="C37" s="829"/>
      <c r="D37" s="965"/>
      <c r="E37" s="830"/>
      <c r="F37" s="723"/>
      <c r="G37" s="1300"/>
      <c r="H37" s="1304" t="str">
        <f t="shared" si="2"/>
        <v/>
      </c>
      <c r="I37" s="3429"/>
      <c r="J37" s="3430"/>
      <c r="K37" s="3430"/>
      <c r="L37" s="3430"/>
      <c r="M37" s="3430"/>
      <c r="N37" s="3431"/>
    </row>
    <row r="38" spans="1:14" ht="15" customHeight="1" x14ac:dyDescent="0.2">
      <c r="A38" s="3404"/>
      <c r="B38" s="828"/>
      <c r="C38" s="829"/>
      <c r="D38" s="965"/>
      <c r="E38" s="830"/>
      <c r="F38" s="723"/>
      <c r="G38" s="1300"/>
      <c r="H38" s="1304" t="str">
        <f t="shared" si="2"/>
        <v/>
      </c>
      <c r="I38" s="3429"/>
      <c r="J38" s="3430"/>
      <c r="K38" s="3430"/>
      <c r="L38" s="3430"/>
      <c r="M38" s="3430"/>
      <c r="N38" s="3431"/>
    </row>
    <row r="39" spans="1:14" ht="15" customHeight="1" x14ac:dyDescent="0.2">
      <c r="A39" s="3404"/>
      <c r="B39" s="828"/>
      <c r="C39" s="829"/>
      <c r="D39" s="965"/>
      <c r="E39" s="830"/>
      <c r="F39" s="723"/>
      <c r="G39" s="1300"/>
      <c r="H39" s="1304" t="str">
        <f t="shared" si="2"/>
        <v/>
      </c>
      <c r="I39" s="3429"/>
      <c r="J39" s="3430"/>
      <c r="K39" s="3430"/>
      <c r="L39" s="3430"/>
      <c r="M39" s="3430"/>
      <c r="N39" s="3431"/>
    </row>
    <row r="40" spans="1:14" ht="15" customHeight="1" x14ac:dyDescent="0.2">
      <c r="A40" s="3404"/>
      <c r="B40" s="828"/>
      <c r="C40" s="829"/>
      <c r="D40" s="965"/>
      <c r="E40" s="830"/>
      <c r="F40" s="723"/>
      <c r="G40" s="1300"/>
      <c r="H40" s="1304" t="str">
        <f t="shared" si="2"/>
        <v/>
      </c>
      <c r="I40" s="3429"/>
      <c r="J40" s="3430"/>
      <c r="K40" s="3430"/>
      <c r="L40" s="3430"/>
      <c r="M40" s="3430"/>
      <c r="N40" s="3431"/>
    </row>
    <row r="41" spans="1:14" ht="15" customHeight="1" x14ac:dyDescent="0.2">
      <c r="A41" s="3404"/>
      <c r="B41" s="828"/>
      <c r="C41" s="829"/>
      <c r="D41" s="965"/>
      <c r="E41" s="830"/>
      <c r="F41" s="723"/>
      <c r="G41" s="1300"/>
      <c r="H41" s="1304" t="str">
        <f t="shared" si="2"/>
        <v/>
      </c>
      <c r="I41" s="3429"/>
      <c r="J41" s="3430"/>
      <c r="K41" s="3430"/>
      <c r="L41" s="3430"/>
      <c r="M41" s="3430"/>
      <c r="N41" s="3431"/>
    </row>
    <row r="42" spans="1:14" ht="15" customHeight="1" x14ac:dyDescent="0.2">
      <c r="A42" s="3404"/>
      <c r="B42" s="828"/>
      <c r="C42" s="829"/>
      <c r="D42" s="965"/>
      <c r="E42" s="830"/>
      <c r="F42" s="723"/>
      <c r="G42" s="1300"/>
      <c r="H42" s="1304" t="str">
        <f t="shared" si="2"/>
        <v/>
      </c>
      <c r="I42" s="3429"/>
      <c r="J42" s="3430"/>
      <c r="K42" s="3430"/>
      <c r="L42" s="3430"/>
      <c r="M42" s="3430"/>
      <c r="N42" s="3431"/>
    </row>
    <row r="43" spans="1:14" ht="15" customHeight="1" x14ac:dyDescent="0.2">
      <c r="A43" s="3404"/>
      <c r="B43" s="828"/>
      <c r="C43" s="829"/>
      <c r="D43" s="965"/>
      <c r="E43" s="830"/>
      <c r="F43" s="723"/>
      <c r="G43" s="1300"/>
      <c r="H43" s="1304" t="str">
        <f t="shared" si="2"/>
        <v/>
      </c>
      <c r="I43" s="3429"/>
      <c r="J43" s="3430"/>
      <c r="K43" s="3430"/>
      <c r="L43" s="3430"/>
      <c r="M43" s="3430"/>
      <c r="N43" s="3431"/>
    </row>
    <row r="44" spans="1:14" ht="15" customHeight="1" x14ac:dyDescent="0.2">
      <c r="A44" s="3404"/>
      <c r="B44" s="828"/>
      <c r="C44" s="829"/>
      <c r="D44" s="965"/>
      <c r="E44" s="830"/>
      <c r="F44" s="723"/>
      <c r="G44" s="1300"/>
      <c r="H44" s="1304" t="str">
        <f t="shared" si="2"/>
        <v/>
      </c>
      <c r="I44" s="3429"/>
      <c r="J44" s="3430"/>
      <c r="K44" s="3430"/>
      <c r="L44" s="3430"/>
      <c r="M44" s="3430"/>
      <c r="N44" s="3431"/>
    </row>
    <row r="45" spans="1:14" ht="15" customHeight="1" x14ac:dyDescent="0.2">
      <c r="A45" s="3404"/>
      <c r="B45" s="828"/>
      <c r="C45" s="829"/>
      <c r="D45" s="965"/>
      <c r="E45" s="830"/>
      <c r="F45" s="723"/>
      <c r="G45" s="1300"/>
      <c r="H45" s="1304" t="str">
        <f t="shared" si="2"/>
        <v/>
      </c>
      <c r="I45" s="3429"/>
      <c r="J45" s="3430"/>
      <c r="K45" s="3430"/>
      <c r="L45" s="3430"/>
      <c r="M45" s="3430"/>
      <c r="N45" s="3431"/>
    </row>
    <row r="46" spans="1:14" ht="15" customHeight="1" x14ac:dyDescent="0.2">
      <c r="A46" s="3404"/>
      <c r="B46" s="828"/>
      <c r="C46" s="829"/>
      <c r="D46" s="965"/>
      <c r="E46" s="830"/>
      <c r="F46" s="723"/>
      <c r="G46" s="1300"/>
      <c r="H46" s="1304" t="str">
        <f t="shared" si="2"/>
        <v/>
      </c>
      <c r="I46" s="3429"/>
      <c r="J46" s="3430"/>
      <c r="K46" s="3430"/>
      <c r="L46" s="3430"/>
      <c r="M46" s="3430"/>
      <c r="N46" s="3431"/>
    </row>
    <row r="47" spans="1:14" ht="15" customHeight="1" x14ac:dyDescent="0.2">
      <c r="A47" s="3404"/>
      <c r="B47" s="828"/>
      <c r="C47" s="829"/>
      <c r="D47" s="965"/>
      <c r="E47" s="830"/>
      <c r="F47" s="723"/>
      <c r="G47" s="1300"/>
      <c r="H47" s="1304" t="str">
        <f t="shared" si="2"/>
        <v/>
      </c>
      <c r="I47" s="3429"/>
      <c r="J47" s="3430"/>
      <c r="K47" s="3430"/>
      <c r="L47" s="3430"/>
      <c r="M47" s="3430"/>
      <c r="N47" s="3431"/>
    </row>
    <row r="48" spans="1:14" ht="15" customHeight="1" x14ac:dyDescent="0.2">
      <c r="A48" s="3404"/>
      <c r="B48" s="828"/>
      <c r="C48" s="829"/>
      <c r="D48" s="965"/>
      <c r="E48" s="830"/>
      <c r="F48" s="723"/>
      <c r="G48" s="1300"/>
      <c r="H48" s="1304" t="str">
        <f t="shared" si="2"/>
        <v/>
      </c>
      <c r="I48" s="3429"/>
      <c r="J48" s="3430"/>
      <c r="K48" s="3430"/>
      <c r="L48" s="3430"/>
      <c r="M48" s="3430"/>
      <c r="N48" s="3431"/>
    </row>
    <row r="49" spans="1:14" ht="15" customHeight="1" x14ac:dyDescent="0.2">
      <c r="A49" s="3404"/>
      <c r="B49" s="828"/>
      <c r="C49" s="829"/>
      <c r="D49" s="965"/>
      <c r="E49" s="830"/>
      <c r="F49" s="723"/>
      <c r="G49" s="1300"/>
      <c r="H49" s="1304" t="str">
        <f t="shared" si="2"/>
        <v/>
      </c>
      <c r="I49" s="3429"/>
      <c r="J49" s="3430"/>
      <c r="K49" s="3430"/>
      <c r="L49" s="3430"/>
      <c r="M49" s="3430"/>
      <c r="N49" s="3431"/>
    </row>
    <row r="50" spans="1:14" ht="15" customHeight="1" x14ac:dyDescent="0.2">
      <c r="A50" s="3404"/>
      <c r="B50" s="828"/>
      <c r="C50" s="829"/>
      <c r="D50" s="965"/>
      <c r="E50" s="830"/>
      <c r="F50" s="723"/>
      <c r="G50" s="1300"/>
      <c r="H50" s="1304" t="str">
        <f t="shared" si="2"/>
        <v/>
      </c>
      <c r="I50" s="3429"/>
      <c r="J50" s="3430"/>
      <c r="K50" s="3430"/>
      <c r="L50" s="3430"/>
      <c r="M50" s="3430"/>
      <c r="N50" s="3431"/>
    </row>
    <row r="51" spans="1:14" ht="15" customHeight="1" x14ac:dyDescent="0.2">
      <c r="A51" s="3404"/>
      <c r="B51" s="828"/>
      <c r="C51" s="829"/>
      <c r="D51" s="965"/>
      <c r="E51" s="830"/>
      <c r="F51" s="723"/>
      <c r="G51" s="1300"/>
      <c r="H51" s="1304" t="str">
        <f t="shared" si="2"/>
        <v/>
      </c>
      <c r="I51" s="967"/>
      <c r="J51" s="968"/>
      <c r="K51" s="968"/>
      <c r="L51" s="968"/>
      <c r="M51" s="968"/>
      <c r="N51" s="969"/>
    </row>
    <row r="52" spans="1:14" ht="15" customHeight="1" x14ac:dyDescent="0.2">
      <c r="A52" s="3404"/>
      <c r="B52" s="828"/>
      <c r="C52" s="829"/>
      <c r="D52" s="965"/>
      <c r="E52" s="830"/>
      <c r="F52" s="723"/>
      <c r="G52" s="1300"/>
      <c r="H52" s="1304" t="str">
        <f t="shared" si="2"/>
        <v/>
      </c>
      <c r="I52" s="3429"/>
      <c r="J52" s="3430"/>
      <c r="K52" s="3430"/>
      <c r="L52" s="3430"/>
      <c r="M52" s="3430"/>
      <c r="N52" s="3431"/>
    </row>
    <row r="53" spans="1:14" ht="15" customHeight="1" x14ac:dyDescent="0.2">
      <c r="A53" s="3404"/>
      <c r="B53" s="828"/>
      <c r="C53" s="829"/>
      <c r="D53" s="965"/>
      <c r="E53" s="830"/>
      <c r="F53" s="723"/>
      <c r="G53" s="1300"/>
      <c r="H53" s="1304" t="str">
        <f t="shared" si="2"/>
        <v/>
      </c>
      <c r="I53" s="3429"/>
      <c r="J53" s="3430"/>
      <c r="K53" s="3430"/>
      <c r="L53" s="3430"/>
      <c r="M53" s="3430"/>
      <c r="N53" s="3431"/>
    </row>
    <row r="54" spans="1:14" ht="15" customHeight="1" x14ac:dyDescent="0.2">
      <c r="A54" s="3404"/>
      <c r="B54" s="828"/>
      <c r="C54" s="829"/>
      <c r="D54" s="965"/>
      <c r="E54" s="830"/>
      <c r="F54" s="723"/>
      <c r="G54" s="1300"/>
      <c r="H54" s="1304" t="str">
        <f t="shared" si="2"/>
        <v/>
      </c>
      <c r="I54" s="3429"/>
      <c r="J54" s="3430"/>
      <c r="K54" s="3430"/>
      <c r="L54" s="3430"/>
      <c r="M54" s="3430"/>
      <c r="N54" s="3431"/>
    </row>
    <row r="55" spans="1:14" ht="15" customHeight="1" x14ac:dyDescent="0.2">
      <c r="A55" s="3404"/>
      <c r="B55" s="828"/>
      <c r="C55" s="829"/>
      <c r="D55" s="965"/>
      <c r="E55" s="830"/>
      <c r="F55" s="723"/>
      <c r="G55" s="1300"/>
      <c r="H55" s="1304" t="str">
        <f t="shared" si="2"/>
        <v/>
      </c>
      <c r="I55" s="3429"/>
      <c r="J55" s="3430"/>
      <c r="K55" s="3430"/>
      <c r="L55" s="3430"/>
      <c r="M55" s="3430"/>
      <c r="N55" s="3431"/>
    </row>
    <row r="56" spans="1:14" ht="15" customHeight="1" x14ac:dyDescent="0.2">
      <c r="A56" s="3404"/>
      <c r="B56" s="828"/>
      <c r="C56" s="829"/>
      <c r="D56" s="965"/>
      <c r="E56" s="830"/>
      <c r="F56" s="723"/>
      <c r="G56" s="1300"/>
      <c r="H56" s="1304" t="str">
        <f>IF(ISERROR(IF(OR(E56,F56)="", "", E56*F56)),"",IF(OR(E56,F56)="", "", E56*F56))</f>
        <v/>
      </c>
      <c r="I56" s="3429"/>
      <c r="J56" s="3430"/>
      <c r="K56" s="3430"/>
      <c r="L56" s="3430"/>
      <c r="M56" s="3430"/>
      <c r="N56" s="3431"/>
    </row>
    <row r="57" spans="1:14" ht="15" customHeight="1" x14ac:dyDescent="0.2">
      <c r="A57" s="3404"/>
      <c r="B57" s="828"/>
      <c r="C57" s="829"/>
      <c r="D57" s="965"/>
      <c r="E57" s="830"/>
      <c r="F57" s="723"/>
      <c r="G57" s="1300"/>
      <c r="H57" s="1304" t="str">
        <f t="shared" si="2"/>
        <v/>
      </c>
      <c r="I57" s="3429"/>
      <c r="J57" s="3430"/>
      <c r="K57" s="3430"/>
      <c r="L57" s="3430"/>
      <c r="M57" s="3430"/>
      <c r="N57" s="3431"/>
    </row>
    <row r="58" spans="1:14" ht="15" customHeight="1" x14ac:dyDescent="0.2">
      <c r="A58" s="3404"/>
      <c r="B58" s="828"/>
      <c r="C58" s="829"/>
      <c r="D58" s="965"/>
      <c r="E58" s="830"/>
      <c r="F58" s="723"/>
      <c r="G58" s="1300"/>
      <c r="H58" s="1304" t="str">
        <f t="shared" si="2"/>
        <v/>
      </c>
      <c r="I58" s="3429"/>
      <c r="J58" s="3430"/>
      <c r="K58" s="3430"/>
      <c r="L58" s="3430"/>
      <c r="M58" s="3430"/>
      <c r="N58" s="3431"/>
    </row>
    <row r="59" spans="1:14" ht="15" customHeight="1" x14ac:dyDescent="0.2">
      <c r="A59" s="3404"/>
      <c r="B59" s="828"/>
      <c r="C59" s="829"/>
      <c r="D59" s="965"/>
      <c r="E59" s="830"/>
      <c r="F59" s="723"/>
      <c r="G59" s="1300"/>
      <c r="H59" s="1304" t="str">
        <f t="shared" si="2"/>
        <v/>
      </c>
      <c r="I59" s="3429"/>
      <c r="J59" s="3430"/>
      <c r="K59" s="3430"/>
      <c r="L59" s="3430"/>
      <c r="M59" s="3430"/>
      <c r="N59" s="3431"/>
    </row>
    <row r="60" spans="1:14" ht="15" customHeight="1" x14ac:dyDescent="0.2">
      <c r="A60" s="3404"/>
      <c r="B60" s="828"/>
      <c r="C60" s="829"/>
      <c r="D60" s="965"/>
      <c r="E60" s="830"/>
      <c r="F60" s="723"/>
      <c r="G60" s="1300"/>
      <c r="H60" s="1304" t="str">
        <f t="shared" si="2"/>
        <v/>
      </c>
      <c r="I60" s="3429"/>
      <c r="J60" s="3430"/>
      <c r="K60" s="3430"/>
      <c r="L60" s="3430"/>
      <c r="M60" s="3430"/>
      <c r="N60" s="3431"/>
    </row>
    <row r="61" spans="1:14" ht="15" customHeight="1" thickBot="1" x14ac:dyDescent="0.25">
      <c r="A61" s="3404"/>
      <c r="B61" s="831"/>
      <c r="C61" s="832"/>
      <c r="D61" s="966"/>
      <c r="E61" s="833"/>
      <c r="F61" s="815"/>
      <c r="G61" s="1302"/>
      <c r="H61" s="1305" t="str">
        <f>IF(ISERROR(IF(OR(E61,F61)="", "", E61*F61)),"",IF(OR(E61,F61)="", "", E61*F61))</f>
        <v/>
      </c>
      <c r="I61" s="3441"/>
      <c r="J61" s="3442"/>
      <c r="K61" s="3442"/>
      <c r="L61" s="3442"/>
      <c r="M61" s="3442"/>
      <c r="N61" s="3443"/>
    </row>
    <row r="62" spans="1:14" ht="20.149999999999999" customHeight="1" thickBot="1" x14ac:dyDescent="0.25">
      <c r="A62" s="3405"/>
      <c r="B62" s="3426" t="s">
        <v>231</v>
      </c>
      <c r="C62" s="3427"/>
      <c r="D62" s="3428"/>
      <c r="E62" s="1586">
        <f>SUM(E25:E61)</f>
        <v>0</v>
      </c>
      <c r="F62" s="1587">
        <f>SUM(F25:F61)</f>
        <v>0</v>
      </c>
      <c r="G62" s="1589" t="s">
        <v>544</v>
      </c>
      <c r="H62" s="1588">
        <f>SUM(G25:H61)</f>
        <v>0</v>
      </c>
      <c r="I62" s="3125"/>
      <c r="J62" s="3126"/>
      <c r="K62" s="3126"/>
      <c r="L62" s="3126"/>
      <c r="M62" s="3126"/>
      <c r="N62" s="3159"/>
    </row>
    <row r="63" spans="1:14" ht="20.149999999999999" customHeight="1" thickBot="1" x14ac:dyDescent="0.25">
      <c r="A63" s="3426" t="s">
        <v>674</v>
      </c>
      <c r="B63" s="3427"/>
      <c r="C63" s="3427"/>
      <c r="D63" s="3428"/>
      <c r="E63" s="1586">
        <f>SUM(E23,E62)</f>
        <v>0</v>
      </c>
      <c r="F63" s="1587">
        <f>SUM(F23,F62)</f>
        <v>0</v>
      </c>
      <c r="G63" s="1589" t="s">
        <v>542</v>
      </c>
      <c r="H63" s="1588">
        <f>SUM(H23,H62)</f>
        <v>0</v>
      </c>
      <c r="I63" s="3125"/>
      <c r="J63" s="3126"/>
      <c r="K63" s="3126"/>
      <c r="L63" s="3126"/>
      <c r="M63" s="3126"/>
      <c r="N63" s="3159"/>
    </row>
    <row r="64" spans="1:14" ht="12" customHeight="1" thickBot="1" x14ac:dyDescent="0.25">
      <c r="A64" s="745"/>
      <c r="B64" s="745"/>
      <c r="C64" s="745"/>
      <c r="E64" s="970"/>
      <c r="F64" s="970"/>
      <c r="G64" s="970"/>
      <c r="H64" s="971"/>
    </row>
    <row r="65" spans="1:17" s="705" customFormat="1" ht="25" customHeight="1" thickBot="1" x14ac:dyDescent="0.25">
      <c r="A65" s="3055" t="s">
        <v>578</v>
      </c>
      <c r="B65" s="3056"/>
      <c r="C65" s="3056"/>
      <c r="D65" s="3057"/>
      <c r="E65" s="745"/>
      <c r="F65" s="745"/>
      <c r="G65" s="745"/>
      <c r="H65" s="707"/>
      <c r="I65" s="707"/>
      <c r="J65" s="707"/>
      <c r="K65" s="707"/>
      <c r="L65" s="707"/>
      <c r="M65" s="707"/>
      <c r="N65" s="1005"/>
      <c r="Q65" s="1005"/>
    </row>
    <row r="66" spans="1:17" ht="15" customHeight="1" thickBot="1" x14ac:dyDescent="0.25">
      <c r="A66" s="1295"/>
      <c r="B66" s="935" t="s">
        <v>669</v>
      </c>
      <c r="C66" s="941" t="s">
        <v>523</v>
      </c>
      <c r="D66" s="941" t="s">
        <v>670</v>
      </c>
      <c r="E66" s="941" t="s">
        <v>526</v>
      </c>
      <c r="F66" s="941" t="s">
        <v>671</v>
      </c>
      <c r="G66" s="3125" t="s">
        <v>672</v>
      </c>
      <c r="H66" s="3159"/>
      <c r="I66" s="3125" t="s">
        <v>673</v>
      </c>
      <c r="J66" s="3126"/>
      <c r="K66" s="3126"/>
      <c r="L66" s="3126"/>
      <c r="M66" s="3126"/>
      <c r="N66" s="3159"/>
    </row>
    <row r="67" spans="1:17" ht="15" customHeight="1" x14ac:dyDescent="0.2">
      <c r="A67" s="1296"/>
      <c r="B67" s="825"/>
      <c r="C67" s="826"/>
      <c r="D67" s="964"/>
      <c r="E67" s="827"/>
      <c r="F67" s="993"/>
      <c r="G67" s="1298"/>
      <c r="H67" s="1307" t="str">
        <f>IF(ISERROR(IF(OR(E67,F67)="", "", E67*F67)),"",IF(OR(E67,F67)="", "", E67*F67))</f>
        <v/>
      </c>
      <c r="I67" s="3429"/>
      <c r="J67" s="3430"/>
      <c r="K67" s="3430"/>
      <c r="L67" s="3430"/>
      <c r="M67" s="3430"/>
      <c r="N67" s="3431"/>
    </row>
    <row r="68" spans="1:17" ht="15" customHeight="1" x14ac:dyDescent="0.2">
      <c r="A68" s="1296"/>
      <c r="B68" s="828"/>
      <c r="C68" s="829"/>
      <c r="D68" s="965"/>
      <c r="E68" s="830"/>
      <c r="F68" s="992"/>
      <c r="G68" s="1300"/>
      <c r="H68" s="1306" t="str">
        <f>IF(ISERROR(IF(OR(E68,F68)="", "", E68*F68)),"",IF(OR(E68,F68)="", "", E68*F68))</f>
        <v/>
      </c>
      <c r="I68" s="3429"/>
      <c r="J68" s="3430"/>
      <c r="K68" s="3430"/>
      <c r="L68" s="3430"/>
      <c r="M68" s="3430"/>
      <c r="N68" s="3431"/>
    </row>
    <row r="69" spans="1:17" ht="15" customHeight="1" x14ac:dyDescent="0.2">
      <c r="A69" s="1296"/>
      <c r="B69" s="828"/>
      <c r="C69" s="829"/>
      <c r="D69" s="965"/>
      <c r="E69" s="830"/>
      <c r="F69" s="992"/>
      <c r="G69" s="1300"/>
      <c r="H69" s="1306" t="str">
        <f t="shared" ref="H69:H123" si="3">IF(ISERROR(IF(OR(E69,F69)="", "", E69*F69)),"",IF(OR(E69,F69)="", "", E69*F69))</f>
        <v/>
      </c>
      <c r="I69" s="3429"/>
      <c r="J69" s="3430"/>
      <c r="K69" s="3430"/>
      <c r="L69" s="3430"/>
      <c r="M69" s="3430"/>
      <c r="N69" s="3431"/>
    </row>
    <row r="70" spans="1:17" ht="15" customHeight="1" x14ac:dyDescent="0.2">
      <c r="A70" s="1296"/>
      <c r="B70" s="828"/>
      <c r="C70" s="829"/>
      <c r="D70" s="965"/>
      <c r="E70" s="830"/>
      <c r="F70" s="992"/>
      <c r="G70" s="1300"/>
      <c r="H70" s="1306" t="str">
        <f t="shared" si="3"/>
        <v/>
      </c>
      <c r="I70" s="3429"/>
      <c r="J70" s="3430"/>
      <c r="K70" s="3430"/>
      <c r="L70" s="3430"/>
      <c r="M70" s="3430"/>
      <c r="N70" s="3431"/>
    </row>
    <row r="71" spans="1:17" ht="15" customHeight="1" x14ac:dyDescent="0.2">
      <c r="A71" s="1296"/>
      <c r="B71" s="828"/>
      <c r="C71" s="829"/>
      <c r="D71" s="965"/>
      <c r="E71" s="830"/>
      <c r="F71" s="992"/>
      <c r="G71" s="1300"/>
      <c r="H71" s="1306" t="str">
        <f t="shared" si="3"/>
        <v/>
      </c>
      <c r="I71" s="3429"/>
      <c r="J71" s="3430"/>
      <c r="K71" s="3430"/>
      <c r="L71" s="3430"/>
      <c r="M71" s="3430"/>
      <c r="N71" s="3431"/>
    </row>
    <row r="72" spans="1:17" ht="15" customHeight="1" x14ac:dyDescent="0.2">
      <c r="A72" s="1296"/>
      <c r="B72" s="828"/>
      <c r="C72" s="829"/>
      <c r="D72" s="965"/>
      <c r="E72" s="830"/>
      <c r="F72" s="992"/>
      <c r="G72" s="1300"/>
      <c r="H72" s="1306" t="str">
        <f t="shared" si="3"/>
        <v/>
      </c>
      <c r="I72" s="3429"/>
      <c r="J72" s="3430"/>
      <c r="K72" s="3430"/>
      <c r="L72" s="3430"/>
      <c r="M72" s="3430"/>
      <c r="N72" s="3431"/>
    </row>
    <row r="73" spans="1:17" ht="15" customHeight="1" x14ac:dyDescent="0.2">
      <c r="A73" s="1296"/>
      <c r="B73" s="828"/>
      <c r="C73" s="829"/>
      <c r="D73" s="965"/>
      <c r="E73" s="830"/>
      <c r="F73" s="723"/>
      <c r="G73" s="1300"/>
      <c r="H73" s="1306" t="str">
        <f t="shared" si="3"/>
        <v/>
      </c>
      <c r="I73" s="3429"/>
      <c r="J73" s="3430"/>
      <c r="K73" s="3430"/>
      <c r="L73" s="3430"/>
      <c r="M73" s="3430"/>
      <c r="N73" s="3431"/>
    </row>
    <row r="74" spans="1:17" ht="15" customHeight="1" x14ac:dyDescent="0.2">
      <c r="A74" s="1296"/>
      <c r="B74" s="828"/>
      <c r="C74" s="829"/>
      <c r="D74" s="965"/>
      <c r="E74" s="830"/>
      <c r="F74" s="723"/>
      <c r="G74" s="1300"/>
      <c r="H74" s="1306" t="str">
        <f t="shared" si="3"/>
        <v/>
      </c>
      <c r="I74" s="3429"/>
      <c r="J74" s="3430"/>
      <c r="K74" s="3430"/>
      <c r="L74" s="3430"/>
      <c r="M74" s="3430"/>
      <c r="N74" s="3431"/>
    </row>
    <row r="75" spans="1:17" ht="15" customHeight="1" x14ac:dyDescent="0.2">
      <c r="A75" s="1296"/>
      <c r="B75" s="828"/>
      <c r="C75" s="829"/>
      <c r="D75" s="965"/>
      <c r="E75" s="830"/>
      <c r="F75" s="723"/>
      <c r="G75" s="1300"/>
      <c r="H75" s="1306" t="str">
        <f t="shared" si="3"/>
        <v/>
      </c>
      <c r="I75" s="3429"/>
      <c r="J75" s="3430"/>
      <c r="K75" s="3430"/>
      <c r="L75" s="3430"/>
      <c r="M75" s="3430"/>
      <c r="N75" s="3431"/>
    </row>
    <row r="76" spans="1:17" ht="15" customHeight="1" x14ac:dyDescent="0.2">
      <c r="A76" s="1296"/>
      <c r="B76" s="828"/>
      <c r="C76" s="829"/>
      <c r="D76" s="965"/>
      <c r="E76" s="830"/>
      <c r="F76" s="723"/>
      <c r="G76" s="1300"/>
      <c r="H76" s="1306" t="str">
        <f t="shared" si="3"/>
        <v/>
      </c>
      <c r="I76" s="3429"/>
      <c r="J76" s="3430"/>
      <c r="K76" s="3430"/>
      <c r="L76" s="3430"/>
      <c r="M76" s="3430"/>
      <c r="N76" s="3431"/>
    </row>
    <row r="77" spans="1:17" ht="15" customHeight="1" x14ac:dyDescent="0.2">
      <c r="A77" s="1296"/>
      <c r="B77" s="828"/>
      <c r="C77" s="829"/>
      <c r="D77" s="965"/>
      <c r="E77" s="830"/>
      <c r="F77" s="723"/>
      <c r="G77" s="1300"/>
      <c r="H77" s="1306" t="str">
        <f t="shared" si="3"/>
        <v/>
      </c>
      <c r="I77" s="3429"/>
      <c r="J77" s="3430"/>
      <c r="K77" s="3430"/>
      <c r="L77" s="3430"/>
      <c r="M77" s="3430"/>
      <c r="N77" s="3431"/>
    </row>
    <row r="78" spans="1:17" ht="15" customHeight="1" x14ac:dyDescent="0.2">
      <c r="A78" s="1296"/>
      <c r="B78" s="828"/>
      <c r="C78" s="829"/>
      <c r="D78" s="965"/>
      <c r="E78" s="830"/>
      <c r="F78" s="723"/>
      <c r="G78" s="1300"/>
      <c r="H78" s="1306" t="str">
        <f t="shared" si="3"/>
        <v/>
      </c>
      <c r="I78" s="3429"/>
      <c r="J78" s="3430"/>
      <c r="K78" s="3430"/>
      <c r="L78" s="3430"/>
      <c r="M78" s="3430"/>
      <c r="N78" s="3431"/>
    </row>
    <row r="79" spans="1:17" ht="15" customHeight="1" x14ac:dyDescent="0.2">
      <c r="A79" s="1296"/>
      <c r="B79" s="828"/>
      <c r="C79" s="829"/>
      <c r="D79" s="965"/>
      <c r="E79" s="830"/>
      <c r="F79" s="723"/>
      <c r="G79" s="1300"/>
      <c r="H79" s="1306" t="str">
        <f t="shared" si="3"/>
        <v/>
      </c>
      <c r="I79" s="3429"/>
      <c r="J79" s="3430"/>
      <c r="K79" s="3430"/>
      <c r="L79" s="3430"/>
      <c r="M79" s="3430"/>
      <c r="N79" s="3431"/>
    </row>
    <row r="80" spans="1:17" ht="15" customHeight="1" x14ac:dyDescent="0.2">
      <c r="A80" s="1296"/>
      <c r="B80" s="828"/>
      <c r="C80" s="829"/>
      <c r="D80" s="965"/>
      <c r="E80" s="830"/>
      <c r="F80" s="723"/>
      <c r="G80" s="1300"/>
      <c r="H80" s="1306" t="str">
        <f t="shared" si="3"/>
        <v/>
      </c>
      <c r="I80" s="3429"/>
      <c r="J80" s="3430"/>
      <c r="K80" s="3430"/>
      <c r="L80" s="3430"/>
      <c r="M80" s="3430"/>
      <c r="N80" s="3431"/>
    </row>
    <row r="81" spans="1:14" ht="15" customHeight="1" x14ac:dyDescent="0.2">
      <c r="A81" s="1296"/>
      <c r="B81" s="828"/>
      <c r="C81" s="829"/>
      <c r="D81" s="965"/>
      <c r="E81" s="830"/>
      <c r="F81" s="723"/>
      <c r="G81" s="1300"/>
      <c r="H81" s="1306" t="str">
        <f t="shared" si="3"/>
        <v/>
      </c>
      <c r="I81" s="3429"/>
      <c r="J81" s="3430"/>
      <c r="K81" s="3430"/>
      <c r="L81" s="3430"/>
      <c r="M81" s="3430"/>
      <c r="N81" s="3431"/>
    </row>
    <row r="82" spans="1:14" ht="15" customHeight="1" x14ac:dyDescent="0.2">
      <c r="A82" s="1296"/>
      <c r="B82" s="828"/>
      <c r="C82" s="829"/>
      <c r="D82" s="965"/>
      <c r="E82" s="830"/>
      <c r="F82" s="723"/>
      <c r="G82" s="1300"/>
      <c r="H82" s="1306" t="str">
        <f t="shared" si="3"/>
        <v/>
      </c>
      <c r="I82" s="3429"/>
      <c r="J82" s="3430"/>
      <c r="K82" s="3430"/>
      <c r="L82" s="3430"/>
      <c r="M82" s="3430"/>
      <c r="N82" s="3431"/>
    </row>
    <row r="83" spans="1:14" ht="15" customHeight="1" x14ac:dyDescent="0.2">
      <c r="A83" s="1296"/>
      <c r="B83" s="828"/>
      <c r="C83" s="829"/>
      <c r="D83" s="965"/>
      <c r="E83" s="830"/>
      <c r="F83" s="723"/>
      <c r="G83" s="1300"/>
      <c r="H83" s="1306" t="str">
        <f t="shared" si="3"/>
        <v/>
      </c>
      <c r="I83" s="3429"/>
      <c r="J83" s="3430"/>
      <c r="K83" s="3430"/>
      <c r="L83" s="3430"/>
      <c r="M83" s="3430"/>
      <c r="N83" s="3431"/>
    </row>
    <row r="84" spans="1:14" ht="15" customHeight="1" x14ac:dyDescent="0.2">
      <c r="A84" s="1296"/>
      <c r="B84" s="828"/>
      <c r="C84" s="829"/>
      <c r="D84" s="965"/>
      <c r="E84" s="830"/>
      <c r="F84" s="723"/>
      <c r="G84" s="1300"/>
      <c r="H84" s="1306" t="str">
        <f t="shared" si="3"/>
        <v/>
      </c>
      <c r="I84" s="3429"/>
      <c r="J84" s="3430"/>
      <c r="K84" s="3430"/>
      <c r="L84" s="3430"/>
      <c r="M84" s="3430"/>
      <c r="N84" s="3431"/>
    </row>
    <row r="85" spans="1:14" ht="15" customHeight="1" x14ac:dyDescent="0.2">
      <c r="A85" s="1296"/>
      <c r="B85" s="828"/>
      <c r="C85" s="829"/>
      <c r="D85" s="965"/>
      <c r="E85" s="830"/>
      <c r="F85" s="723"/>
      <c r="G85" s="1300"/>
      <c r="H85" s="1306" t="str">
        <f t="shared" si="3"/>
        <v/>
      </c>
      <c r="I85" s="3429"/>
      <c r="J85" s="3430"/>
      <c r="K85" s="3430"/>
      <c r="L85" s="3430"/>
      <c r="M85" s="3430"/>
      <c r="N85" s="3431"/>
    </row>
    <row r="86" spans="1:14" ht="15" customHeight="1" x14ac:dyDescent="0.2">
      <c r="A86" s="1296"/>
      <c r="B86" s="828"/>
      <c r="C86" s="829"/>
      <c r="D86" s="965"/>
      <c r="E86" s="830"/>
      <c r="F86" s="723"/>
      <c r="G86" s="1300"/>
      <c r="H86" s="1306" t="str">
        <f t="shared" si="3"/>
        <v/>
      </c>
      <c r="I86" s="3429"/>
      <c r="J86" s="3430"/>
      <c r="K86" s="3430"/>
      <c r="L86" s="3430"/>
      <c r="M86" s="3430"/>
      <c r="N86" s="3431"/>
    </row>
    <row r="87" spans="1:14" ht="15" customHeight="1" x14ac:dyDescent="0.2">
      <c r="A87" s="1296"/>
      <c r="B87" s="828"/>
      <c r="C87" s="829"/>
      <c r="D87" s="965"/>
      <c r="E87" s="830"/>
      <c r="F87" s="723"/>
      <c r="G87" s="1300"/>
      <c r="H87" s="1306" t="str">
        <f t="shared" si="3"/>
        <v/>
      </c>
      <c r="I87" s="3429"/>
      <c r="J87" s="3430"/>
      <c r="K87" s="3430"/>
      <c r="L87" s="3430"/>
      <c r="M87" s="3430"/>
      <c r="N87" s="3431"/>
    </row>
    <row r="88" spans="1:14" ht="15" customHeight="1" x14ac:dyDescent="0.2">
      <c r="A88" s="1296"/>
      <c r="B88" s="828"/>
      <c r="C88" s="829"/>
      <c r="D88" s="965"/>
      <c r="E88" s="830"/>
      <c r="F88" s="723"/>
      <c r="G88" s="1300"/>
      <c r="H88" s="1306" t="str">
        <f t="shared" si="3"/>
        <v/>
      </c>
      <c r="I88" s="3429"/>
      <c r="J88" s="3430"/>
      <c r="K88" s="3430"/>
      <c r="L88" s="3430"/>
      <c r="M88" s="3430"/>
      <c r="N88" s="3431"/>
    </row>
    <row r="89" spans="1:14" ht="15" customHeight="1" x14ac:dyDescent="0.2">
      <c r="A89" s="1296"/>
      <c r="B89" s="828"/>
      <c r="C89" s="829"/>
      <c r="D89" s="965"/>
      <c r="E89" s="830"/>
      <c r="F89" s="723"/>
      <c r="G89" s="1300"/>
      <c r="H89" s="1306" t="str">
        <f t="shared" si="3"/>
        <v/>
      </c>
      <c r="I89" s="3429"/>
      <c r="J89" s="3430"/>
      <c r="K89" s="3430"/>
      <c r="L89" s="3430"/>
      <c r="M89" s="3430"/>
      <c r="N89" s="3431"/>
    </row>
    <row r="90" spans="1:14" ht="15" customHeight="1" x14ac:dyDescent="0.2">
      <c r="A90" s="1296"/>
      <c r="B90" s="828"/>
      <c r="C90" s="829"/>
      <c r="D90" s="965"/>
      <c r="E90" s="830"/>
      <c r="F90" s="723"/>
      <c r="G90" s="1300"/>
      <c r="H90" s="1306" t="str">
        <f t="shared" si="3"/>
        <v/>
      </c>
      <c r="I90" s="3429"/>
      <c r="J90" s="3430"/>
      <c r="K90" s="3430"/>
      <c r="L90" s="3430"/>
      <c r="M90" s="3430"/>
      <c r="N90" s="3431"/>
    </row>
    <row r="91" spans="1:14" ht="15" customHeight="1" x14ac:dyDescent="0.2">
      <c r="A91" s="1296"/>
      <c r="B91" s="828"/>
      <c r="C91" s="829"/>
      <c r="D91" s="965"/>
      <c r="E91" s="830"/>
      <c r="F91" s="723"/>
      <c r="G91" s="1300"/>
      <c r="H91" s="1306" t="str">
        <f t="shared" si="3"/>
        <v/>
      </c>
      <c r="I91" s="3429"/>
      <c r="J91" s="3430"/>
      <c r="K91" s="3430"/>
      <c r="L91" s="3430"/>
      <c r="M91" s="3430"/>
      <c r="N91" s="3431"/>
    </row>
    <row r="92" spans="1:14" ht="15" customHeight="1" x14ac:dyDescent="0.2">
      <c r="A92" s="1296"/>
      <c r="B92" s="828"/>
      <c r="C92" s="829"/>
      <c r="D92" s="965"/>
      <c r="E92" s="830"/>
      <c r="F92" s="723"/>
      <c r="G92" s="1300"/>
      <c r="H92" s="1306" t="str">
        <f t="shared" si="3"/>
        <v/>
      </c>
      <c r="I92" s="3429"/>
      <c r="J92" s="3430"/>
      <c r="K92" s="3430"/>
      <c r="L92" s="3430"/>
      <c r="M92" s="3430"/>
      <c r="N92" s="3431"/>
    </row>
    <row r="93" spans="1:14" ht="15" customHeight="1" x14ac:dyDescent="0.2">
      <c r="A93" s="1296"/>
      <c r="B93" s="828"/>
      <c r="C93" s="829"/>
      <c r="D93" s="965"/>
      <c r="E93" s="830"/>
      <c r="F93" s="723"/>
      <c r="G93" s="1300"/>
      <c r="H93" s="1306" t="str">
        <f t="shared" si="3"/>
        <v/>
      </c>
      <c r="I93" s="3429"/>
      <c r="J93" s="3430"/>
      <c r="K93" s="3430"/>
      <c r="L93" s="3430"/>
      <c r="M93" s="3430"/>
      <c r="N93" s="3431"/>
    </row>
    <row r="94" spans="1:14" ht="15" customHeight="1" x14ac:dyDescent="0.2">
      <c r="A94" s="1296"/>
      <c r="B94" s="828"/>
      <c r="C94" s="829"/>
      <c r="D94" s="965"/>
      <c r="E94" s="830"/>
      <c r="F94" s="723"/>
      <c r="G94" s="1300"/>
      <c r="H94" s="1306" t="str">
        <f t="shared" si="3"/>
        <v/>
      </c>
      <c r="I94" s="3429"/>
      <c r="J94" s="3430"/>
      <c r="K94" s="3430"/>
      <c r="L94" s="3430"/>
      <c r="M94" s="3430"/>
      <c r="N94" s="3431"/>
    </row>
    <row r="95" spans="1:14" ht="15" customHeight="1" x14ac:dyDescent="0.2">
      <c r="A95" s="1296"/>
      <c r="B95" s="828"/>
      <c r="C95" s="829"/>
      <c r="D95" s="965"/>
      <c r="E95" s="830"/>
      <c r="F95" s="723"/>
      <c r="G95" s="1300"/>
      <c r="H95" s="1306" t="str">
        <f t="shared" si="3"/>
        <v/>
      </c>
      <c r="I95" s="3429"/>
      <c r="J95" s="3430"/>
      <c r="K95" s="3430"/>
      <c r="L95" s="3430"/>
      <c r="M95" s="3430"/>
      <c r="N95" s="3431"/>
    </row>
    <row r="96" spans="1:14" ht="15" customHeight="1" x14ac:dyDescent="0.2">
      <c r="A96" s="1296"/>
      <c r="B96" s="828"/>
      <c r="C96" s="829"/>
      <c r="D96" s="965"/>
      <c r="E96" s="830"/>
      <c r="F96" s="723"/>
      <c r="G96" s="1300"/>
      <c r="H96" s="1306" t="str">
        <f t="shared" si="3"/>
        <v/>
      </c>
      <c r="I96" s="3429"/>
      <c r="J96" s="3430"/>
      <c r="K96" s="3430"/>
      <c r="L96" s="3430"/>
      <c r="M96" s="3430"/>
      <c r="N96" s="3431"/>
    </row>
    <row r="97" spans="1:14" ht="15" customHeight="1" x14ac:dyDescent="0.2">
      <c r="A97" s="1296"/>
      <c r="B97" s="828"/>
      <c r="C97" s="829"/>
      <c r="D97" s="965"/>
      <c r="E97" s="830"/>
      <c r="F97" s="723"/>
      <c r="G97" s="1300"/>
      <c r="H97" s="1306" t="str">
        <f t="shared" si="3"/>
        <v/>
      </c>
      <c r="I97" s="3429"/>
      <c r="J97" s="3430"/>
      <c r="K97" s="3430"/>
      <c r="L97" s="3430"/>
      <c r="M97" s="3430"/>
      <c r="N97" s="3431"/>
    </row>
    <row r="98" spans="1:14" ht="15" customHeight="1" x14ac:dyDescent="0.2">
      <c r="A98" s="1296"/>
      <c r="B98" s="828"/>
      <c r="C98" s="829"/>
      <c r="D98" s="965"/>
      <c r="E98" s="830"/>
      <c r="F98" s="723"/>
      <c r="G98" s="1300"/>
      <c r="H98" s="1306" t="str">
        <f t="shared" si="3"/>
        <v/>
      </c>
      <c r="I98" s="3429"/>
      <c r="J98" s="3430"/>
      <c r="K98" s="3430"/>
      <c r="L98" s="3430"/>
      <c r="M98" s="3430"/>
      <c r="N98" s="3431"/>
    </row>
    <row r="99" spans="1:14" ht="15" customHeight="1" x14ac:dyDescent="0.2">
      <c r="A99" s="1296"/>
      <c r="B99" s="828"/>
      <c r="C99" s="829"/>
      <c r="D99" s="965"/>
      <c r="E99" s="830"/>
      <c r="F99" s="723"/>
      <c r="G99" s="1300"/>
      <c r="H99" s="1306" t="str">
        <f t="shared" si="3"/>
        <v/>
      </c>
      <c r="I99" s="3429"/>
      <c r="J99" s="3430"/>
      <c r="K99" s="3430"/>
      <c r="L99" s="3430"/>
      <c r="M99" s="3430"/>
      <c r="N99" s="3431"/>
    </row>
    <row r="100" spans="1:14" ht="15" customHeight="1" x14ac:dyDescent="0.2">
      <c r="A100" s="1582" t="s">
        <v>1183</v>
      </c>
      <c r="B100" s="828"/>
      <c r="C100" s="829"/>
      <c r="D100" s="965"/>
      <c r="E100" s="830"/>
      <c r="F100" s="723"/>
      <c r="G100" s="1300"/>
      <c r="H100" s="1306" t="str">
        <f t="shared" si="3"/>
        <v/>
      </c>
      <c r="I100" s="3429"/>
      <c r="J100" s="3430"/>
      <c r="K100" s="3430"/>
      <c r="L100" s="3430"/>
      <c r="M100" s="3430"/>
      <c r="N100" s="3431"/>
    </row>
    <row r="101" spans="1:14" ht="15" customHeight="1" x14ac:dyDescent="0.2">
      <c r="A101" s="1582" t="s">
        <v>1184</v>
      </c>
      <c r="B101" s="828"/>
      <c r="C101" s="829"/>
      <c r="D101" s="965"/>
      <c r="E101" s="830"/>
      <c r="F101" s="723"/>
      <c r="G101" s="1300"/>
      <c r="H101" s="1306" t="str">
        <f t="shared" si="3"/>
        <v/>
      </c>
      <c r="I101" s="3429"/>
      <c r="J101" s="3430"/>
      <c r="K101" s="3430"/>
      <c r="L101" s="3430"/>
      <c r="M101" s="3430"/>
      <c r="N101" s="3431"/>
    </row>
    <row r="102" spans="1:14" ht="15" customHeight="1" x14ac:dyDescent="0.2">
      <c r="A102" s="1582" t="s">
        <v>1185</v>
      </c>
      <c r="B102" s="828"/>
      <c r="C102" s="829"/>
      <c r="D102" s="965"/>
      <c r="E102" s="830"/>
      <c r="F102" s="723"/>
      <c r="G102" s="1300"/>
      <c r="H102" s="1306" t="str">
        <f t="shared" si="3"/>
        <v/>
      </c>
      <c r="I102" s="3429"/>
      <c r="J102" s="3430"/>
      <c r="K102" s="3430"/>
      <c r="L102" s="3430"/>
      <c r="M102" s="3430"/>
      <c r="N102" s="3431"/>
    </row>
    <row r="103" spans="1:14" ht="15" customHeight="1" x14ac:dyDescent="0.2">
      <c r="A103" s="1582" t="s">
        <v>1186</v>
      </c>
      <c r="B103" s="828"/>
      <c r="C103" s="829"/>
      <c r="D103" s="965"/>
      <c r="E103" s="830"/>
      <c r="F103" s="723"/>
      <c r="G103" s="1300"/>
      <c r="H103" s="1306" t="str">
        <f t="shared" si="3"/>
        <v/>
      </c>
      <c r="I103" s="3429"/>
      <c r="J103" s="3430"/>
      <c r="K103" s="3430"/>
      <c r="L103" s="3430"/>
      <c r="M103" s="3430"/>
      <c r="N103" s="3431"/>
    </row>
    <row r="104" spans="1:14" ht="15" customHeight="1" x14ac:dyDescent="0.2">
      <c r="A104" s="1296"/>
      <c r="B104" s="828"/>
      <c r="C104" s="829"/>
      <c r="D104" s="965"/>
      <c r="E104" s="830"/>
      <c r="F104" s="723"/>
      <c r="G104" s="1300"/>
      <c r="H104" s="1306" t="str">
        <f t="shared" si="3"/>
        <v/>
      </c>
      <c r="I104" s="3429"/>
      <c r="J104" s="3430"/>
      <c r="K104" s="3430"/>
      <c r="L104" s="3430"/>
      <c r="M104" s="3430"/>
      <c r="N104" s="3431"/>
    </row>
    <row r="105" spans="1:14" ht="15" customHeight="1" x14ac:dyDescent="0.2">
      <c r="A105" s="1296"/>
      <c r="B105" s="828"/>
      <c r="C105" s="829"/>
      <c r="D105" s="965"/>
      <c r="E105" s="830"/>
      <c r="F105" s="723"/>
      <c r="G105" s="1300"/>
      <c r="H105" s="1306" t="str">
        <f t="shared" si="3"/>
        <v/>
      </c>
      <c r="I105" s="3429"/>
      <c r="J105" s="3430"/>
      <c r="K105" s="3430"/>
      <c r="L105" s="3430"/>
      <c r="M105" s="3430"/>
      <c r="N105" s="3431"/>
    </row>
    <row r="106" spans="1:14" ht="15" customHeight="1" x14ac:dyDescent="0.2">
      <c r="A106" s="1296"/>
      <c r="B106" s="828"/>
      <c r="C106" s="829"/>
      <c r="D106" s="965"/>
      <c r="E106" s="830"/>
      <c r="F106" s="723"/>
      <c r="G106" s="1300"/>
      <c r="H106" s="1306" t="str">
        <f t="shared" si="3"/>
        <v/>
      </c>
      <c r="I106" s="3429"/>
      <c r="J106" s="3430"/>
      <c r="K106" s="3430"/>
      <c r="L106" s="3430"/>
      <c r="M106" s="3430"/>
      <c r="N106" s="3431"/>
    </row>
    <row r="107" spans="1:14" ht="15" customHeight="1" x14ac:dyDescent="0.2">
      <c r="A107" s="1296"/>
      <c r="B107" s="828"/>
      <c r="C107" s="829"/>
      <c r="D107" s="965"/>
      <c r="E107" s="830"/>
      <c r="F107" s="723"/>
      <c r="G107" s="1300"/>
      <c r="H107" s="1306" t="str">
        <f t="shared" si="3"/>
        <v/>
      </c>
      <c r="I107" s="3429"/>
      <c r="J107" s="3430"/>
      <c r="K107" s="3430"/>
      <c r="L107" s="3430"/>
      <c r="M107" s="3430"/>
      <c r="N107" s="3431"/>
    </row>
    <row r="108" spans="1:14" ht="15" customHeight="1" x14ac:dyDescent="0.2">
      <c r="A108" s="1296"/>
      <c r="B108" s="828"/>
      <c r="C108" s="829"/>
      <c r="D108" s="965"/>
      <c r="E108" s="830"/>
      <c r="F108" s="723"/>
      <c r="G108" s="1300"/>
      <c r="H108" s="1306" t="str">
        <f t="shared" si="3"/>
        <v/>
      </c>
      <c r="I108" s="3429"/>
      <c r="J108" s="3430"/>
      <c r="K108" s="3430"/>
      <c r="L108" s="3430"/>
      <c r="M108" s="3430"/>
      <c r="N108" s="3431"/>
    </row>
    <row r="109" spans="1:14" ht="15" customHeight="1" x14ac:dyDescent="0.2">
      <c r="A109" s="1296"/>
      <c r="B109" s="828"/>
      <c r="C109" s="829"/>
      <c r="D109" s="965"/>
      <c r="E109" s="830"/>
      <c r="F109" s="723"/>
      <c r="G109" s="1300"/>
      <c r="H109" s="1306" t="str">
        <f t="shared" si="3"/>
        <v/>
      </c>
      <c r="I109" s="3429"/>
      <c r="J109" s="3430"/>
      <c r="K109" s="3430"/>
      <c r="L109" s="3430"/>
      <c r="M109" s="3430"/>
      <c r="N109" s="3431"/>
    </row>
    <row r="110" spans="1:14" ht="15" customHeight="1" x14ac:dyDescent="0.2">
      <c r="A110" s="1296"/>
      <c r="B110" s="828"/>
      <c r="C110" s="829"/>
      <c r="D110" s="965"/>
      <c r="E110" s="830"/>
      <c r="F110" s="723"/>
      <c r="G110" s="1300"/>
      <c r="H110" s="1306" t="str">
        <f t="shared" si="3"/>
        <v/>
      </c>
      <c r="I110" s="3429"/>
      <c r="J110" s="3430"/>
      <c r="K110" s="3430"/>
      <c r="L110" s="3430"/>
      <c r="M110" s="3430"/>
      <c r="N110" s="3431"/>
    </row>
    <row r="111" spans="1:14" ht="15" customHeight="1" x14ac:dyDescent="0.2">
      <c r="A111" s="1296"/>
      <c r="B111" s="828"/>
      <c r="C111" s="829"/>
      <c r="D111" s="965"/>
      <c r="E111" s="830"/>
      <c r="F111" s="723"/>
      <c r="G111" s="1300"/>
      <c r="H111" s="1306" t="str">
        <f t="shared" si="3"/>
        <v/>
      </c>
      <c r="I111" s="3429"/>
      <c r="J111" s="3430"/>
      <c r="K111" s="3430"/>
      <c r="L111" s="3430"/>
      <c r="M111" s="3430"/>
      <c r="N111" s="3431"/>
    </row>
    <row r="112" spans="1:14" ht="15" customHeight="1" x14ac:dyDescent="0.2">
      <c r="A112" s="1296"/>
      <c r="B112" s="828"/>
      <c r="C112" s="829"/>
      <c r="D112" s="965"/>
      <c r="E112" s="830"/>
      <c r="F112" s="723"/>
      <c r="G112" s="1300"/>
      <c r="H112" s="1306" t="str">
        <f t="shared" si="3"/>
        <v/>
      </c>
      <c r="I112" s="3429"/>
      <c r="J112" s="3430"/>
      <c r="K112" s="3430"/>
      <c r="L112" s="3430"/>
      <c r="M112" s="3430"/>
      <c r="N112" s="3431"/>
    </row>
    <row r="113" spans="1:14" ht="15" customHeight="1" x14ac:dyDescent="0.2">
      <c r="A113" s="1296"/>
      <c r="B113" s="828"/>
      <c r="C113" s="829"/>
      <c r="D113" s="965"/>
      <c r="E113" s="830"/>
      <c r="F113" s="723"/>
      <c r="G113" s="1300"/>
      <c r="H113" s="1306" t="str">
        <f t="shared" si="3"/>
        <v/>
      </c>
      <c r="I113" s="3429"/>
      <c r="J113" s="3430"/>
      <c r="K113" s="3430"/>
      <c r="L113" s="3430"/>
      <c r="M113" s="3430"/>
      <c r="N113" s="3431"/>
    </row>
    <row r="114" spans="1:14" ht="15" customHeight="1" x14ac:dyDescent="0.2">
      <c r="A114" s="1296"/>
      <c r="B114" s="828"/>
      <c r="C114" s="829"/>
      <c r="D114" s="965"/>
      <c r="E114" s="830"/>
      <c r="F114" s="723"/>
      <c r="G114" s="1300"/>
      <c r="H114" s="1306" t="str">
        <f t="shared" si="3"/>
        <v/>
      </c>
      <c r="I114" s="3429"/>
      <c r="J114" s="3430"/>
      <c r="K114" s="3430"/>
      <c r="L114" s="3430"/>
      <c r="M114" s="3430"/>
      <c r="N114" s="3431"/>
    </row>
    <row r="115" spans="1:14" ht="15" customHeight="1" x14ac:dyDescent="0.2">
      <c r="A115" s="1296"/>
      <c r="B115" s="828"/>
      <c r="C115" s="829"/>
      <c r="D115" s="965"/>
      <c r="E115" s="830"/>
      <c r="F115" s="723"/>
      <c r="G115" s="1300"/>
      <c r="H115" s="1306" t="str">
        <f t="shared" si="3"/>
        <v/>
      </c>
      <c r="I115" s="3429"/>
      <c r="J115" s="3430"/>
      <c r="K115" s="3430"/>
      <c r="L115" s="3430"/>
      <c r="M115" s="3430"/>
      <c r="N115" s="3431"/>
    </row>
    <row r="116" spans="1:14" ht="15" customHeight="1" x14ac:dyDescent="0.2">
      <c r="A116" s="1296"/>
      <c r="B116" s="828"/>
      <c r="C116" s="829"/>
      <c r="D116" s="965"/>
      <c r="E116" s="830"/>
      <c r="F116" s="723"/>
      <c r="G116" s="1300"/>
      <c r="H116" s="1306" t="str">
        <f t="shared" si="3"/>
        <v/>
      </c>
      <c r="I116" s="3429"/>
      <c r="J116" s="3430"/>
      <c r="K116" s="3430"/>
      <c r="L116" s="3430"/>
      <c r="M116" s="3430"/>
      <c r="N116" s="3431"/>
    </row>
    <row r="117" spans="1:14" ht="15" customHeight="1" x14ac:dyDescent="0.2">
      <c r="A117" s="1296"/>
      <c r="B117" s="828"/>
      <c r="C117" s="829"/>
      <c r="D117" s="965"/>
      <c r="E117" s="830"/>
      <c r="F117" s="723"/>
      <c r="G117" s="1300"/>
      <c r="H117" s="1306" t="str">
        <f t="shared" si="3"/>
        <v/>
      </c>
      <c r="I117" s="3429"/>
      <c r="J117" s="3430"/>
      <c r="K117" s="3430"/>
      <c r="L117" s="3430"/>
      <c r="M117" s="3430"/>
      <c r="N117" s="3431"/>
    </row>
    <row r="118" spans="1:14" ht="15" customHeight="1" x14ac:dyDescent="0.2">
      <c r="A118" s="1296"/>
      <c r="B118" s="828"/>
      <c r="C118" s="829"/>
      <c r="D118" s="965"/>
      <c r="E118" s="830"/>
      <c r="F118" s="723"/>
      <c r="G118" s="1300"/>
      <c r="H118" s="1306" t="str">
        <f t="shared" si="3"/>
        <v/>
      </c>
      <c r="I118" s="3429"/>
      <c r="J118" s="3430"/>
      <c r="K118" s="3430"/>
      <c r="L118" s="3430"/>
      <c r="M118" s="3430"/>
      <c r="N118" s="3431"/>
    </row>
    <row r="119" spans="1:14" ht="15" customHeight="1" x14ac:dyDescent="0.2">
      <c r="A119" s="1296"/>
      <c r="B119" s="828"/>
      <c r="C119" s="829"/>
      <c r="D119" s="965"/>
      <c r="E119" s="830"/>
      <c r="F119" s="723"/>
      <c r="G119" s="1300"/>
      <c r="H119" s="1306" t="str">
        <f t="shared" si="3"/>
        <v/>
      </c>
      <c r="I119" s="3429"/>
      <c r="J119" s="3430"/>
      <c r="K119" s="3430"/>
      <c r="L119" s="3430"/>
      <c r="M119" s="3430"/>
      <c r="N119" s="3431"/>
    </row>
    <row r="120" spans="1:14" ht="15" customHeight="1" x14ac:dyDescent="0.2">
      <c r="A120" s="1296"/>
      <c r="B120" s="828"/>
      <c r="C120" s="829"/>
      <c r="D120" s="965"/>
      <c r="E120" s="830"/>
      <c r="F120" s="723"/>
      <c r="G120" s="1300"/>
      <c r="H120" s="1306" t="str">
        <f>IF(ISERROR(IF(OR(E120,F120)="", "", E120*F120)),"",IF(OR(E120,F120)="", "", E120*F120))</f>
        <v/>
      </c>
      <c r="I120" s="967"/>
      <c r="J120" s="968"/>
      <c r="K120" s="968"/>
      <c r="L120" s="968"/>
      <c r="M120" s="968"/>
      <c r="N120" s="969"/>
    </row>
    <row r="121" spans="1:14" ht="15" customHeight="1" x14ac:dyDescent="0.2">
      <c r="A121" s="1296"/>
      <c r="B121" s="828"/>
      <c r="C121" s="829"/>
      <c r="D121" s="965"/>
      <c r="E121" s="830"/>
      <c r="F121" s="723"/>
      <c r="G121" s="1300"/>
      <c r="H121" s="1306" t="str">
        <f t="shared" si="3"/>
        <v/>
      </c>
      <c r="I121" s="3429"/>
      <c r="J121" s="3430"/>
      <c r="K121" s="3430"/>
      <c r="L121" s="3430"/>
      <c r="M121" s="3430"/>
      <c r="N121" s="3431"/>
    </row>
    <row r="122" spans="1:14" ht="15" customHeight="1" x14ac:dyDescent="0.2">
      <c r="A122" s="1296"/>
      <c r="B122" s="828"/>
      <c r="C122" s="829"/>
      <c r="D122" s="965"/>
      <c r="E122" s="830"/>
      <c r="F122" s="723"/>
      <c r="G122" s="1300"/>
      <c r="H122" s="1306" t="str">
        <f t="shared" si="3"/>
        <v/>
      </c>
      <c r="I122" s="3429"/>
      <c r="J122" s="3430"/>
      <c r="K122" s="3430"/>
      <c r="L122" s="3430"/>
      <c r="M122" s="3430"/>
      <c r="N122" s="3431"/>
    </row>
    <row r="123" spans="1:14" ht="15" customHeight="1" x14ac:dyDescent="0.2">
      <c r="A123" s="1296"/>
      <c r="B123" s="828"/>
      <c r="C123" s="829"/>
      <c r="D123" s="965"/>
      <c r="E123" s="830"/>
      <c r="F123" s="723"/>
      <c r="G123" s="1300"/>
      <c r="H123" s="1306" t="str">
        <f t="shared" si="3"/>
        <v/>
      </c>
      <c r="I123" s="3429"/>
      <c r="J123" s="3430"/>
      <c r="K123" s="3430"/>
      <c r="L123" s="3430"/>
      <c r="M123" s="3430"/>
      <c r="N123" s="3431"/>
    </row>
    <row r="124" spans="1:14" ht="15" customHeight="1" x14ac:dyDescent="0.2">
      <c r="A124" s="1296"/>
      <c r="B124" s="828"/>
      <c r="C124" s="829"/>
      <c r="D124" s="965"/>
      <c r="E124" s="830"/>
      <c r="F124" s="723"/>
      <c r="G124" s="1300"/>
      <c r="H124" s="1306" t="str">
        <f>IF(ISERROR(IF(OR(E124,F124)="", "", E124*F124)),"",IF(OR(E124,F124)="", "", E124*F124))</f>
        <v/>
      </c>
      <c r="I124" s="3429"/>
      <c r="J124" s="3430"/>
      <c r="K124" s="3430"/>
      <c r="L124" s="3430"/>
      <c r="M124" s="3430"/>
      <c r="N124" s="3431"/>
    </row>
    <row r="125" spans="1:14" ht="15" customHeight="1" thickBot="1" x14ac:dyDescent="0.25">
      <c r="A125" s="1297"/>
      <c r="B125" s="831"/>
      <c r="C125" s="832"/>
      <c r="D125" s="966"/>
      <c r="E125" s="833"/>
      <c r="F125" s="815"/>
      <c r="G125" s="1302"/>
      <c r="H125" s="1305" t="str">
        <f>IF(ISERROR(IF(OR(E125,F125)="", "", E125*F125)),"",IF(OR(E125,F125)="", "", E125*F125))</f>
        <v/>
      </c>
      <c r="I125" s="3441"/>
      <c r="J125" s="3442"/>
      <c r="K125" s="3442"/>
      <c r="L125" s="3442"/>
      <c r="M125" s="3442"/>
      <c r="N125" s="3443"/>
    </row>
    <row r="126" spans="1:14" ht="20.149999999999999" customHeight="1" thickBot="1" x14ac:dyDescent="0.25">
      <c r="A126" s="3450" t="s">
        <v>675</v>
      </c>
      <c r="B126" s="3450"/>
      <c r="C126" s="3450"/>
      <c r="D126" s="3450"/>
      <c r="E126" s="1584">
        <f>SUM(E67:E125)</f>
        <v>0</v>
      </c>
      <c r="F126" s="1585">
        <f>SUM(F67:F125)</f>
        <v>0</v>
      </c>
      <c r="G126" s="1263" t="s">
        <v>543</v>
      </c>
      <c r="H126" s="1583">
        <f>SUM(G67:H125)</f>
        <v>0</v>
      </c>
      <c r="I126" s="3125"/>
      <c r="J126" s="3126"/>
      <c r="K126" s="3126"/>
      <c r="L126" s="3126"/>
      <c r="M126" s="3126"/>
      <c r="N126" s="3159"/>
    </row>
    <row r="127" spans="1:14" ht="15" customHeight="1" x14ac:dyDescent="0.2"/>
    <row r="128" spans="1:14" ht="15" customHeight="1" thickBot="1" x14ac:dyDescent="0.25"/>
    <row r="129" spans="1:14" ht="15" customHeight="1" x14ac:dyDescent="0.2">
      <c r="A129" s="3406" t="s">
        <v>676</v>
      </c>
      <c r="B129" s="3407"/>
      <c r="C129" s="3408"/>
      <c r="D129" s="3418" t="s">
        <v>677</v>
      </c>
      <c r="E129" s="3420">
        <f>H63</f>
        <v>0</v>
      </c>
      <c r="F129" s="3421"/>
      <c r="G129" s="3422"/>
      <c r="H129" s="3406" t="s">
        <v>678</v>
      </c>
      <c r="I129" s="3407"/>
      <c r="J129" s="3408"/>
      <c r="K129" s="3418" t="s">
        <v>679</v>
      </c>
      <c r="L129" s="3444">
        <f>IF(ISERROR(IF(OR(E133,E129)=0, 0,E133/E129)),0,IF(OR(E133,E129)=0, 0,E133/E129))</f>
        <v>0</v>
      </c>
      <c r="M129" s="3445"/>
      <c r="N129" s="3446"/>
    </row>
    <row r="130" spans="1:14" ht="15" customHeight="1" x14ac:dyDescent="0.2">
      <c r="A130" s="3409"/>
      <c r="B130" s="3410"/>
      <c r="C130" s="3411"/>
      <c r="D130" s="3419"/>
      <c r="E130" s="3423"/>
      <c r="F130" s="3424"/>
      <c r="G130" s="3425"/>
      <c r="H130" s="3409"/>
      <c r="I130" s="3410"/>
      <c r="J130" s="3411"/>
      <c r="K130" s="3419"/>
      <c r="L130" s="3447"/>
      <c r="M130" s="3448"/>
      <c r="N130" s="3449"/>
    </row>
    <row r="131" spans="1:14" ht="15" customHeight="1" x14ac:dyDescent="0.2">
      <c r="A131" s="3412" t="s">
        <v>680</v>
      </c>
      <c r="B131" s="3413"/>
      <c r="C131" s="3414"/>
      <c r="D131" s="3419" t="s">
        <v>681</v>
      </c>
      <c r="E131" s="3455">
        <f>H126</f>
        <v>0</v>
      </c>
      <c r="F131" s="3456"/>
      <c r="G131" s="3457"/>
      <c r="H131" s="3412" t="s">
        <v>682</v>
      </c>
      <c r="I131" s="3413"/>
      <c r="J131" s="3414"/>
      <c r="K131" s="3419" t="s">
        <v>683</v>
      </c>
      <c r="L131" s="3447">
        <f>IF(ISERROR(IF(OR(E133,E131)=0, 0, (E133-E131)/E133)),0,IF(OR(E133,E131)=0, 0, (E133-E131)/E133))</f>
        <v>0</v>
      </c>
      <c r="M131" s="3448"/>
      <c r="N131" s="3449"/>
    </row>
    <row r="132" spans="1:14" ht="15" customHeight="1" x14ac:dyDescent="0.2">
      <c r="A132" s="3409"/>
      <c r="B132" s="3410"/>
      <c r="C132" s="3411"/>
      <c r="D132" s="3419"/>
      <c r="E132" s="3423"/>
      <c r="F132" s="3424"/>
      <c r="G132" s="3425"/>
      <c r="H132" s="3409"/>
      <c r="I132" s="3410"/>
      <c r="J132" s="3411"/>
      <c r="K132" s="3419"/>
      <c r="L132" s="3447"/>
      <c r="M132" s="3448"/>
      <c r="N132" s="3449"/>
    </row>
    <row r="133" spans="1:14" ht="15" customHeight="1" x14ac:dyDescent="0.2">
      <c r="A133" s="3412" t="s">
        <v>684</v>
      </c>
      <c r="B133" s="3413"/>
      <c r="C133" s="3414"/>
      <c r="D133" s="3419" t="s">
        <v>685</v>
      </c>
      <c r="E133" s="3455">
        <f>H62</f>
        <v>0</v>
      </c>
      <c r="F133" s="3456"/>
      <c r="G133" s="3457"/>
      <c r="H133" s="3412" t="s">
        <v>686</v>
      </c>
      <c r="I133" s="3413"/>
      <c r="J133" s="3414"/>
      <c r="K133" s="3419" t="s">
        <v>687</v>
      </c>
      <c r="L133" s="3447" t="e">
        <f>IF(E4="その他(上記用途区分以外)",I5/100*L129*L131,I4*L129*L131)</f>
        <v>#VALUE!</v>
      </c>
      <c r="M133" s="3448"/>
      <c r="N133" s="3449"/>
    </row>
    <row r="134" spans="1:14" ht="15" customHeight="1" thickBot="1" x14ac:dyDescent="0.25">
      <c r="A134" s="3451"/>
      <c r="B134" s="3452"/>
      <c r="C134" s="3453"/>
      <c r="D134" s="3454"/>
      <c r="E134" s="3458"/>
      <c r="F134" s="3459"/>
      <c r="G134" s="3460"/>
      <c r="H134" s="3451"/>
      <c r="I134" s="3452"/>
      <c r="J134" s="3453"/>
      <c r="K134" s="3454"/>
      <c r="L134" s="3461"/>
      <c r="M134" s="3462"/>
      <c r="N134" s="3463"/>
    </row>
    <row r="135" spans="1:14" ht="15" customHeight="1" x14ac:dyDescent="0.2"/>
  </sheetData>
  <sheetProtection formatCells="0" formatColumns="0" formatRows="0" insertColumns="0" insertRows="0" deleteColumns="0" deleteRows="0" sort="0" autoFilter="0"/>
  <dataConsolidate/>
  <mergeCells count="153">
    <mergeCell ref="A1:N1"/>
    <mergeCell ref="K2:N2"/>
    <mergeCell ref="C2:J2"/>
    <mergeCell ref="I4:J4"/>
    <mergeCell ref="E4:H4"/>
    <mergeCell ref="I121:N121"/>
    <mergeCell ref="I122:N122"/>
    <mergeCell ref="I123:N123"/>
    <mergeCell ref="I117:N117"/>
    <mergeCell ref="I118:N118"/>
    <mergeCell ref="I119:N119"/>
    <mergeCell ref="I114:N114"/>
    <mergeCell ref="I115:N115"/>
    <mergeCell ref="I116:N116"/>
    <mergeCell ref="I111:N111"/>
    <mergeCell ref="I112:N112"/>
    <mergeCell ref="I113:N113"/>
    <mergeCell ref="I108:N108"/>
    <mergeCell ref="I109:N109"/>
    <mergeCell ref="I110:N110"/>
    <mergeCell ref="I105:N105"/>
    <mergeCell ref="I106:N106"/>
    <mergeCell ref="I107:N107"/>
    <mergeCell ref="I102:N102"/>
    <mergeCell ref="K129:K130"/>
    <mergeCell ref="L129:N130"/>
    <mergeCell ref="H129:J130"/>
    <mergeCell ref="I124:N124"/>
    <mergeCell ref="I125:N125"/>
    <mergeCell ref="A126:D126"/>
    <mergeCell ref="I126:N126"/>
    <mergeCell ref="A133:C134"/>
    <mergeCell ref="D133:D134"/>
    <mergeCell ref="E133:G134"/>
    <mergeCell ref="K133:K134"/>
    <mergeCell ref="L133:N134"/>
    <mergeCell ref="H133:J134"/>
    <mergeCell ref="D131:D132"/>
    <mergeCell ref="E131:G132"/>
    <mergeCell ref="K131:K132"/>
    <mergeCell ref="L131:N132"/>
    <mergeCell ref="H131:J132"/>
    <mergeCell ref="I103:N103"/>
    <mergeCell ref="I104:N104"/>
    <mergeCell ref="I99:N99"/>
    <mergeCell ref="I100:N100"/>
    <mergeCell ref="I101:N101"/>
    <mergeCell ref="I96:N96"/>
    <mergeCell ref="I97:N97"/>
    <mergeCell ref="I98:N98"/>
    <mergeCell ref="I93:N93"/>
    <mergeCell ref="I94:N94"/>
    <mergeCell ref="I95:N95"/>
    <mergeCell ref="I90:N90"/>
    <mergeCell ref="I91:N91"/>
    <mergeCell ref="I92:N92"/>
    <mergeCell ref="I88:N88"/>
    <mergeCell ref="I89:N89"/>
    <mergeCell ref="I84:N84"/>
    <mergeCell ref="I85:N85"/>
    <mergeCell ref="I86:N86"/>
    <mergeCell ref="I83:N83"/>
    <mergeCell ref="I78:N78"/>
    <mergeCell ref="I79:N79"/>
    <mergeCell ref="I80:N80"/>
    <mergeCell ref="I87:N87"/>
    <mergeCell ref="I74:N74"/>
    <mergeCell ref="I81:N81"/>
    <mergeCell ref="I82:N82"/>
    <mergeCell ref="I75:N75"/>
    <mergeCell ref="I76:N76"/>
    <mergeCell ref="I77:N77"/>
    <mergeCell ref="I72:N72"/>
    <mergeCell ref="I73:N73"/>
    <mergeCell ref="I58:N58"/>
    <mergeCell ref="I59:N59"/>
    <mergeCell ref="I54:N54"/>
    <mergeCell ref="I55:N55"/>
    <mergeCell ref="I56:N56"/>
    <mergeCell ref="I50:N50"/>
    <mergeCell ref="I52:N52"/>
    <mergeCell ref="I53:N53"/>
    <mergeCell ref="I63:N63"/>
    <mergeCell ref="I69:N69"/>
    <mergeCell ref="I70:N70"/>
    <mergeCell ref="I71:N71"/>
    <mergeCell ref="I66:N66"/>
    <mergeCell ref="I67:N67"/>
    <mergeCell ref="I68:N68"/>
    <mergeCell ref="I60:N60"/>
    <mergeCell ref="I61:N61"/>
    <mergeCell ref="I62:N62"/>
    <mergeCell ref="I48:N48"/>
    <mergeCell ref="I49:N49"/>
    <mergeCell ref="I47:N47"/>
    <mergeCell ref="I42:N42"/>
    <mergeCell ref="I43:N43"/>
    <mergeCell ref="I44:N44"/>
    <mergeCell ref="I45:N45"/>
    <mergeCell ref="I46:N46"/>
    <mergeCell ref="I57:N57"/>
    <mergeCell ref="I40:N40"/>
    <mergeCell ref="I41:N41"/>
    <mergeCell ref="I38:N38"/>
    <mergeCell ref="I39:N39"/>
    <mergeCell ref="B23:D23"/>
    <mergeCell ref="I23:N23"/>
    <mergeCell ref="G24:H24"/>
    <mergeCell ref="I24:N24"/>
    <mergeCell ref="I25:N25"/>
    <mergeCell ref="I26:N26"/>
    <mergeCell ref="I19:N19"/>
    <mergeCell ref="I17:N17"/>
    <mergeCell ref="I18:N18"/>
    <mergeCell ref="I32:N32"/>
    <mergeCell ref="I33:N33"/>
    <mergeCell ref="I34:N34"/>
    <mergeCell ref="I35:N35"/>
    <mergeCell ref="I36:N36"/>
    <mergeCell ref="I37:N37"/>
    <mergeCell ref="I20:N20"/>
    <mergeCell ref="I21:N21"/>
    <mergeCell ref="I22:N22"/>
    <mergeCell ref="I29:N29"/>
    <mergeCell ref="I30:N30"/>
    <mergeCell ref="I31:N31"/>
    <mergeCell ref="I27:N27"/>
    <mergeCell ref="I28:N28"/>
    <mergeCell ref="I14:N14"/>
    <mergeCell ref="I15:N15"/>
    <mergeCell ref="I16:N16"/>
    <mergeCell ref="I11:N11"/>
    <mergeCell ref="I12:N12"/>
    <mergeCell ref="I13:N13"/>
    <mergeCell ref="G7:H7"/>
    <mergeCell ref="I7:N7"/>
    <mergeCell ref="I8:N8"/>
    <mergeCell ref="I9:N9"/>
    <mergeCell ref="I10:N10"/>
    <mergeCell ref="A4:D5"/>
    <mergeCell ref="A6:D6"/>
    <mergeCell ref="A2:B2"/>
    <mergeCell ref="A65:D65"/>
    <mergeCell ref="A7:A23"/>
    <mergeCell ref="A24:A62"/>
    <mergeCell ref="A129:C130"/>
    <mergeCell ref="A131:C132"/>
    <mergeCell ref="E5:H5"/>
    <mergeCell ref="G66:H66"/>
    <mergeCell ref="D129:D130"/>
    <mergeCell ref="E129:G130"/>
    <mergeCell ref="B62:D62"/>
    <mergeCell ref="A63:D63"/>
  </mergeCells>
  <phoneticPr fontId="2"/>
  <conditionalFormatting sqref="L3:L5">
    <cfRule type="expression" dxfId="11" priority="1" stopIfTrue="1">
      <formula>#REF!="その他(上記用途区分以外)"</formula>
    </cfRule>
  </conditionalFormatting>
  <dataValidations count="2">
    <dataValidation type="list" allowBlank="1" showInputMessage="1" showErrorMessage="1" sqref="A3 D3" xr:uid="{55FA35AB-8D51-482E-9D2C-8E0DED64B9B1}">
      <formula1>"□,■"</formula1>
    </dataValidation>
    <dataValidation type="list" allowBlank="1" showInputMessage="1" showErrorMessage="1" sqref="E4:H4" xr:uid="{2BAE54A5-BDBF-4E31-97C5-0D6DE1587C60}">
      <formula1>"事務所,学校,物販店,飲食店,集会所,病院,ホテル,その他(上記用途区分以外)"</formula1>
    </dataValidation>
  </dataValidations>
  <printOptions horizontalCentered="1"/>
  <pageMargins left="0.78740157480314965" right="0.39370078740157483" top="0.59055118110236227" bottom="0.59055118110236227" header="0.39370078740157483" footer="0"/>
  <pageSetup paperSize="9" scale="74" fitToHeight="0" orientation="portrait" r:id="rId1"/>
  <headerFooter alignWithMargins="0">
    <oddHeader>&amp;R&amp;14参考様式１－５⑥ 照明</oddHeader>
  </headerFooter>
  <rowBreaks count="1" manualBreakCount="1">
    <brk id="63"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2ACC-34E1-4397-81BE-E5980C738CCD}">
  <sheetPr codeName="Sheet30">
    <tabColor rgb="FF99FF99"/>
    <pageSetUpPr fitToPage="1"/>
  </sheetPr>
  <dimension ref="A1:X74"/>
  <sheetViews>
    <sheetView showGridLines="0" view="pageBreakPreview" zoomScaleNormal="100" zoomScaleSheetLayoutView="100" workbookViewId="0">
      <selection activeCell="J4" sqref="J4:L4"/>
    </sheetView>
  </sheetViews>
  <sheetFormatPr defaultColWidth="9.59765625" defaultRowHeight="11" x14ac:dyDescent="0.2"/>
  <cols>
    <col min="1" max="1" width="9.09765625" style="707" customWidth="1"/>
    <col min="2" max="2" width="5.09765625" style="707" bestFit="1" customWidth="1"/>
    <col min="3" max="3" width="8.09765625" style="707" customWidth="1"/>
    <col min="4" max="4" width="21.8984375" style="707" customWidth="1"/>
    <col min="5" max="5" width="2.69921875" style="707" customWidth="1"/>
    <col min="6" max="6" width="4.69921875" style="707" customWidth="1"/>
    <col min="7" max="7" width="8.69921875" style="707" bestFit="1" customWidth="1"/>
    <col min="8" max="8" width="2.69921875" style="707" customWidth="1"/>
    <col min="9" max="9" width="14" style="707" customWidth="1"/>
    <col min="10" max="10" width="5.09765625" style="707" bestFit="1" customWidth="1"/>
    <col min="11" max="11" width="8.09765625" style="707" customWidth="1"/>
    <col min="12" max="12" width="22" style="707" customWidth="1"/>
    <col min="13" max="13" width="2.69921875" style="707" customWidth="1"/>
    <col min="14" max="14" width="4.69921875" style="707" customWidth="1"/>
    <col min="15" max="15" width="8.69921875" style="707" bestFit="1" customWidth="1"/>
    <col min="16" max="16" width="2.69921875" style="707" customWidth="1"/>
    <col min="17" max="17" width="14" style="707" customWidth="1"/>
    <col min="18" max="18" width="15.59765625" style="707" customWidth="1"/>
    <col min="19" max="19" width="9.69921875" style="707" bestFit="1" customWidth="1"/>
    <col min="20" max="16384" width="9.59765625" style="707"/>
  </cols>
  <sheetData>
    <row r="1" spans="1:24" s="185" customFormat="1" ht="25" customHeight="1" thickBot="1" x14ac:dyDescent="0.25">
      <c r="A1" s="3507" t="s">
        <v>1175</v>
      </c>
      <c r="B1" s="3507"/>
      <c r="C1" s="3507"/>
      <c r="D1" s="3507"/>
      <c r="E1" s="3507"/>
      <c r="F1" s="3507"/>
      <c r="G1" s="3507"/>
      <c r="H1" s="3507"/>
      <c r="I1" s="3507"/>
      <c r="J1" s="3507"/>
      <c r="K1" s="3507"/>
      <c r="L1" s="3507"/>
      <c r="M1" s="3507"/>
      <c r="N1" s="3507"/>
      <c r="O1" s="3507"/>
      <c r="P1" s="3507"/>
      <c r="Q1" s="3507"/>
      <c r="R1" s="3507"/>
      <c r="S1" s="1178"/>
      <c r="T1" s="1178"/>
      <c r="U1" s="1178"/>
      <c r="V1" s="1178"/>
      <c r="W1" s="1178"/>
      <c r="X1" s="1178"/>
    </row>
    <row r="2" spans="1:24" s="185" customFormat="1" ht="30" customHeight="1" thickBot="1" x14ac:dyDescent="0.25">
      <c r="A2" s="3337" t="s">
        <v>287</v>
      </c>
      <c r="B2" s="3338"/>
      <c r="C2" s="3338"/>
      <c r="D2" s="3120" t="str">
        <f>IF('参考様式1-1'!D3="","",'参考様式1-1'!D3)</f>
        <v/>
      </c>
      <c r="E2" s="3121"/>
      <c r="F2" s="3121"/>
      <c r="G2" s="3121"/>
      <c r="H2" s="3121"/>
      <c r="I2" s="3121"/>
      <c r="J2" s="3121"/>
      <c r="K2" s="3121"/>
      <c r="L2" s="3122"/>
      <c r="M2" s="3117" t="str">
        <f>'参考様式1-1'!M3</f>
        <v>１棟目／計１棟</v>
      </c>
      <c r="N2" s="3118"/>
      <c r="O2" s="3118"/>
      <c r="P2" s="3118"/>
      <c r="Q2" s="3118"/>
      <c r="R2" s="3119"/>
      <c r="S2" s="219"/>
      <c r="T2" s="219"/>
      <c r="U2" s="219"/>
      <c r="V2" s="219"/>
      <c r="W2" s="219"/>
      <c r="X2" s="219"/>
    </row>
    <row r="3" spans="1:24" ht="15" customHeight="1" thickBot="1" x14ac:dyDescent="0.25"/>
    <row r="4" spans="1:24" ht="15" customHeight="1" thickBot="1" x14ac:dyDescent="0.25">
      <c r="A4" s="3511" t="s">
        <v>688</v>
      </c>
      <c r="B4" s="3512"/>
      <c r="C4" s="3512"/>
      <c r="D4" s="3512"/>
      <c r="E4" s="3512"/>
      <c r="F4" s="3512"/>
      <c r="G4" s="3512"/>
      <c r="H4" s="3512"/>
      <c r="I4" s="3513"/>
      <c r="J4" s="2935"/>
      <c r="K4" s="2936"/>
      <c r="L4" s="2937"/>
      <c r="M4" s="3464" t="str">
        <f>IF(J4="事務所",0.2,IF(OR(J4="学校",J4="物販店",J4="飲食店",J4="集会所"),0.25,IF(J4="病院",0.1,IF(J4="ホテル",0.1,"-"))))</f>
        <v>-</v>
      </c>
      <c r="N4" s="3508"/>
      <c r="O4" s="3508"/>
      <c r="P4" s="3465"/>
    </row>
    <row r="5" spans="1:24" ht="15" customHeight="1" thickBot="1" x14ac:dyDescent="0.25">
      <c r="A5" s="3514"/>
      <c r="B5" s="3515"/>
      <c r="C5" s="3515"/>
      <c r="D5" s="3515"/>
      <c r="E5" s="3515"/>
      <c r="F5" s="3515"/>
      <c r="G5" s="3515"/>
      <c r="H5" s="3515"/>
      <c r="I5" s="3516"/>
      <c r="J5" s="3415" t="s">
        <v>1176</v>
      </c>
      <c r="K5" s="3416"/>
      <c r="L5" s="3417"/>
      <c r="M5" s="3509"/>
      <c r="N5" s="3510"/>
      <c r="O5" s="3510"/>
      <c r="P5" s="1386" t="s">
        <v>1177</v>
      </c>
    </row>
    <row r="6" spans="1:24" ht="15" customHeight="1" thickBot="1" x14ac:dyDescent="0.25">
      <c r="C6" s="745"/>
      <c r="D6" s="745"/>
      <c r="E6" s="745"/>
      <c r="F6" s="745"/>
      <c r="G6" s="745"/>
      <c r="H6" s="745"/>
    </row>
    <row r="7" spans="1:24" ht="25" customHeight="1" thickBot="1" x14ac:dyDescent="0.25">
      <c r="A7" s="972"/>
      <c r="B7" s="2915" t="s">
        <v>521</v>
      </c>
      <c r="C7" s="2916"/>
      <c r="D7" s="2916"/>
      <c r="E7" s="2916"/>
      <c r="F7" s="2916"/>
      <c r="G7" s="2916"/>
      <c r="H7" s="2916"/>
      <c r="I7" s="2917"/>
      <c r="J7" s="3055" t="s">
        <v>689</v>
      </c>
      <c r="K7" s="3056"/>
      <c r="L7" s="3056"/>
      <c r="M7" s="3056"/>
      <c r="N7" s="3056"/>
      <c r="O7" s="3056"/>
      <c r="P7" s="3056"/>
      <c r="Q7" s="3057"/>
      <c r="R7" s="3067" t="s">
        <v>673</v>
      </c>
    </row>
    <row r="8" spans="1:24" ht="15" customHeight="1" thickBot="1" x14ac:dyDescent="0.25">
      <c r="A8" s="941" t="s">
        <v>690</v>
      </c>
      <c r="B8" s="941" t="s">
        <v>669</v>
      </c>
      <c r="C8" s="939" t="s">
        <v>523</v>
      </c>
      <c r="D8" s="940" t="s">
        <v>670</v>
      </c>
      <c r="E8" s="3469" t="s">
        <v>526</v>
      </c>
      <c r="F8" s="3127"/>
      <c r="G8" s="940" t="s">
        <v>671</v>
      </c>
      <c r="H8" s="3469" t="s">
        <v>672</v>
      </c>
      <c r="I8" s="3159"/>
      <c r="J8" s="941" t="s">
        <v>669</v>
      </c>
      <c r="K8" s="939" t="s">
        <v>523</v>
      </c>
      <c r="L8" s="940" t="s">
        <v>670</v>
      </c>
      <c r="M8" s="3469" t="s">
        <v>526</v>
      </c>
      <c r="N8" s="3127"/>
      <c r="O8" s="940" t="s">
        <v>671</v>
      </c>
      <c r="P8" s="3469" t="s">
        <v>672</v>
      </c>
      <c r="Q8" s="3159"/>
      <c r="R8" s="3069"/>
    </row>
    <row r="9" spans="1:24" ht="15" customHeight="1" x14ac:dyDescent="0.2">
      <c r="A9" s="1603"/>
      <c r="B9" s="834"/>
      <c r="C9" s="1554"/>
      <c r="D9" s="1555"/>
      <c r="E9" s="3472"/>
      <c r="F9" s="3473"/>
      <c r="G9" s="1556"/>
      <c r="H9" s="1312"/>
      <c r="I9" s="1311" t="str">
        <f>IF(ISERROR(IF(OR(E9,G9)="", "", E9*G9)),"",IF(OR(E9,G9)="", "", E9*G9))</f>
        <v/>
      </c>
      <c r="J9" s="1557"/>
      <c r="K9" s="1558"/>
      <c r="L9" s="1555"/>
      <c r="M9" s="3472"/>
      <c r="N9" s="3473"/>
      <c r="O9" s="993"/>
      <c r="P9" s="1312"/>
      <c r="Q9" s="1311" t="str">
        <f t="shared" ref="Q9:Q17" si="0">IF(ISERROR(IF(OR(M9,O9)="", "", M9*O9)),"",IF(OR(M9,O9)="", "", M9*O9))</f>
        <v/>
      </c>
      <c r="R9" s="793"/>
    </row>
    <row r="10" spans="1:24" ht="15" customHeight="1" x14ac:dyDescent="0.2">
      <c r="A10" s="1604"/>
      <c r="B10" s="838"/>
      <c r="C10" s="839"/>
      <c r="D10" s="840"/>
      <c r="E10" s="3470"/>
      <c r="F10" s="3471"/>
      <c r="G10" s="992"/>
      <c r="H10" s="1310"/>
      <c r="I10" s="1311" t="str">
        <f>IF(ISERROR(IF(OR(E10,G10)="", "", E10*G10)),"",IF(OR(E10,G10)="", "", E10*G10))</f>
        <v/>
      </c>
      <c r="J10" s="974"/>
      <c r="K10" s="842"/>
      <c r="L10" s="840"/>
      <c r="M10" s="3470"/>
      <c r="N10" s="3471"/>
      <c r="O10" s="993"/>
      <c r="P10" s="1310"/>
      <c r="Q10" s="1311" t="str">
        <f t="shared" si="0"/>
        <v/>
      </c>
      <c r="R10" s="795"/>
    </row>
    <row r="11" spans="1:24" ht="15" customHeight="1" x14ac:dyDescent="0.2">
      <c r="A11" s="1604"/>
      <c r="B11" s="838"/>
      <c r="C11" s="839"/>
      <c r="D11" s="840"/>
      <c r="E11" s="3470"/>
      <c r="F11" s="3471"/>
      <c r="G11" s="992"/>
      <c r="H11" s="1310"/>
      <c r="I11" s="1311" t="str">
        <f>IF(ISERROR(IF(OR(E11,G11)="", "", E11*G11)),"",IF(OR(E11,G11)="", "", E11*G11))</f>
        <v/>
      </c>
      <c r="J11" s="974"/>
      <c r="K11" s="842"/>
      <c r="L11" s="840"/>
      <c r="M11" s="3470"/>
      <c r="N11" s="3471"/>
      <c r="O11" s="993"/>
      <c r="P11" s="1310"/>
      <c r="Q11" s="1311" t="str">
        <f t="shared" si="0"/>
        <v/>
      </c>
      <c r="R11" s="795"/>
    </row>
    <row r="12" spans="1:24" ht="15" customHeight="1" x14ac:dyDescent="0.2">
      <c r="A12" s="1604"/>
      <c r="B12" s="838"/>
      <c r="C12" s="839"/>
      <c r="D12" s="840"/>
      <c r="E12" s="3470"/>
      <c r="F12" s="3471"/>
      <c r="G12" s="992"/>
      <c r="H12" s="1310"/>
      <c r="I12" s="1311" t="str">
        <f>IF(ISERROR(IF(OR(E12,G12)="", "", E12*G12)),"",IF(OR(E12,G12)="", "", E12*G12))</f>
        <v/>
      </c>
      <c r="J12" s="974"/>
      <c r="K12" s="842"/>
      <c r="L12" s="840"/>
      <c r="M12" s="3470"/>
      <c r="N12" s="3471"/>
      <c r="O12" s="993"/>
      <c r="P12" s="1310"/>
      <c r="Q12" s="1311" t="str">
        <f t="shared" si="0"/>
        <v/>
      </c>
      <c r="R12" s="795"/>
    </row>
    <row r="13" spans="1:24" ht="15" customHeight="1" x14ac:dyDescent="0.2">
      <c r="A13" s="1604"/>
      <c r="B13" s="838"/>
      <c r="C13" s="839"/>
      <c r="D13" s="840"/>
      <c r="E13" s="3470"/>
      <c r="F13" s="3471"/>
      <c r="G13" s="992"/>
      <c r="H13" s="1310"/>
      <c r="I13" s="1311" t="str">
        <f>IF(ISERROR(IF(OR(E13,G13)="", "", E13*G13)),"",IF(OR(E13,G13)="", "", E13*G13))</f>
        <v/>
      </c>
      <c r="J13" s="974"/>
      <c r="K13" s="842"/>
      <c r="L13" s="840"/>
      <c r="M13" s="3470"/>
      <c r="N13" s="3471"/>
      <c r="O13" s="993"/>
      <c r="P13" s="1310"/>
      <c r="Q13" s="1311" t="str">
        <f t="shared" si="0"/>
        <v/>
      </c>
      <c r="R13" s="795"/>
    </row>
    <row r="14" spans="1:24" ht="15" customHeight="1" x14ac:dyDescent="0.2">
      <c r="A14" s="1604"/>
      <c r="B14" s="838"/>
      <c r="C14" s="839"/>
      <c r="D14" s="840"/>
      <c r="E14" s="3470"/>
      <c r="F14" s="3471"/>
      <c r="G14" s="992"/>
      <c r="H14" s="1310"/>
      <c r="I14" s="1311" t="str">
        <f t="shared" ref="I14:I22" si="1">IF(ISERROR(IF(OR(E14,G14)="", "", E14*G14)),"",IF(OR(E14,G14)="", "", E14*G14))</f>
        <v/>
      </c>
      <c r="J14" s="974"/>
      <c r="K14" s="842"/>
      <c r="L14" s="840"/>
      <c r="M14" s="3470"/>
      <c r="N14" s="3471"/>
      <c r="O14" s="993"/>
      <c r="P14" s="1310"/>
      <c r="Q14" s="1311" t="str">
        <f t="shared" si="0"/>
        <v/>
      </c>
      <c r="R14" s="795"/>
    </row>
    <row r="15" spans="1:24" ht="15" customHeight="1" x14ac:dyDescent="0.2">
      <c r="A15" s="1604"/>
      <c r="B15" s="838"/>
      <c r="C15" s="839"/>
      <c r="D15" s="840"/>
      <c r="E15" s="3470"/>
      <c r="F15" s="3471"/>
      <c r="G15" s="992"/>
      <c r="H15" s="1308"/>
      <c r="I15" s="1311" t="str">
        <f t="shared" si="1"/>
        <v/>
      </c>
      <c r="J15" s="974"/>
      <c r="K15" s="842"/>
      <c r="L15" s="840"/>
      <c r="M15" s="3470"/>
      <c r="N15" s="3471"/>
      <c r="O15" s="993"/>
      <c r="P15" s="1308"/>
      <c r="Q15" s="1311" t="str">
        <f t="shared" si="0"/>
        <v/>
      </c>
      <c r="R15" s="795"/>
    </row>
    <row r="16" spans="1:24" ht="15" customHeight="1" x14ac:dyDescent="0.2">
      <c r="A16" s="1604"/>
      <c r="B16" s="838"/>
      <c r="C16" s="839"/>
      <c r="D16" s="840"/>
      <c r="E16" s="3470"/>
      <c r="F16" s="3471"/>
      <c r="G16" s="992"/>
      <c r="H16" s="1308"/>
      <c r="I16" s="1311" t="str">
        <f t="shared" si="1"/>
        <v/>
      </c>
      <c r="J16" s="974"/>
      <c r="K16" s="842"/>
      <c r="L16" s="840"/>
      <c r="M16" s="3470"/>
      <c r="N16" s="3471"/>
      <c r="O16" s="993"/>
      <c r="P16" s="1308"/>
      <c r="Q16" s="1311" t="str">
        <f t="shared" si="0"/>
        <v/>
      </c>
      <c r="R16" s="795"/>
    </row>
    <row r="17" spans="1:18" ht="15" customHeight="1" x14ac:dyDescent="0.2">
      <c r="A17" s="1605"/>
      <c r="B17" s="1552"/>
      <c r="C17" s="835"/>
      <c r="D17" s="836"/>
      <c r="E17" s="3476"/>
      <c r="F17" s="3477"/>
      <c r="G17" s="993"/>
      <c r="H17" s="1553"/>
      <c r="I17" s="1311" t="str">
        <f t="shared" si="1"/>
        <v/>
      </c>
      <c r="J17" s="973"/>
      <c r="K17" s="837"/>
      <c r="L17" s="836"/>
      <c r="M17" s="3476"/>
      <c r="N17" s="3477"/>
      <c r="O17" s="993"/>
      <c r="P17" s="1308"/>
      <c r="Q17" s="1311" t="str">
        <f t="shared" si="0"/>
        <v/>
      </c>
      <c r="R17" s="795"/>
    </row>
    <row r="18" spans="1:18" ht="15" customHeight="1" x14ac:dyDescent="0.2">
      <c r="A18" s="1110"/>
      <c r="B18" s="838"/>
      <c r="C18" s="839"/>
      <c r="D18" s="840"/>
      <c r="E18" s="3474"/>
      <c r="F18" s="3475"/>
      <c r="G18" s="841"/>
      <c r="H18" s="1308"/>
      <c r="I18" s="1311" t="str">
        <f t="shared" si="1"/>
        <v/>
      </c>
      <c r="J18" s="974"/>
      <c r="K18" s="842"/>
      <c r="L18" s="840"/>
      <c r="M18" s="3474"/>
      <c r="N18" s="3475"/>
      <c r="O18" s="841"/>
      <c r="P18" s="1308"/>
      <c r="Q18" s="1311" t="str">
        <f t="shared" ref="Q18:Q66" si="2">IF(ISERROR(IF(OR(M18,O18)="", "", M18*O18)),"",IF(OR(M18,O18)="", "", M18*O18))</f>
        <v/>
      </c>
      <c r="R18" s="795"/>
    </row>
    <row r="19" spans="1:18" ht="15" customHeight="1" x14ac:dyDescent="0.2">
      <c r="A19" s="1110"/>
      <c r="B19" s="838"/>
      <c r="C19" s="839"/>
      <c r="D19" s="840"/>
      <c r="E19" s="3474"/>
      <c r="F19" s="3475"/>
      <c r="G19" s="841"/>
      <c r="H19" s="1308"/>
      <c r="I19" s="1311" t="str">
        <f t="shared" si="1"/>
        <v/>
      </c>
      <c r="J19" s="974"/>
      <c r="K19" s="842"/>
      <c r="L19" s="840"/>
      <c r="M19" s="3474"/>
      <c r="N19" s="3475"/>
      <c r="O19" s="841"/>
      <c r="P19" s="1308"/>
      <c r="Q19" s="1311" t="str">
        <f t="shared" si="2"/>
        <v/>
      </c>
      <c r="R19" s="795"/>
    </row>
    <row r="20" spans="1:18" ht="15" customHeight="1" x14ac:dyDescent="0.2">
      <c r="A20" s="1110"/>
      <c r="B20" s="838"/>
      <c r="C20" s="839"/>
      <c r="D20" s="840"/>
      <c r="E20" s="3474"/>
      <c r="F20" s="3475"/>
      <c r="G20" s="841"/>
      <c r="H20" s="1308"/>
      <c r="I20" s="1311" t="str">
        <f t="shared" si="1"/>
        <v/>
      </c>
      <c r="J20" s="974"/>
      <c r="K20" s="842"/>
      <c r="L20" s="840"/>
      <c r="M20" s="3474"/>
      <c r="N20" s="3475"/>
      <c r="O20" s="841"/>
      <c r="P20" s="1308"/>
      <c r="Q20" s="1311" t="str">
        <f t="shared" si="2"/>
        <v/>
      </c>
      <c r="R20" s="795"/>
    </row>
    <row r="21" spans="1:18" ht="15" customHeight="1" x14ac:dyDescent="0.2">
      <c r="A21" s="1110"/>
      <c r="B21" s="838"/>
      <c r="C21" s="839"/>
      <c r="D21" s="840"/>
      <c r="E21" s="3474"/>
      <c r="F21" s="3475"/>
      <c r="G21" s="841"/>
      <c r="H21" s="1308"/>
      <c r="I21" s="1311" t="str">
        <f t="shared" si="1"/>
        <v/>
      </c>
      <c r="J21" s="974"/>
      <c r="K21" s="842"/>
      <c r="L21" s="840"/>
      <c r="M21" s="3474"/>
      <c r="N21" s="3475"/>
      <c r="O21" s="841"/>
      <c r="P21" s="1308"/>
      <c r="Q21" s="1311" t="str">
        <f t="shared" si="2"/>
        <v/>
      </c>
      <c r="R21" s="795"/>
    </row>
    <row r="22" spans="1:18" ht="15" customHeight="1" x14ac:dyDescent="0.2">
      <c r="A22" s="1110"/>
      <c r="B22" s="838"/>
      <c r="C22" s="839"/>
      <c r="D22" s="840"/>
      <c r="E22" s="3474"/>
      <c r="F22" s="3475"/>
      <c r="G22" s="841"/>
      <c r="H22" s="1308"/>
      <c r="I22" s="1311" t="str">
        <f t="shared" si="1"/>
        <v/>
      </c>
      <c r="J22" s="974"/>
      <c r="K22" s="842"/>
      <c r="L22" s="840"/>
      <c r="M22" s="3474"/>
      <c r="N22" s="3475"/>
      <c r="O22" s="841"/>
      <c r="P22" s="1308"/>
      <c r="Q22" s="1311" t="str">
        <f t="shared" si="2"/>
        <v/>
      </c>
      <c r="R22" s="795"/>
    </row>
    <row r="23" spans="1:18" ht="15" customHeight="1" x14ac:dyDescent="0.2">
      <c r="A23" s="1110"/>
      <c r="B23" s="838"/>
      <c r="C23" s="839"/>
      <c r="D23" s="840"/>
      <c r="E23" s="3474"/>
      <c r="F23" s="3475"/>
      <c r="G23" s="841"/>
      <c r="H23" s="1308"/>
      <c r="I23" s="1311" t="str">
        <f>IF(ISERROR(IF(OR(E23,G23)="", "", E23*G23)),"",IF(OR(E23,G23)="", "", E23*G23))</f>
        <v/>
      </c>
      <c r="J23" s="974"/>
      <c r="K23" s="842"/>
      <c r="L23" s="840"/>
      <c r="M23" s="3474"/>
      <c r="N23" s="3475"/>
      <c r="O23" s="841"/>
      <c r="P23" s="1308"/>
      <c r="Q23" s="1311" t="str">
        <f t="shared" si="2"/>
        <v/>
      </c>
      <c r="R23" s="795"/>
    </row>
    <row r="24" spans="1:18" ht="15" customHeight="1" x14ac:dyDescent="0.2">
      <c r="A24" s="1110"/>
      <c r="B24" s="838"/>
      <c r="C24" s="839"/>
      <c r="D24" s="840"/>
      <c r="E24" s="3474"/>
      <c r="F24" s="3475"/>
      <c r="G24" s="841"/>
      <c r="H24" s="1308"/>
      <c r="I24" s="1311" t="str">
        <f t="shared" ref="I24:I66" si="3">IF(ISERROR(IF(OR(E24,G24)="", "", E24*G24)),"",IF(OR(E24,G24)="", "", E24*G24))</f>
        <v/>
      </c>
      <c r="J24" s="974"/>
      <c r="K24" s="842"/>
      <c r="L24" s="840"/>
      <c r="M24" s="3474"/>
      <c r="N24" s="3475"/>
      <c r="O24" s="841"/>
      <c r="P24" s="1308"/>
      <c r="Q24" s="1311" t="str">
        <f t="shared" si="2"/>
        <v/>
      </c>
      <c r="R24" s="795"/>
    </row>
    <row r="25" spans="1:18" ht="15" customHeight="1" x14ac:dyDescent="0.2">
      <c r="A25" s="1110"/>
      <c r="B25" s="838"/>
      <c r="C25" s="839"/>
      <c r="D25" s="840"/>
      <c r="E25" s="3474"/>
      <c r="F25" s="3475"/>
      <c r="G25" s="841"/>
      <c r="H25" s="1308"/>
      <c r="I25" s="1311" t="str">
        <f t="shared" si="3"/>
        <v/>
      </c>
      <c r="J25" s="974"/>
      <c r="K25" s="842"/>
      <c r="L25" s="840"/>
      <c r="M25" s="3474"/>
      <c r="N25" s="3475"/>
      <c r="O25" s="841"/>
      <c r="P25" s="1308"/>
      <c r="Q25" s="1311" t="str">
        <f t="shared" si="2"/>
        <v/>
      </c>
      <c r="R25" s="795"/>
    </row>
    <row r="26" spans="1:18" ht="15" customHeight="1" x14ac:dyDescent="0.2">
      <c r="A26" s="1110"/>
      <c r="B26" s="838"/>
      <c r="C26" s="839"/>
      <c r="D26" s="840"/>
      <c r="E26" s="3474"/>
      <c r="F26" s="3475"/>
      <c r="G26" s="841"/>
      <c r="H26" s="1308"/>
      <c r="I26" s="1311" t="str">
        <f t="shared" si="3"/>
        <v/>
      </c>
      <c r="J26" s="974"/>
      <c r="K26" s="842"/>
      <c r="L26" s="840"/>
      <c r="M26" s="3474"/>
      <c r="N26" s="3475"/>
      <c r="O26" s="841"/>
      <c r="P26" s="1308"/>
      <c r="Q26" s="1311" t="str">
        <f t="shared" si="2"/>
        <v/>
      </c>
      <c r="R26" s="795"/>
    </row>
    <row r="27" spans="1:18" ht="15" customHeight="1" x14ac:dyDescent="0.2">
      <c r="A27" s="1110"/>
      <c r="B27" s="838"/>
      <c r="C27" s="839"/>
      <c r="D27" s="840"/>
      <c r="E27" s="3474"/>
      <c r="F27" s="3475"/>
      <c r="G27" s="841"/>
      <c r="H27" s="1308"/>
      <c r="I27" s="1311" t="str">
        <f t="shared" si="3"/>
        <v/>
      </c>
      <c r="J27" s="974"/>
      <c r="K27" s="842"/>
      <c r="L27" s="840"/>
      <c r="M27" s="3474"/>
      <c r="N27" s="3475"/>
      <c r="O27" s="841"/>
      <c r="P27" s="1308"/>
      <c r="Q27" s="1311" t="str">
        <f t="shared" si="2"/>
        <v/>
      </c>
      <c r="R27" s="795"/>
    </row>
    <row r="28" spans="1:18" ht="15" customHeight="1" x14ac:dyDescent="0.2">
      <c r="A28" s="1110"/>
      <c r="B28" s="838"/>
      <c r="C28" s="839"/>
      <c r="D28" s="840"/>
      <c r="E28" s="3474"/>
      <c r="F28" s="3475"/>
      <c r="G28" s="841"/>
      <c r="H28" s="1308"/>
      <c r="I28" s="1311" t="str">
        <f t="shared" si="3"/>
        <v/>
      </c>
      <c r="J28" s="974"/>
      <c r="K28" s="842"/>
      <c r="L28" s="840"/>
      <c r="M28" s="3474"/>
      <c r="N28" s="3475"/>
      <c r="O28" s="841"/>
      <c r="P28" s="1308"/>
      <c r="Q28" s="1311" t="str">
        <f t="shared" si="2"/>
        <v/>
      </c>
      <c r="R28" s="795"/>
    </row>
    <row r="29" spans="1:18" ht="15" customHeight="1" x14ac:dyDescent="0.2">
      <c r="A29" s="1110"/>
      <c r="B29" s="838"/>
      <c r="C29" s="839"/>
      <c r="D29" s="840"/>
      <c r="E29" s="3474"/>
      <c r="F29" s="3475"/>
      <c r="G29" s="841"/>
      <c r="H29" s="1308"/>
      <c r="I29" s="1311" t="str">
        <f t="shared" si="3"/>
        <v/>
      </c>
      <c r="J29" s="974"/>
      <c r="K29" s="842"/>
      <c r="L29" s="840"/>
      <c r="M29" s="3474"/>
      <c r="N29" s="3475"/>
      <c r="O29" s="841"/>
      <c r="P29" s="1308"/>
      <c r="Q29" s="1311" t="str">
        <f t="shared" si="2"/>
        <v/>
      </c>
      <c r="R29" s="795"/>
    </row>
    <row r="30" spans="1:18" ht="15" customHeight="1" x14ac:dyDescent="0.2">
      <c r="A30" s="1110"/>
      <c r="B30" s="838"/>
      <c r="C30" s="839"/>
      <c r="D30" s="840"/>
      <c r="E30" s="3474"/>
      <c r="F30" s="3475"/>
      <c r="G30" s="841"/>
      <c r="H30" s="1308"/>
      <c r="I30" s="1311" t="str">
        <f t="shared" si="3"/>
        <v/>
      </c>
      <c r="J30" s="974"/>
      <c r="K30" s="842"/>
      <c r="L30" s="840"/>
      <c r="M30" s="3474"/>
      <c r="N30" s="3475"/>
      <c r="O30" s="841"/>
      <c r="P30" s="1308"/>
      <c r="Q30" s="1311" t="str">
        <f t="shared" si="2"/>
        <v/>
      </c>
      <c r="R30" s="795"/>
    </row>
    <row r="31" spans="1:18" ht="15" customHeight="1" x14ac:dyDescent="0.2">
      <c r="A31" s="1110"/>
      <c r="B31" s="838"/>
      <c r="C31" s="839"/>
      <c r="D31" s="840"/>
      <c r="E31" s="3474"/>
      <c r="F31" s="3475"/>
      <c r="G31" s="841"/>
      <c r="H31" s="1308"/>
      <c r="I31" s="1311" t="str">
        <f t="shared" si="3"/>
        <v/>
      </c>
      <c r="J31" s="974"/>
      <c r="K31" s="842"/>
      <c r="L31" s="840"/>
      <c r="M31" s="3474"/>
      <c r="N31" s="3475"/>
      <c r="O31" s="841"/>
      <c r="P31" s="1308"/>
      <c r="Q31" s="1311" t="str">
        <f t="shared" si="2"/>
        <v/>
      </c>
      <c r="R31" s="795"/>
    </row>
    <row r="32" spans="1:18" ht="15" customHeight="1" x14ac:dyDescent="0.2">
      <c r="A32" s="1110"/>
      <c r="B32" s="838"/>
      <c r="C32" s="839"/>
      <c r="D32" s="840"/>
      <c r="E32" s="3474"/>
      <c r="F32" s="3475"/>
      <c r="G32" s="841"/>
      <c r="H32" s="1308"/>
      <c r="I32" s="1311" t="str">
        <f t="shared" si="3"/>
        <v/>
      </c>
      <c r="J32" s="974"/>
      <c r="K32" s="842"/>
      <c r="L32" s="840"/>
      <c r="M32" s="3474"/>
      <c r="N32" s="3475"/>
      <c r="O32" s="841"/>
      <c r="P32" s="1308"/>
      <c r="Q32" s="1311" t="str">
        <f t="shared" si="2"/>
        <v/>
      </c>
      <c r="R32" s="795"/>
    </row>
    <row r="33" spans="1:18" ht="15" customHeight="1" x14ac:dyDescent="0.2">
      <c r="A33" s="1110"/>
      <c r="B33" s="838"/>
      <c r="C33" s="839"/>
      <c r="D33" s="840"/>
      <c r="E33" s="3474"/>
      <c r="F33" s="3475"/>
      <c r="G33" s="841"/>
      <c r="H33" s="1308"/>
      <c r="I33" s="1311" t="str">
        <f t="shared" si="3"/>
        <v/>
      </c>
      <c r="J33" s="974"/>
      <c r="K33" s="842"/>
      <c r="L33" s="840"/>
      <c r="M33" s="3474"/>
      <c r="N33" s="3475"/>
      <c r="O33" s="841"/>
      <c r="P33" s="1308"/>
      <c r="Q33" s="1311" t="str">
        <f t="shared" si="2"/>
        <v/>
      </c>
      <c r="R33" s="795"/>
    </row>
    <row r="34" spans="1:18" ht="15" customHeight="1" x14ac:dyDescent="0.2">
      <c r="A34" s="1110"/>
      <c r="B34" s="838"/>
      <c r="C34" s="839"/>
      <c r="D34" s="840"/>
      <c r="E34" s="3474"/>
      <c r="F34" s="3475"/>
      <c r="G34" s="841"/>
      <c r="H34" s="1308"/>
      <c r="I34" s="1311" t="str">
        <f t="shared" si="3"/>
        <v/>
      </c>
      <c r="J34" s="974"/>
      <c r="K34" s="842"/>
      <c r="L34" s="840"/>
      <c r="M34" s="3474"/>
      <c r="N34" s="3475"/>
      <c r="O34" s="841"/>
      <c r="P34" s="1308"/>
      <c r="Q34" s="1311" t="str">
        <f t="shared" si="2"/>
        <v/>
      </c>
      <c r="R34" s="795"/>
    </row>
    <row r="35" spans="1:18" ht="15" customHeight="1" x14ac:dyDescent="0.2">
      <c r="A35" s="1110"/>
      <c r="B35" s="838"/>
      <c r="C35" s="839"/>
      <c r="D35" s="840"/>
      <c r="E35" s="3474"/>
      <c r="F35" s="3475"/>
      <c r="G35" s="841"/>
      <c r="H35" s="1308"/>
      <c r="I35" s="1311" t="str">
        <f t="shared" si="3"/>
        <v/>
      </c>
      <c r="J35" s="974"/>
      <c r="K35" s="842"/>
      <c r="L35" s="840"/>
      <c r="M35" s="3474"/>
      <c r="N35" s="3475"/>
      <c r="O35" s="841"/>
      <c r="P35" s="1308"/>
      <c r="Q35" s="1311" t="str">
        <f t="shared" si="2"/>
        <v/>
      </c>
      <c r="R35" s="795"/>
    </row>
    <row r="36" spans="1:18" ht="15" customHeight="1" x14ac:dyDescent="0.2">
      <c r="A36" s="1110"/>
      <c r="B36" s="838"/>
      <c r="C36" s="839"/>
      <c r="D36" s="840"/>
      <c r="E36" s="3474"/>
      <c r="F36" s="3475"/>
      <c r="G36" s="841"/>
      <c r="H36" s="1308"/>
      <c r="I36" s="1311" t="str">
        <f t="shared" si="3"/>
        <v/>
      </c>
      <c r="J36" s="974"/>
      <c r="K36" s="842"/>
      <c r="L36" s="840"/>
      <c r="M36" s="3474"/>
      <c r="N36" s="3475"/>
      <c r="O36" s="841"/>
      <c r="P36" s="1308"/>
      <c r="Q36" s="1311" t="str">
        <f t="shared" si="2"/>
        <v/>
      </c>
      <c r="R36" s="795"/>
    </row>
    <row r="37" spans="1:18" ht="15" customHeight="1" x14ac:dyDescent="0.2">
      <c r="A37" s="1110"/>
      <c r="B37" s="838"/>
      <c r="C37" s="839"/>
      <c r="D37" s="840"/>
      <c r="E37" s="3474"/>
      <c r="F37" s="3475"/>
      <c r="G37" s="841"/>
      <c r="H37" s="1308"/>
      <c r="I37" s="1311" t="str">
        <f t="shared" si="3"/>
        <v/>
      </c>
      <c r="J37" s="974"/>
      <c r="K37" s="842"/>
      <c r="L37" s="840"/>
      <c r="M37" s="3474"/>
      <c r="N37" s="3475"/>
      <c r="O37" s="841"/>
      <c r="P37" s="1308"/>
      <c r="Q37" s="1311" t="str">
        <f t="shared" si="2"/>
        <v/>
      </c>
      <c r="R37" s="795"/>
    </row>
    <row r="38" spans="1:18" ht="15" customHeight="1" x14ac:dyDescent="0.2">
      <c r="A38" s="1110"/>
      <c r="B38" s="838"/>
      <c r="C38" s="839"/>
      <c r="D38" s="840"/>
      <c r="E38" s="3474"/>
      <c r="F38" s="3475"/>
      <c r="G38" s="841"/>
      <c r="H38" s="1308"/>
      <c r="I38" s="1311" t="str">
        <f t="shared" si="3"/>
        <v/>
      </c>
      <c r="J38" s="974"/>
      <c r="K38" s="842"/>
      <c r="L38" s="840"/>
      <c r="M38" s="3474"/>
      <c r="N38" s="3475"/>
      <c r="O38" s="841"/>
      <c r="P38" s="1308"/>
      <c r="Q38" s="1311" t="str">
        <f t="shared" si="2"/>
        <v/>
      </c>
      <c r="R38" s="795"/>
    </row>
    <row r="39" spans="1:18" ht="15" customHeight="1" x14ac:dyDescent="0.2">
      <c r="A39" s="1110"/>
      <c r="B39" s="838"/>
      <c r="C39" s="839"/>
      <c r="D39" s="840"/>
      <c r="E39" s="3474"/>
      <c r="F39" s="3475"/>
      <c r="G39" s="841"/>
      <c r="H39" s="1308"/>
      <c r="I39" s="1311" t="str">
        <f t="shared" si="3"/>
        <v/>
      </c>
      <c r="J39" s="974"/>
      <c r="K39" s="842"/>
      <c r="L39" s="840"/>
      <c r="M39" s="3474"/>
      <c r="N39" s="3475"/>
      <c r="O39" s="841"/>
      <c r="P39" s="1308"/>
      <c r="Q39" s="1311" t="str">
        <f t="shared" si="2"/>
        <v/>
      </c>
      <c r="R39" s="795"/>
    </row>
    <row r="40" spans="1:18" ht="15" customHeight="1" x14ac:dyDescent="0.2">
      <c r="A40" s="1110"/>
      <c r="B40" s="838"/>
      <c r="C40" s="839"/>
      <c r="D40" s="840"/>
      <c r="E40" s="3474"/>
      <c r="F40" s="3475"/>
      <c r="G40" s="841"/>
      <c r="H40" s="1308"/>
      <c r="I40" s="1311" t="str">
        <f t="shared" si="3"/>
        <v/>
      </c>
      <c r="J40" s="974"/>
      <c r="K40" s="842"/>
      <c r="L40" s="840"/>
      <c r="M40" s="3474"/>
      <c r="N40" s="3475"/>
      <c r="O40" s="841"/>
      <c r="P40" s="1308"/>
      <c r="Q40" s="1311" t="str">
        <f t="shared" si="2"/>
        <v/>
      </c>
      <c r="R40" s="795"/>
    </row>
    <row r="41" spans="1:18" ht="15" customHeight="1" x14ac:dyDescent="0.2">
      <c r="A41" s="1110"/>
      <c r="B41" s="838"/>
      <c r="C41" s="839"/>
      <c r="D41" s="840"/>
      <c r="E41" s="3474"/>
      <c r="F41" s="3475"/>
      <c r="G41" s="841"/>
      <c r="H41" s="1308"/>
      <c r="I41" s="1311" t="str">
        <f t="shared" si="3"/>
        <v/>
      </c>
      <c r="J41" s="974"/>
      <c r="K41" s="842"/>
      <c r="L41" s="840"/>
      <c r="M41" s="3474"/>
      <c r="N41" s="3475"/>
      <c r="O41" s="841"/>
      <c r="P41" s="1308"/>
      <c r="Q41" s="1311" t="str">
        <f t="shared" si="2"/>
        <v/>
      </c>
      <c r="R41" s="795"/>
    </row>
    <row r="42" spans="1:18" ht="15" customHeight="1" x14ac:dyDescent="0.2">
      <c r="A42" s="1110"/>
      <c r="B42" s="838"/>
      <c r="C42" s="839"/>
      <c r="D42" s="840"/>
      <c r="E42" s="3474"/>
      <c r="F42" s="3475"/>
      <c r="G42" s="841"/>
      <c r="H42" s="1308"/>
      <c r="I42" s="1311" t="str">
        <f t="shared" si="3"/>
        <v/>
      </c>
      <c r="J42" s="974"/>
      <c r="K42" s="842"/>
      <c r="L42" s="840"/>
      <c r="M42" s="3474"/>
      <c r="N42" s="3475"/>
      <c r="O42" s="841"/>
      <c r="P42" s="1308"/>
      <c r="Q42" s="1311" t="str">
        <f t="shared" si="2"/>
        <v/>
      </c>
      <c r="R42" s="795"/>
    </row>
    <row r="43" spans="1:18" ht="15" customHeight="1" x14ac:dyDescent="0.2">
      <c r="A43" s="1110"/>
      <c r="B43" s="838"/>
      <c r="C43" s="839"/>
      <c r="D43" s="840"/>
      <c r="E43" s="3474"/>
      <c r="F43" s="3475"/>
      <c r="G43" s="841"/>
      <c r="H43" s="1308"/>
      <c r="I43" s="1311" t="str">
        <f t="shared" si="3"/>
        <v/>
      </c>
      <c r="J43" s="974"/>
      <c r="K43" s="842"/>
      <c r="L43" s="840"/>
      <c r="M43" s="3474"/>
      <c r="N43" s="3475"/>
      <c r="O43" s="841"/>
      <c r="P43" s="1308"/>
      <c r="Q43" s="1311" t="str">
        <f t="shared" si="2"/>
        <v/>
      </c>
      <c r="R43" s="795"/>
    </row>
    <row r="44" spans="1:18" ht="15" customHeight="1" x14ac:dyDescent="0.2">
      <c r="A44" s="1110"/>
      <c r="B44" s="838"/>
      <c r="C44" s="839"/>
      <c r="D44" s="840"/>
      <c r="E44" s="3474"/>
      <c r="F44" s="3475"/>
      <c r="G44" s="841"/>
      <c r="H44" s="1308"/>
      <c r="I44" s="1311" t="str">
        <f t="shared" si="3"/>
        <v/>
      </c>
      <c r="J44" s="974"/>
      <c r="K44" s="842"/>
      <c r="L44" s="840"/>
      <c r="M44" s="3474"/>
      <c r="N44" s="3475"/>
      <c r="O44" s="841"/>
      <c r="P44" s="1308"/>
      <c r="Q44" s="1311" t="str">
        <f t="shared" si="2"/>
        <v/>
      </c>
      <c r="R44" s="795"/>
    </row>
    <row r="45" spans="1:18" ht="15" customHeight="1" x14ac:dyDescent="0.2">
      <c r="A45" s="1110"/>
      <c r="B45" s="838"/>
      <c r="C45" s="839"/>
      <c r="D45" s="840"/>
      <c r="E45" s="3474"/>
      <c r="F45" s="3475"/>
      <c r="G45" s="841"/>
      <c r="H45" s="1308"/>
      <c r="I45" s="1311" t="str">
        <f t="shared" si="3"/>
        <v/>
      </c>
      <c r="J45" s="974"/>
      <c r="K45" s="842"/>
      <c r="L45" s="840"/>
      <c r="M45" s="3474"/>
      <c r="N45" s="3475"/>
      <c r="O45" s="841"/>
      <c r="P45" s="1308"/>
      <c r="Q45" s="1311" t="str">
        <f t="shared" si="2"/>
        <v/>
      </c>
      <c r="R45" s="795"/>
    </row>
    <row r="46" spans="1:18" ht="15" customHeight="1" x14ac:dyDescent="0.2">
      <c r="A46" s="1110"/>
      <c r="B46" s="838"/>
      <c r="C46" s="839"/>
      <c r="D46" s="840"/>
      <c r="E46" s="3474"/>
      <c r="F46" s="3475"/>
      <c r="G46" s="841"/>
      <c r="H46" s="1308"/>
      <c r="I46" s="1311" t="str">
        <f t="shared" si="3"/>
        <v/>
      </c>
      <c r="J46" s="974"/>
      <c r="K46" s="842"/>
      <c r="L46" s="840"/>
      <c r="M46" s="3474"/>
      <c r="N46" s="3475"/>
      <c r="O46" s="841"/>
      <c r="P46" s="1308"/>
      <c r="Q46" s="1311" t="str">
        <f t="shared" si="2"/>
        <v/>
      </c>
      <c r="R46" s="795"/>
    </row>
    <row r="47" spans="1:18" ht="15" customHeight="1" x14ac:dyDescent="0.2">
      <c r="A47" s="1110"/>
      <c r="B47" s="838"/>
      <c r="C47" s="839"/>
      <c r="D47" s="840"/>
      <c r="E47" s="3474"/>
      <c r="F47" s="3475"/>
      <c r="G47" s="841"/>
      <c r="H47" s="1308"/>
      <c r="I47" s="1311" t="str">
        <f t="shared" si="3"/>
        <v/>
      </c>
      <c r="J47" s="974"/>
      <c r="K47" s="842"/>
      <c r="L47" s="840"/>
      <c r="M47" s="3474"/>
      <c r="N47" s="3475"/>
      <c r="O47" s="841"/>
      <c r="P47" s="1308"/>
      <c r="Q47" s="1311" t="str">
        <f t="shared" si="2"/>
        <v/>
      </c>
      <c r="R47" s="795"/>
    </row>
    <row r="48" spans="1:18" ht="15" customHeight="1" x14ac:dyDescent="0.2">
      <c r="A48" s="1110"/>
      <c r="B48" s="838"/>
      <c r="C48" s="839"/>
      <c r="D48" s="840"/>
      <c r="E48" s="3474"/>
      <c r="F48" s="3475"/>
      <c r="G48" s="841"/>
      <c r="H48" s="1308"/>
      <c r="I48" s="1311" t="str">
        <f t="shared" si="3"/>
        <v/>
      </c>
      <c r="J48" s="974"/>
      <c r="K48" s="842"/>
      <c r="L48" s="840"/>
      <c r="M48" s="3474"/>
      <c r="N48" s="3475"/>
      <c r="O48" s="841"/>
      <c r="P48" s="1308"/>
      <c r="Q48" s="1311" t="str">
        <f t="shared" si="2"/>
        <v/>
      </c>
      <c r="R48" s="795"/>
    </row>
    <row r="49" spans="1:18" ht="15" customHeight="1" x14ac:dyDescent="0.2">
      <c r="A49" s="1110"/>
      <c r="B49" s="838"/>
      <c r="C49" s="839"/>
      <c r="D49" s="840"/>
      <c r="E49" s="3474"/>
      <c r="F49" s="3475"/>
      <c r="G49" s="841"/>
      <c r="H49" s="1308"/>
      <c r="I49" s="1311" t="str">
        <f t="shared" si="3"/>
        <v/>
      </c>
      <c r="J49" s="974"/>
      <c r="K49" s="842"/>
      <c r="L49" s="840"/>
      <c r="M49" s="3474"/>
      <c r="N49" s="3475"/>
      <c r="O49" s="841"/>
      <c r="P49" s="1308"/>
      <c r="Q49" s="1311" t="str">
        <f t="shared" si="2"/>
        <v/>
      </c>
      <c r="R49" s="795"/>
    </row>
    <row r="50" spans="1:18" ht="15" customHeight="1" x14ac:dyDescent="0.2">
      <c r="A50" s="1110"/>
      <c r="B50" s="838"/>
      <c r="C50" s="839"/>
      <c r="D50" s="840"/>
      <c r="E50" s="3474"/>
      <c r="F50" s="3475"/>
      <c r="G50" s="841"/>
      <c r="H50" s="1308"/>
      <c r="I50" s="1311" t="str">
        <f t="shared" si="3"/>
        <v/>
      </c>
      <c r="J50" s="974"/>
      <c r="K50" s="842"/>
      <c r="L50" s="840"/>
      <c r="M50" s="3474"/>
      <c r="N50" s="3475"/>
      <c r="O50" s="841"/>
      <c r="P50" s="1308"/>
      <c r="Q50" s="1311" t="str">
        <f t="shared" si="2"/>
        <v/>
      </c>
      <c r="R50" s="795"/>
    </row>
    <row r="51" spans="1:18" ht="15" customHeight="1" x14ac:dyDescent="0.2">
      <c r="A51" s="1110"/>
      <c r="B51" s="838"/>
      <c r="C51" s="839"/>
      <c r="D51" s="840"/>
      <c r="E51" s="3474"/>
      <c r="F51" s="3475"/>
      <c r="G51" s="841"/>
      <c r="H51" s="1308"/>
      <c r="I51" s="1311" t="str">
        <f t="shared" si="3"/>
        <v/>
      </c>
      <c r="J51" s="974"/>
      <c r="K51" s="842"/>
      <c r="L51" s="840"/>
      <c r="M51" s="3474"/>
      <c r="N51" s="3475"/>
      <c r="O51" s="841"/>
      <c r="P51" s="1308"/>
      <c r="Q51" s="1311" t="str">
        <f t="shared" si="2"/>
        <v/>
      </c>
      <c r="R51" s="795"/>
    </row>
    <row r="52" spans="1:18" ht="15" customHeight="1" x14ac:dyDescent="0.2">
      <c r="A52" s="1110"/>
      <c r="B52" s="838"/>
      <c r="C52" s="839"/>
      <c r="D52" s="840"/>
      <c r="E52" s="3474"/>
      <c r="F52" s="3475"/>
      <c r="G52" s="841"/>
      <c r="H52" s="1308"/>
      <c r="I52" s="1311" t="str">
        <f t="shared" si="3"/>
        <v/>
      </c>
      <c r="J52" s="974"/>
      <c r="K52" s="842"/>
      <c r="L52" s="840"/>
      <c r="M52" s="3474"/>
      <c r="N52" s="3475"/>
      <c r="O52" s="841"/>
      <c r="P52" s="1308"/>
      <c r="Q52" s="1311" t="str">
        <f t="shared" si="2"/>
        <v/>
      </c>
      <c r="R52" s="795"/>
    </row>
    <row r="53" spans="1:18" ht="15" customHeight="1" x14ac:dyDescent="0.2">
      <c r="A53" s="1110"/>
      <c r="B53" s="838"/>
      <c r="C53" s="839"/>
      <c r="D53" s="840"/>
      <c r="E53" s="3474"/>
      <c r="F53" s="3475"/>
      <c r="G53" s="841"/>
      <c r="H53" s="1308"/>
      <c r="I53" s="1311" t="str">
        <f t="shared" si="3"/>
        <v/>
      </c>
      <c r="J53" s="974"/>
      <c r="K53" s="842"/>
      <c r="L53" s="840"/>
      <c r="M53" s="3474"/>
      <c r="N53" s="3475"/>
      <c r="O53" s="841"/>
      <c r="P53" s="1308"/>
      <c r="Q53" s="1311" t="str">
        <f t="shared" si="2"/>
        <v/>
      </c>
      <c r="R53" s="795"/>
    </row>
    <row r="54" spans="1:18" ht="15" customHeight="1" x14ac:dyDescent="0.2">
      <c r="A54" s="1110"/>
      <c r="B54" s="838"/>
      <c r="C54" s="839"/>
      <c r="D54" s="840"/>
      <c r="E54" s="3474"/>
      <c r="F54" s="3475"/>
      <c r="G54" s="841"/>
      <c r="H54" s="1308"/>
      <c r="I54" s="1311" t="str">
        <f t="shared" si="3"/>
        <v/>
      </c>
      <c r="J54" s="974"/>
      <c r="K54" s="842"/>
      <c r="L54" s="840"/>
      <c r="M54" s="3474"/>
      <c r="N54" s="3475"/>
      <c r="O54" s="841"/>
      <c r="P54" s="1308"/>
      <c r="Q54" s="1311" t="str">
        <f t="shared" si="2"/>
        <v/>
      </c>
      <c r="R54" s="795"/>
    </row>
    <row r="55" spans="1:18" ht="15" customHeight="1" x14ac:dyDescent="0.2">
      <c r="A55" s="1110"/>
      <c r="B55" s="838"/>
      <c r="C55" s="839"/>
      <c r="D55" s="840"/>
      <c r="E55" s="3474"/>
      <c r="F55" s="3475"/>
      <c r="G55" s="841"/>
      <c r="H55" s="1308"/>
      <c r="I55" s="1311" t="str">
        <f t="shared" si="3"/>
        <v/>
      </c>
      <c r="J55" s="974"/>
      <c r="K55" s="842"/>
      <c r="L55" s="840"/>
      <c r="M55" s="3474"/>
      <c r="N55" s="3475"/>
      <c r="O55" s="841"/>
      <c r="P55" s="1308"/>
      <c r="Q55" s="1311" t="str">
        <f t="shared" si="2"/>
        <v/>
      </c>
      <c r="R55" s="795"/>
    </row>
    <row r="56" spans="1:18" ht="15" customHeight="1" x14ac:dyDescent="0.2">
      <c r="A56" s="1110"/>
      <c r="B56" s="838"/>
      <c r="C56" s="839"/>
      <c r="D56" s="840"/>
      <c r="E56" s="3474"/>
      <c r="F56" s="3475"/>
      <c r="G56" s="841"/>
      <c r="H56" s="1308"/>
      <c r="I56" s="1311" t="str">
        <f t="shared" si="3"/>
        <v/>
      </c>
      <c r="J56" s="974"/>
      <c r="K56" s="842"/>
      <c r="L56" s="840"/>
      <c r="M56" s="3474"/>
      <c r="N56" s="3475"/>
      <c r="O56" s="841"/>
      <c r="P56" s="1308"/>
      <c r="Q56" s="1311" t="str">
        <f t="shared" si="2"/>
        <v/>
      </c>
      <c r="R56" s="795"/>
    </row>
    <row r="57" spans="1:18" ht="15" customHeight="1" x14ac:dyDescent="0.2">
      <c r="A57" s="1110"/>
      <c r="B57" s="838"/>
      <c r="C57" s="839"/>
      <c r="D57" s="840"/>
      <c r="E57" s="3474"/>
      <c r="F57" s="3475"/>
      <c r="G57" s="841"/>
      <c r="H57" s="1308"/>
      <c r="I57" s="1311" t="str">
        <f t="shared" si="3"/>
        <v/>
      </c>
      <c r="J57" s="974"/>
      <c r="K57" s="842"/>
      <c r="L57" s="840"/>
      <c r="M57" s="3474"/>
      <c r="N57" s="3475"/>
      <c r="O57" s="841"/>
      <c r="P57" s="1308"/>
      <c r="Q57" s="1311" t="str">
        <f t="shared" si="2"/>
        <v/>
      </c>
      <c r="R57" s="795"/>
    </row>
    <row r="58" spans="1:18" ht="15" customHeight="1" x14ac:dyDescent="0.2">
      <c r="A58" s="1110"/>
      <c r="B58" s="838"/>
      <c r="C58" s="839"/>
      <c r="D58" s="840"/>
      <c r="E58" s="3474"/>
      <c r="F58" s="3475"/>
      <c r="G58" s="841"/>
      <c r="H58" s="1308"/>
      <c r="I58" s="1311" t="str">
        <f t="shared" si="3"/>
        <v/>
      </c>
      <c r="J58" s="974"/>
      <c r="K58" s="842"/>
      <c r="L58" s="840"/>
      <c r="M58" s="3474"/>
      <c r="N58" s="3475"/>
      <c r="O58" s="841"/>
      <c r="P58" s="1308"/>
      <c r="Q58" s="1311" t="str">
        <f t="shared" si="2"/>
        <v/>
      </c>
      <c r="R58" s="795"/>
    </row>
    <row r="59" spans="1:18" ht="15" customHeight="1" x14ac:dyDescent="0.2">
      <c r="A59" s="1110"/>
      <c r="B59" s="838"/>
      <c r="C59" s="839"/>
      <c r="D59" s="840"/>
      <c r="E59" s="3474"/>
      <c r="F59" s="3475"/>
      <c r="G59" s="841"/>
      <c r="H59" s="1308"/>
      <c r="I59" s="1311" t="str">
        <f t="shared" si="3"/>
        <v/>
      </c>
      <c r="J59" s="974"/>
      <c r="K59" s="842"/>
      <c r="L59" s="840"/>
      <c r="M59" s="3474"/>
      <c r="N59" s="3475"/>
      <c r="O59" s="841"/>
      <c r="P59" s="1308"/>
      <c r="Q59" s="1311" t="str">
        <f t="shared" si="2"/>
        <v/>
      </c>
      <c r="R59" s="795"/>
    </row>
    <row r="60" spans="1:18" ht="15" customHeight="1" x14ac:dyDescent="0.2">
      <c r="A60" s="1110"/>
      <c r="B60" s="838"/>
      <c r="C60" s="839"/>
      <c r="D60" s="840"/>
      <c r="E60" s="3474"/>
      <c r="F60" s="3475"/>
      <c r="G60" s="841"/>
      <c r="H60" s="1308"/>
      <c r="I60" s="1311" t="str">
        <f t="shared" si="3"/>
        <v/>
      </c>
      <c r="J60" s="974"/>
      <c r="K60" s="842"/>
      <c r="L60" s="840"/>
      <c r="M60" s="3474"/>
      <c r="N60" s="3475"/>
      <c r="O60" s="841"/>
      <c r="P60" s="1308"/>
      <c r="Q60" s="1311" t="str">
        <f t="shared" si="2"/>
        <v/>
      </c>
      <c r="R60" s="795"/>
    </row>
    <row r="61" spans="1:18" ht="15" customHeight="1" x14ac:dyDescent="0.2">
      <c r="A61" s="1110"/>
      <c r="B61" s="838"/>
      <c r="C61" s="839"/>
      <c r="D61" s="840"/>
      <c r="E61" s="3474"/>
      <c r="F61" s="3475"/>
      <c r="G61" s="841"/>
      <c r="H61" s="1308"/>
      <c r="I61" s="1311" t="str">
        <f t="shared" si="3"/>
        <v/>
      </c>
      <c r="J61" s="974"/>
      <c r="K61" s="842"/>
      <c r="L61" s="840"/>
      <c r="M61" s="3474"/>
      <c r="N61" s="3475"/>
      <c r="O61" s="841"/>
      <c r="P61" s="1308"/>
      <c r="Q61" s="1311" t="str">
        <f t="shared" si="2"/>
        <v/>
      </c>
      <c r="R61" s="795"/>
    </row>
    <row r="62" spans="1:18" ht="15" customHeight="1" x14ac:dyDescent="0.2">
      <c r="A62" s="1110"/>
      <c r="B62" s="838"/>
      <c r="C62" s="839"/>
      <c r="D62" s="840"/>
      <c r="E62" s="3474"/>
      <c r="F62" s="3475"/>
      <c r="G62" s="841"/>
      <c r="H62" s="1308"/>
      <c r="I62" s="1311" t="str">
        <f t="shared" si="3"/>
        <v/>
      </c>
      <c r="J62" s="974"/>
      <c r="K62" s="842"/>
      <c r="L62" s="840"/>
      <c r="M62" s="3474"/>
      <c r="N62" s="3475"/>
      <c r="O62" s="841"/>
      <c r="P62" s="1308"/>
      <c r="Q62" s="1311" t="str">
        <f t="shared" si="2"/>
        <v/>
      </c>
      <c r="R62" s="795"/>
    </row>
    <row r="63" spans="1:18" ht="15" customHeight="1" x14ac:dyDescent="0.2">
      <c r="A63" s="1110"/>
      <c r="B63" s="838"/>
      <c r="C63" s="839"/>
      <c r="D63" s="840"/>
      <c r="E63" s="3474"/>
      <c r="F63" s="3475"/>
      <c r="G63" s="841"/>
      <c r="H63" s="1308"/>
      <c r="I63" s="1311" t="str">
        <f t="shared" si="3"/>
        <v/>
      </c>
      <c r="J63" s="974"/>
      <c r="K63" s="842"/>
      <c r="L63" s="840"/>
      <c r="M63" s="3474"/>
      <c r="N63" s="3475"/>
      <c r="O63" s="841"/>
      <c r="P63" s="1308"/>
      <c r="Q63" s="1311" t="str">
        <f t="shared" si="2"/>
        <v/>
      </c>
      <c r="R63" s="795"/>
    </row>
    <row r="64" spans="1:18" ht="15" customHeight="1" x14ac:dyDescent="0.2">
      <c r="A64" s="1110"/>
      <c r="B64" s="838"/>
      <c r="C64" s="839"/>
      <c r="D64" s="840"/>
      <c r="E64" s="3474"/>
      <c r="F64" s="3475"/>
      <c r="G64" s="841"/>
      <c r="H64" s="1308"/>
      <c r="I64" s="1311" t="str">
        <f t="shared" si="3"/>
        <v/>
      </c>
      <c r="J64" s="974"/>
      <c r="K64" s="842"/>
      <c r="L64" s="840"/>
      <c r="M64" s="3474"/>
      <c r="N64" s="3475"/>
      <c r="O64" s="841"/>
      <c r="P64" s="1308"/>
      <c r="Q64" s="1311" t="str">
        <f t="shared" si="2"/>
        <v/>
      </c>
      <c r="R64" s="795"/>
    </row>
    <row r="65" spans="1:18" ht="15" customHeight="1" x14ac:dyDescent="0.2">
      <c r="A65" s="1110"/>
      <c r="B65" s="838"/>
      <c r="C65" s="839"/>
      <c r="D65" s="840"/>
      <c r="E65" s="3474"/>
      <c r="F65" s="3475"/>
      <c r="G65" s="841"/>
      <c r="H65" s="1308"/>
      <c r="I65" s="1311" t="str">
        <f t="shared" si="3"/>
        <v/>
      </c>
      <c r="J65" s="974"/>
      <c r="K65" s="842"/>
      <c r="L65" s="840"/>
      <c r="M65" s="3474"/>
      <c r="N65" s="3475"/>
      <c r="O65" s="841"/>
      <c r="P65" s="1308"/>
      <c r="Q65" s="1311" t="str">
        <f t="shared" si="2"/>
        <v/>
      </c>
      <c r="R65" s="795"/>
    </row>
    <row r="66" spans="1:18" ht="15" customHeight="1" x14ac:dyDescent="0.2">
      <c r="A66" s="1110"/>
      <c r="B66" s="838"/>
      <c r="C66" s="839"/>
      <c r="D66" s="840"/>
      <c r="E66" s="3474"/>
      <c r="F66" s="3475"/>
      <c r="G66" s="841"/>
      <c r="H66" s="1308"/>
      <c r="I66" s="1311" t="str">
        <f t="shared" si="3"/>
        <v/>
      </c>
      <c r="J66" s="974"/>
      <c r="K66" s="842"/>
      <c r="L66" s="840"/>
      <c r="M66" s="3474"/>
      <c r="N66" s="3475"/>
      <c r="O66" s="841"/>
      <c r="P66" s="1308"/>
      <c r="Q66" s="1311" t="str">
        <f t="shared" si="2"/>
        <v/>
      </c>
      <c r="R66" s="795"/>
    </row>
    <row r="67" spans="1:18" ht="15" customHeight="1" thickBot="1" x14ac:dyDescent="0.25">
      <c r="A67" s="1111"/>
      <c r="B67" s="843"/>
      <c r="C67" s="844"/>
      <c r="D67" s="845"/>
      <c r="E67" s="3499"/>
      <c r="F67" s="3500"/>
      <c r="G67" s="846"/>
      <c r="H67" s="1308"/>
      <c r="I67" s="1309" t="str">
        <f>IF(ISERROR(IF(OR(E67,G67)="", "", E67*G67)),"",IF(OR(E67,G67)="", "", E67*G67))</f>
        <v/>
      </c>
      <c r="J67" s="975"/>
      <c r="K67" s="847"/>
      <c r="L67" s="845"/>
      <c r="M67" s="3499"/>
      <c r="N67" s="3500"/>
      <c r="O67" s="846"/>
      <c r="P67" s="1308"/>
      <c r="Q67" s="1309" t="str">
        <f>IF(ISERROR(IF(OR(M67,O67)="", "", M67*O67)),"",IF(OR(M67,O67)="", "", M67*O67))</f>
        <v/>
      </c>
      <c r="R67" s="848"/>
    </row>
    <row r="68" spans="1:18" ht="20.149999999999999" customHeight="1" thickBot="1" x14ac:dyDescent="0.25">
      <c r="A68" s="3501" t="s">
        <v>691</v>
      </c>
      <c r="B68" s="3502"/>
      <c r="C68" s="3502"/>
      <c r="D68" s="3503"/>
      <c r="E68" s="1594" t="s">
        <v>548</v>
      </c>
      <c r="F68" s="1595">
        <f>SUM(E9:F67)</f>
        <v>0</v>
      </c>
      <c r="G68" s="1596">
        <f>SUM(G9:G67)</f>
        <v>0</v>
      </c>
      <c r="H68" s="1594" t="s">
        <v>542</v>
      </c>
      <c r="I68" s="1597">
        <f>SUM(H9:I67)</f>
        <v>0</v>
      </c>
      <c r="J68" s="3504" t="s">
        <v>692</v>
      </c>
      <c r="K68" s="3505"/>
      <c r="L68" s="3506"/>
      <c r="M68" s="1598" t="s">
        <v>550</v>
      </c>
      <c r="N68" s="1595">
        <f>SUM(M9:N67)</f>
        <v>0</v>
      </c>
      <c r="O68" s="1596">
        <f>SUM(O9:O67)</f>
        <v>0</v>
      </c>
      <c r="P68" s="1594" t="s">
        <v>543</v>
      </c>
      <c r="Q68" s="1597">
        <f>SUM(P9:Q67)</f>
        <v>0</v>
      </c>
      <c r="R68" s="734"/>
    </row>
    <row r="69" spans="1:18" ht="15" customHeight="1" thickBot="1" x14ac:dyDescent="0.25">
      <c r="A69" s="1599"/>
      <c r="B69" s="1599"/>
      <c r="C69" s="1599"/>
      <c r="D69" s="1599"/>
      <c r="E69" s="1599"/>
      <c r="F69" s="1600"/>
      <c r="G69" s="1599"/>
      <c r="H69" s="1599"/>
      <c r="I69" s="1599"/>
      <c r="J69" s="1599"/>
      <c r="K69" s="1599"/>
      <c r="L69" s="1599"/>
      <c r="M69" s="1599"/>
      <c r="N69" s="1600"/>
      <c r="O69" s="1599"/>
      <c r="P69" s="1599"/>
      <c r="Q69" s="1599"/>
    </row>
    <row r="70" spans="1:18" ht="26.25" customHeight="1" thickBot="1" x14ac:dyDescent="0.25">
      <c r="A70" s="3484" t="s">
        <v>693</v>
      </c>
      <c r="B70" s="3485"/>
      <c r="C70" s="3485"/>
      <c r="D70" s="1601">
        <f>F68</f>
        <v>0</v>
      </c>
      <c r="E70" s="3486" t="s">
        <v>694</v>
      </c>
      <c r="F70" s="3485"/>
      <c r="G70" s="3485"/>
      <c r="H70" s="3485"/>
      <c r="I70" s="3485"/>
      <c r="J70" s="3487">
        <f>SUMIF(A9:A67,"○",E9:F67)</f>
        <v>0</v>
      </c>
      <c r="K70" s="3488"/>
      <c r="L70" s="3489" t="s">
        <v>695</v>
      </c>
      <c r="M70" s="3489"/>
      <c r="N70" s="3486"/>
      <c r="O70" s="3487">
        <f>N68</f>
        <v>0</v>
      </c>
      <c r="P70" s="3490"/>
      <c r="Q70" s="3488"/>
    </row>
    <row r="71" spans="1:18" ht="15" customHeight="1" thickBot="1" x14ac:dyDescent="0.25">
      <c r="D71" s="745"/>
      <c r="J71" s="745"/>
      <c r="K71" s="745"/>
      <c r="O71" s="745"/>
      <c r="P71" s="745"/>
      <c r="Q71" s="745"/>
    </row>
    <row r="72" spans="1:18" ht="26.25" customHeight="1" x14ac:dyDescent="0.2">
      <c r="A72" s="3491" t="s">
        <v>696</v>
      </c>
      <c r="B72" s="3418"/>
      <c r="C72" s="3418"/>
      <c r="D72" s="3418"/>
      <c r="E72" s="3418" t="s">
        <v>677</v>
      </c>
      <c r="F72" s="3418"/>
      <c r="G72" s="3418"/>
      <c r="H72" s="3492">
        <f>I68</f>
        <v>0</v>
      </c>
      <c r="I72" s="3492"/>
      <c r="J72" s="3492"/>
      <c r="K72" s="3493"/>
      <c r="L72" s="3494" t="s">
        <v>678</v>
      </c>
      <c r="M72" s="3418"/>
      <c r="N72" s="3418"/>
      <c r="O72" s="3418" t="s">
        <v>679</v>
      </c>
      <c r="P72" s="3418"/>
      <c r="Q72" s="3418"/>
      <c r="R72" s="1591">
        <f>IF(ISERROR(IF(OR(H72,H74)=0, 0, H74/H72)),0,IF(OR(H72,H74)=0, 0, H74/H72))</f>
        <v>0</v>
      </c>
    </row>
    <row r="73" spans="1:18" ht="26.25" customHeight="1" x14ac:dyDescent="0.2">
      <c r="A73" s="3495" t="s">
        <v>697</v>
      </c>
      <c r="B73" s="3419"/>
      <c r="C73" s="3419"/>
      <c r="D73" s="3419"/>
      <c r="E73" s="3419" t="s">
        <v>681</v>
      </c>
      <c r="F73" s="3419"/>
      <c r="G73" s="3419"/>
      <c r="H73" s="3496">
        <f>Q68</f>
        <v>0</v>
      </c>
      <c r="I73" s="3496"/>
      <c r="J73" s="3496"/>
      <c r="K73" s="3497"/>
      <c r="L73" s="3498" t="s">
        <v>698</v>
      </c>
      <c r="M73" s="3419"/>
      <c r="N73" s="3419"/>
      <c r="O73" s="3419" t="s">
        <v>683</v>
      </c>
      <c r="P73" s="3419"/>
      <c r="Q73" s="3419"/>
      <c r="R73" s="1592">
        <f>IF(ISERROR(IF(OR(H73,H74)=0, 0, (H74-H73)/H74)),0,IF(OR(H73,H74)=0, 0, (H74-H73)/H74))</f>
        <v>0</v>
      </c>
    </row>
    <row r="74" spans="1:18" ht="26.15" customHeight="1" thickBot="1" x14ac:dyDescent="0.25">
      <c r="A74" s="3478" t="s">
        <v>699</v>
      </c>
      <c r="B74" s="3454"/>
      <c r="C74" s="3454"/>
      <c r="D74" s="3454"/>
      <c r="E74" s="3454" t="s">
        <v>685</v>
      </c>
      <c r="F74" s="3454"/>
      <c r="G74" s="3454"/>
      <c r="H74" s="3479">
        <f>SUMIF(A9:A67,"○",I9:I67)</f>
        <v>0</v>
      </c>
      <c r="I74" s="3479"/>
      <c r="J74" s="3479"/>
      <c r="K74" s="3480"/>
      <c r="L74" s="3481" t="s">
        <v>700</v>
      </c>
      <c r="M74" s="3482"/>
      <c r="N74" s="3483"/>
      <c r="O74" s="3454" t="s">
        <v>687</v>
      </c>
      <c r="P74" s="3454"/>
      <c r="Q74" s="3454"/>
      <c r="R74" s="1593" t="e">
        <f>IF(J4="その他(上記用途区分以外)",M5/100*R72*R73,M4*R72*R73)</f>
        <v>#VALUE!</v>
      </c>
    </row>
  </sheetData>
  <sheetProtection algorithmName="SHA-512" hashValue="s2fBY4IXGqiRfTxpemetmAMONwF+W+PddfpjB5qy9565ris/1TyUDKAvtTQJWi/BT/h+ScjkxqyvjW5/49qJug==" saltValue="uzUF9Y0lkNQj+Xl36mba4g==" spinCount="100000" sheet="1" formatCells="0" formatColumns="0" formatRows="0" insertColumns="0" insertRows="0" deleteColumns="0" deleteRows="0" sort="0" autoFilter="0"/>
  <mergeCells count="156">
    <mergeCell ref="E67:F67"/>
    <mergeCell ref="M67:N67"/>
    <mergeCell ref="A68:D68"/>
    <mergeCell ref="J68:L68"/>
    <mergeCell ref="E65:F65"/>
    <mergeCell ref="M65:N65"/>
    <mergeCell ref="E66:F66"/>
    <mergeCell ref="M66:N66"/>
    <mergeCell ref="A1:R1"/>
    <mergeCell ref="M2:R2"/>
    <mergeCell ref="M4:P4"/>
    <mergeCell ref="A2:C2"/>
    <mergeCell ref="D2:L2"/>
    <mergeCell ref="M5:O5"/>
    <mergeCell ref="J5:L5"/>
    <mergeCell ref="J4:L4"/>
    <mergeCell ref="A4:I5"/>
    <mergeCell ref="E63:F63"/>
    <mergeCell ref="M63:N63"/>
    <mergeCell ref="E64:F64"/>
    <mergeCell ref="M64:N64"/>
    <mergeCell ref="E61:F61"/>
    <mergeCell ref="M61:N61"/>
    <mergeCell ref="E62:F62"/>
    <mergeCell ref="A74:D74"/>
    <mergeCell ref="E74:G74"/>
    <mergeCell ref="H74:K74"/>
    <mergeCell ref="L74:N74"/>
    <mergeCell ref="O74:Q74"/>
    <mergeCell ref="A70:C70"/>
    <mergeCell ref="E70:I70"/>
    <mergeCell ref="J70:K70"/>
    <mergeCell ref="L70:N70"/>
    <mergeCell ref="O70:Q70"/>
    <mergeCell ref="A72:D72"/>
    <mergeCell ref="E72:G72"/>
    <mergeCell ref="H72:K72"/>
    <mergeCell ref="L72:N72"/>
    <mergeCell ref="O72:Q72"/>
    <mergeCell ref="A73:D73"/>
    <mergeCell ref="E73:G73"/>
    <mergeCell ref="H73:K73"/>
    <mergeCell ref="L73:N73"/>
    <mergeCell ref="O73:Q73"/>
    <mergeCell ref="M62:N62"/>
    <mergeCell ref="E59:F59"/>
    <mergeCell ref="M59:N59"/>
    <mergeCell ref="E60:F60"/>
    <mergeCell ref="M60:N60"/>
    <mergeCell ref="E57:F57"/>
    <mergeCell ref="M57:N57"/>
    <mergeCell ref="E58:F58"/>
    <mergeCell ref="M58:N58"/>
    <mergeCell ref="E55:F55"/>
    <mergeCell ref="M55:N55"/>
    <mergeCell ref="E56:F56"/>
    <mergeCell ref="M56:N56"/>
    <mergeCell ref="E53:F53"/>
    <mergeCell ref="M53:N53"/>
    <mergeCell ref="E54:F54"/>
    <mergeCell ref="M54:N54"/>
    <mergeCell ref="E51:F51"/>
    <mergeCell ref="M51:N51"/>
    <mergeCell ref="E52:F52"/>
    <mergeCell ref="M52:N52"/>
    <mergeCell ref="E49:F49"/>
    <mergeCell ref="M49:N49"/>
    <mergeCell ref="E50:F50"/>
    <mergeCell ref="M50:N50"/>
    <mergeCell ref="E47:F47"/>
    <mergeCell ref="M47:N47"/>
    <mergeCell ref="E48:F48"/>
    <mergeCell ref="M48:N48"/>
    <mergeCell ref="E45:F45"/>
    <mergeCell ref="M45:N45"/>
    <mergeCell ref="E46:F46"/>
    <mergeCell ref="M46:N46"/>
    <mergeCell ref="E43:F43"/>
    <mergeCell ref="M43:N43"/>
    <mergeCell ref="E44:F44"/>
    <mergeCell ref="M44:N44"/>
    <mergeCell ref="E41:F41"/>
    <mergeCell ref="M41:N41"/>
    <mergeCell ref="E42:F42"/>
    <mergeCell ref="M42:N42"/>
    <mergeCell ref="E39:F39"/>
    <mergeCell ref="M39:N39"/>
    <mergeCell ref="E40:F40"/>
    <mergeCell ref="M40:N40"/>
    <mergeCell ref="E37:F37"/>
    <mergeCell ref="M37:N37"/>
    <mergeCell ref="E38:F38"/>
    <mergeCell ref="M38:N38"/>
    <mergeCell ref="E35:F35"/>
    <mergeCell ref="M35:N35"/>
    <mergeCell ref="E36:F36"/>
    <mergeCell ref="M36:N36"/>
    <mergeCell ref="E33:F33"/>
    <mergeCell ref="M33:N33"/>
    <mergeCell ref="E34:F34"/>
    <mergeCell ref="M34:N34"/>
    <mergeCell ref="E31:F31"/>
    <mergeCell ref="M31:N31"/>
    <mergeCell ref="E32:F32"/>
    <mergeCell ref="M32:N32"/>
    <mergeCell ref="E29:F29"/>
    <mergeCell ref="M29:N29"/>
    <mergeCell ref="E30:F30"/>
    <mergeCell ref="M30:N30"/>
    <mergeCell ref="E27:F27"/>
    <mergeCell ref="M27:N27"/>
    <mergeCell ref="E28:F28"/>
    <mergeCell ref="M28:N28"/>
    <mergeCell ref="E25:F25"/>
    <mergeCell ref="M25:N25"/>
    <mergeCell ref="E26:F26"/>
    <mergeCell ref="M26:N26"/>
    <mergeCell ref="E23:F23"/>
    <mergeCell ref="M23:N23"/>
    <mergeCell ref="E24:F24"/>
    <mergeCell ref="M24:N24"/>
    <mergeCell ref="E21:F21"/>
    <mergeCell ref="M21:N21"/>
    <mergeCell ref="E22:F22"/>
    <mergeCell ref="M22:N22"/>
    <mergeCell ref="E19:F19"/>
    <mergeCell ref="M19:N19"/>
    <mergeCell ref="E20:F20"/>
    <mergeCell ref="M20:N20"/>
    <mergeCell ref="E17:F17"/>
    <mergeCell ref="M17:N17"/>
    <mergeCell ref="E18:F18"/>
    <mergeCell ref="M18:N18"/>
    <mergeCell ref="E15:F15"/>
    <mergeCell ref="M15:N15"/>
    <mergeCell ref="E16:F16"/>
    <mergeCell ref="M16:N16"/>
    <mergeCell ref="E14:F14"/>
    <mergeCell ref="M14:N14"/>
    <mergeCell ref="E12:F12"/>
    <mergeCell ref="M12:N12"/>
    <mergeCell ref="E11:F11"/>
    <mergeCell ref="M11:N11"/>
    <mergeCell ref="E9:F9"/>
    <mergeCell ref="M9:N9"/>
    <mergeCell ref="E10:F10"/>
    <mergeCell ref="M10:N10"/>
    <mergeCell ref="J7:Q7"/>
    <mergeCell ref="R7:R8"/>
    <mergeCell ref="E8:F8"/>
    <mergeCell ref="H8:I8"/>
    <mergeCell ref="M8:N8"/>
    <mergeCell ref="P8:Q8"/>
    <mergeCell ref="B7:I7"/>
    <mergeCell ref="E13:F13"/>
    <mergeCell ref="M13:N13"/>
  </mergeCells>
  <phoneticPr fontId="2"/>
  <dataValidations count="2">
    <dataValidation type="list" allowBlank="1" showInputMessage="1" showErrorMessage="1" sqref="A9:A67" xr:uid="{827833FF-DD12-4F5B-AD33-62B4425C6AB3}">
      <formula1>"○,×"</formula1>
    </dataValidation>
    <dataValidation type="list" allowBlank="1" showInputMessage="1" showErrorMessage="1" sqref="J4" xr:uid="{A0166672-3E9B-4F53-BBA6-1B5567A27601}">
      <formula1>"事務所,学校,物販店,飲食店,集会所,病院,ホテル,その他(上記用途区分以外)"</formula1>
    </dataValidation>
  </dataValidations>
  <printOptions horizontalCentered="1"/>
  <pageMargins left="0.78740157480314965" right="0.39370078740157483" top="0.59055118110236227" bottom="0.59055118110236227" header="0.39370078740157483" footer="0"/>
  <pageSetup paperSize="9" scale="62" orientation="portrait" r:id="rId1"/>
  <headerFooter alignWithMargins="0">
    <oddHeader>&amp;R&amp;14参考様式１－５⑥ 照明</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tabColor rgb="FF99FF99"/>
  </sheetPr>
  <dimension ref="A1:J38"/>
  <sheetViews>
    <sheetView showGridLines="0" view="pageBreakPreview" zoomScaleNormal="100" zoomScaleSheetLayoutView="100" workbookViewId="0">
      <selection activeCell="O17" sqref="O17"/>
    </sheetView>
  </sheetViews>
  <sheetFormatPr defaultColWidth="9.59765625" defaultRowHeight="13" x14ac:dyDescent="0.2"/>
  <cols>
    <col min="1" max="1" width="3.09765625" style="160" customWidth="1"/>
    <col min="2" max="2" width="6.69921875" style="160" customWidth="1"/>
    <col min="3" max="4" width="10.09765625" style="160" customWidth="1"/>
    <col min="5" max="5" width="6" style="160" customWidth="1"/>
    <col min="6" max="6" width="16.69921875" style="160" customWidth="1"/>
    <col min="7" max="7" width="6" style="160" customWidth="1"/>
    <col min="8" max="8" width="16.69921875" style="160" customWidth="1"/>
    <col min="9" max="9" width="6" style="160" customWidth="1"/>
    <col min="10" max="10" width="16.69921875" style="160" customWidth="1"/>
    <col min="11" max="16384" width="9.59765625" style="160"/>
  </cols>
  <sheetData>
    <row r="1" spans="1:10" s="151" customFormat="1" ht="22.5" customHeight="1" x14ac:dyDescent="0.2">
      <c r="G1" s="149"/>
      <c r="H1" s="149"/>
      <c r="I1" s="149"/>
      <c r="J1" s="338" t="s">
        <v>988</v>
      </c>
    </row>
    <row r="2" spans="1:10" s="151" customFormat="1" ht="22.5" customHeight="1" thickBot="1" x14ac:dyDescent="0.25">
      <c r="A2" s="2886" t="s">
        <v>701</v>
      </c>
      <c r="B2" s="2886"/>
      <c r="C2" s="2886"/>
      <c r="D2" s="2886"/>
      <c r="E2" s="2886"/>
      <c r="F2" s="2886"/>
      <c r="G2" s="2886"/>
      <c r="H2" s="2886"/>
      <c r="I2" s="2886"/>
      <c r="J2" s="2886"/>
    </row>
    <row r="3" spans="1:10" s="151" customFormat="1" ht="25.5" customHeight="1" thickBot="1" x14ac:dyDescent="0.25">
      <c r="A3" s="2686" t="s">
        <v>287</v>
      </c>
      <c r="B3" s="2688"/>
      <c r="C3" s="2888" t="str">
        <f>IF('参考様式1-1'!D3="","",'参考様式1-1'!D3)</f>
        <v/>
      </c>
      <c r="D3" s="2889"/>
      <c r="E3" s="2889"/>
      <c r="F3" s="2889"/>
      <c r="G3" s="2889"/>
      <c r="H3" s="2890"/>
      <c r="I3" s="2613" t="str">
        <f>'参考様式1-1'!M3</f>
        <v>１棟目／計１棟</v>
      </c>
      <c r="J3" s="2615"/>
    </row>
    <row r="4" spans="1:10" s="151" customFormat="1" ht="6" customHeight="1" x14ac:dyDescent="0.2">
      <c r="A4" s="152"/>
      <c r="B4" s="152"/>
      <c r="C4" s="152"/>
      <c r="D4" s="152"/>
      <c r="E4" s="152"/>
      <c r="F4" s="152"/>
      <c r="G4" s="152"/>
      <c r="H4" s="152"/>
      <c r="I4" s="152"/>
      <c r="J4" s="339"/>
    </row>
    <row r="5" spans="1:10" s="153" customFormat="1" ht="11.25" customHeight="1" x14ac:dyDescent="0.2">
      <c r="A5" s="340" t="s">
        <v>343</v>
      </c>
      <c r="B5" s="155" t="s">
        <v>702</v>
      </c>
      <c r="C5" s="155"/>
      <c r="D5" s="156"/>
      <c r="E5" s="156"/>
      <c r="F5" s="156"/>
      <c r="G5" s="156"/>
      <c r="H5" s="156"/>
      <c r="I5" s="156"/>
      <c r="J5" s="156"/>
    </row>
    <row r="6" spans="1:10" s="153" customFormat="1" ht="11.25" customHeight="1" x14ac:dyDescent="0.2">
      <c r="A6" s="340" t="s">
        <v>345</v>
      </c>
      <c r="B6" s="155" t="s">
        <v>703</v>
      </c>
      <c r="C6" s="155"/>
      <c r="D6" s="156"/>
      <c r="E6" s="156"/>
      <c r="F6" s="156"/>
      <c r="G6" s="156"/>
      <c r="H6" s="156"/>
      <c r="I6" s="156"/>
      <c r="J6" s="156"/>
    </row>
    <row r="7" spans="1:10" s="153" customFormat="1" ht="11.25" customHeight="1" x14ac:dyDescent="0.2">
      <c r="A7" s="155"/>
      <c r="B7" s="155" t="s">
        <v>704</v>
      </c>
      <c r="C7" s="156"/>
      <c r="D7" s="156"/>
      <c r="E7" s="156"/>
      <c r="F7" s="156"/>
      <c r="G7" s="156"/>
      <c r="H7" s="156"/>
      <c r="I7" s="156"/>
      <c r="J7" s="156"/>
    </row>
    <row r="8" spans="1:10" s="153" customFormat="1" ht="11.25" customHeight="1" x14ac:dyDescent="0.2">
      <c r="A8" s="158"/>
      <c r="B8" s="158"/>
      <c r="C8" s="156"/>
      <c r="D8" s="156"/>
      <c r="E8" s="156"/>
      <c r="F8" s="156"/>
      <c r="G8" s="156"/>
      <c r="H8" s="156"/>
      <c r="I8" s="156"/>
      <c r="J8" s="156"/>
    </row>
    <row r="9" spans="1:10" s="153" customFormat="1" ht="11.25" customHeight="1" x14ac:dyDescent="0.2">
      <c r="A9" s="158"/>
      <c r="B9" s="158"/>
      <c r="C9" s="156"/>
      <c r="D9" s="156"/>
      <c r="E9" s="156"/>
      <c r="F9" s="156"/>
      <c r="G9" s="156"/>
      <c r="H9" s="156"/>
      <c r="I9" s="156"/>
      <c r="J9" s="156"/>
    </row>
    <row r="10" spans="1:10" ht="18" customHeight="1" x14ac:dyDescent="0.2">
      <c r="A10" s="159" t="s">
        <v>705</v>
      </c>
      <c r="B10" s="341"/>
      <c r="C10" s="342"/>
      <c r="D10" s="342"/>
      <c r="E10" s="168"/>
      <c r="F10" s="343"/>
      <c r="G10" s="343"/>
      <c r="H10" s="343"/>
      <c r="I10" s="343"/>
      <c r="J10" s="343"/>
    </row>
    <row r="11" spans="1:10" s="153" customFormat="1" ht="15" customHeight="1" x14ac:dyDescent="0.2">
      <c r="A11" s="3522" t="s">
        <v>706</v>
      </c>
      <c r="B11" s="3522"/>
      <c r="C11" s="3522"/>
      <c r="D11" s="3522"/>
      <c r="E11" s="3522"/>
      <c r="F11" s="3522"/>
      <c r="G11" s="3522"/>
      <c r="H11" s="3522"/>
      <c r="I11" s="3522"/>
      <c r="J11" s="3522"/>
    </row>
    <row r="12" spans="1:10" s="153" customFormat="1" ht="8.15" customHeight="1" x14ac:dyDescent="0.2">
      <c r="A12" s="340"/>
      <c r="B12" s="340"/>
      <c r="C12" s="340"/>
      <c r="D12" s="340"/>
      <c r="E12" s="340"/>
      <c r="F12" s="340"/>
      <c r="G12" s="340"/>
      <c r="H12" s="340"/>
      <c r="I12" s="340"/>
      <c r="J12" s="340"/>
    </row>
    <row r="13" spans="1:10" ht="25" customHeight="1" x14ac:dyDescent="0.2">
      <c r="A13" s="344"/>
      <c r="B13" s="345" t="s">
        <v>707</v>
      </c>
      <c r="C13" s="346"/>
      <c r="D13" s="347"/>
      <c r="E13" s="348" t="s">
        <v>117</v>
      </c>
      <c r="F13" s="349" t="s">
        <v>708</v>
      </c>
      <c r="G13" s="348" t="s">
        <v>117</v>
      </c>
      <c r="H13" s="349" t="s">
        <v>709</v>
      </c>
      <c r="I13" s="348" t="s">
        <v>117</v>
      </c>
      <c r="J13" s="350" t="s">
        <v>710</v>
      </c>
    </row>
    <row r="14" spans="1:10" ht="25" customHeight="1" x14ac:dyDescent="0.2">
      <c r="A14" s="344"/>
      <c r="B14" s="351" t="s">
        <v>711</v>
      </c>
      <c r="C14" s="352"/>
      <c r="D14" s="353"/>
      <c r="E14" s="348" t="s">
        <v>117</v>
      </c>
      <c r="F14" s="354" t="s">
        <v>712</v>
      </c>
      <c r="G14" s="348" t="s">
        <v>117</v>
      </c>
      <c r="H14" s="354" t="s">
        <v>713</v>
      </c>
      <c r="I14" s="348" t="s">
        <v>117</v>
      </c>
      <c r="J14" s="354" t="s">
        <v>714</v>
      </c>
    </row>
    <row r="15" spans="1:10" ht="25" customHeight="1" x14ac:dyDescent="0.2">
      <c r="A15" s="344"/>
      <c r="B15" s="351" t="s">
        <v>715</v>
      </c>
      <c r="C15" s="352"/>
      <c r="D15" s="353"/>
      <c r="E15" s="348" t="s">
        <v>117</v>
      </c>
      <c r="F15" s="354" t="s">
        <v>716</v>
      </c>
      <c r="G15" s="348" t="s">
        <v>117</v>
      </c>
      <c r="H15" s="354" t="s">
        <v>717</v>
      </c>
      <c r="I15" s="348" t="s">
        <v>117</v>
      </c>
      <c r="J15" s="354" t="s">
        <v>718</v>
      </c>
    </row>
    <row r="16" spans="1:10" ht="50.15" customHeight="1" x14ac:dyDescent="0.2">
      <c r="A16" s="344"/>
      <c r="B16" s="355" t="s">
        <v>719</v>
      </c>
      <c r="E16" s="348" t="s">
        <v>117</v>
      </c>
      <c r="F16" s="3517" t="s">
        <v>720</v>
      </c>
      <c r="G16" s="3517"/>
      <c r="H16" s="3517"/>
      <c r="I16" s="3517"/>
      <c r="J16" s="3518"/>
    </row>
    <row r="17" spans="1:10" ht="50.15" customHeight="1" x14ac:dyDescent="0.2">
      <c r="A17" s="344"/>
      <c r="B17" s="356"/>
      <c r="E17" s="348" t="s">
        <v>117</v>
      </c>
      <c r="F17" s="3517" t="s">
        <v>721</v>
      </c>
      <c r="G17" s="3517"/>
      <c r="H17" s="3517"/>
      <c r="I17" s="3517"/>
      <c r="J17" s="3518"/>
    </row>
    <row r="18" spans="1:10" ht="50.15" customHeight="1" x14ac:dyDescent="0.2">
      <c r="A18" s="344"/>
      <c r="B18" s="356"/>
      <c r="E18" s="348" t="s">
        <v>117</v>
      </c>
      <c r="F18" s="3517" t="s">
        <v>722</v>
      </c>
      <c r="G18" s="3517"/>
      <c r="H18" s="3517"/>
      <c r="I18" s="3517"/>
      <c r="J18" s="3518"/>
    </row>
    <row r="19" spans="1:10" ht="50.15" customHeight="1" x14ac:dyDescent="0.2">
      <c r="A19" s="344"/>
      <c r="B19" s="356"/>
      <c r="E19" s="348" t="s">
        <v>117</v>
      </c>
      <c r="F19" s="3517" t="s">
        <v>723</v>
      </c>
      <c r="G19" s="3517"/>
      <c r="H19" s="3517"/>
      <c r="I19" s="3517"/>
      <c r="J19" s="3518"/>
    </row>
    <row r="20" spans="1:10" ht="25" customHeight="1" x14ac:dyDescent="0.2">
      <c r="A20" s="344"/>
      <c r="B20" s="357"/>
      <c r="C20" s="340"/>
      <c r="D20" s="344"/>
      <c r="E20" s="849" t="s">
        <v>117</v>
      </c>
      <c r="F20" s="358" t="s">
        <v>724</v>
      </c>
      <c r="G20" s="358"/>
      <c r="H20" s="358"/>
      <c r="I20" s="358"/>
      <c r="J20" s="359"/>
    </row>
    <row r="21" spans="1:10" ht="50.15" customHeight="1" x14ac:dyDescent="0.2">
      <c r="A21" s="340"/>
      <c r="B21" s="360"/>
      <c r="C21" s="361"/>
      <c r="D21" s="361"/>
      <c r="E21" s="3519"/>
      <c r="F21" s="3520"/>
      <c r="G21" s="3520"/>
      <c r="H21" s="3520"/>
      <c r="I21" s="3520"/>
      <c r="J21" s="3521"/>
    </row>
    <row r="22" spans="1:10" ht="21" customHeight="1" x14ac:dyDescent="0.2">
      <c r="A22" s="155"/>
      <c r="B22" s="155"/>
      <c r="C22" s="362"/>
      <c r="D22" s="362"/>
      <c r="E22" s="362"/>
      <c r="F22" s="362"/>
      <c r="G22" s="362"/>
      <c r="H22" s="362"/>
      <c r="I22" s="362"/>
      <c r="J22" s="362"/>
    </row>
    <row r="23" spans="1:10" ht="18" customHeight="1" x14ac:dyDescent="0.2">
      <c r="A23" s="159" t="s">
        <v>725</v>
      </c>
      <c r="B23" s="155"/>
      <c r="C23" s="362"/>
      <c r="D23" s="362"/>
      <c r="E23" s="362"/>
      <c r="F23" s="362"/>
      <c r="G23" s="362"/>
      <c r="H23" s="362"/>
      <c r="I23" s="362"/>
      <c r="J23" s="362"/>
    </row>
    <row r="24" spans="1:10" ht="18" customHeight="1" x14ac:dyDescent="0.2">
      <c r="A24" s="363"/>
      <c r="B24" s="364"/>
      <c r="C24" s="365"/>
      <c r="D24" s="365"/>
      <c r="E24" s="365"/>
      <c r="F24" s="365"/>
      <c r="G24" s="365"/>
      <c r="H24" s="365"/>
      <c r="I24" s="365"/>
      <c r="J24" s="366"/>
    </row>
    <row r="25" spans="1:10" ht="18" customHeight="1" x14ac:dyDescent="0.2">
      <c r="A25" s="363"/>
      <c r="B25" s="173"/>
      <c r="C25" s="362"/>
      <c r="D25" s="362"/>
      <c r="E25" s="362"/>
      <c r="F25" s="362"/>
      <c r="G25" s="362"/>
      <c r="H25" s="362"/>
      <c r="I25" s="362"/>
      <c r="J25" s="367"/>
    </row>
    <row r="26" spans="1:10" ht="18" customHeight="1" x14ac:dyDescent="0.2">
      <c r="A26" s="363"/>
      <c r="B26" s="173"/>
      <c r="C26" s="362"/>
      <c r="D26" s="362"/>
      <c r="E26" s="362"/>
      <c r="F26" s="362"/>
      <c r="G26" s="362"/>
      <c r="H26" s="362"/>
      <c r="I26" s="362"/>
      <c r="J26" s="367"/>
    </row>
    <row r="27" spans="1:10" ht="18" customHeight="1" x14ac:dyDescent="0.2">
      <c r="A27" s="363"/>
      <c r="B27" s="173"/>
      <c r="C27" s="362"/>
      <c r="D27" s="362"/>
      <c r="E27" s="362"/>
      <c r="F27" s="362"/>
      <c r="G27" s="362"/>
      <c r="H27" s="362"/>
      <c r="I27" s="362"/>
      <c r="J27" s="367"/>
    </row>
    <row r="28" spans="1:10" ht="18" customHeight="1" x14ac:dyDescent="0.2">
      <c r="A28" s="363"/>
      <c r="B28" s="173"/>
      <c r="C28" s="362"/>
      <c r="D28" s="362"/>
      <c r="E28" s="362"/>
      <c r="F28" s="362"/>
      <c r="G28" s="362"/>
      <c r="H28" s="362"/>
      <c r="I28" s="362"/>
      <c r="J28" s="367"/>
    </row>
    <row r="29" spans="1:10" ht="18" customHeight="1" x14ac:dyDescent="0.2">
      <c r="A29" s="363"/>
      <c r="B29" s="173"/>
      <c r="C29" s="362"/>
      <c r="D29" s="362"/>
      <c r="E29" s="362"/>
      <c r="F29" s="362"/>
      <c r="G29" s="362"/>
      <c r="H29" s="362"/>
      <c r="I29" s="362"/>
      <c r="J29" s="367"/>
    </row>
    <row r="30" spans="1:10" ht="18" customHeight="1" x14ac:dyDescent="0.2">
      <c r="A30" s="363"/>
      <c r="B30" s="173"/>
      <c r="C30" s="362"/>
      <c r="D30" s="362"/>
      <c r="E30" s="362"/>
      <c r="F30" s="362"/>
      <c r="G30" s="362"/>
      <c r="H30" s="362"/>
      <c r="I30" s="362"/>
      <c r="J30" s="367"/>
    </row>
    <row r="31" spans="1:10" ht="18" customHeight="1" x14ac:dyDescent="0.2">
      <c r="A31" s="363"/>
      <c r="B31" s="173"/>
      <c r="C31" s="362"/>
      <c r="D31" s="362"/>
      <c r="E31" s="362"/>
      <c r="F31" s="362"/>
      <c r="G31" s="362"/>
      <c r="H31" s="362"/>
      <c r="I31" s="362"/>
      <c r="J31" s="367"/>
    </row>
    <row r="32" spans="1:10" ht="18" customHeight="1" x14ac:dyDescent="0.2">
      <c r="A32" s="363"/>
      <c r="B32" s="173"/>
      <c r="C32" s="362"/>
      <c r="D32" s="362"/>
      <c r="E32" s="362"/>
      <c r="F32" s="362"/>
      <c r="G32" s="362"/>
      <c r="H32" s="362"/>
      <c r="I32" s="362"/>
      <c r="J32" s="367"/>
    </row>
    <row r="33" spans="1:10" ht="18" customHeight="1" x14ac:dyDescent="0.2">
      <c r="A33" s="344"/>
      <c r="B33" s="368"/>
      <c r="C33" s="340"/>
      <c r="D33" s="362"/>
      <c r="E33" s="362"/>
      <c r="F33" s="362"/>
      <c r="G33" s="362"/>
      <c r="H33" s="362"/>
      <c r="I33" s="362"/>
      <c r="J33" s="367"/>
    </row>
    <row r="34" spans="1:10" ht="18" customHeight="1" x14ac:dyDescent="0.2">
      <c r="A34" s="367"/>
      <c r="B34" s="369"/>
      <c r="C34" s="340"/>
      <c r="D34" s="340"/>
      <c r="E34" s="340"/>
      <c r="F34" s="340"/>
      <c r="G34" s="340"/>
      <c r="H34" s="340"/>
      <c r="I34" s="340"/>
      <c r="J34" s="344"/>
    </row>
    <row r="35" spans="1:10" ht="18" customHeight="1" x14ac:dyDescent="0.2">
      <c r="A35" s="367"/>
      <c r="B35" s="369"/>
      <c r="C35" s="340"/>
      <c r="D35" s="340"/>
      <c r="E35" s="340"/>
      <c r="F35" s="340"/>
      <c r="G35" s="340"/>
      <c r="H35" s="340"/>
      <c r="I35" s="340"/>
      <c r="J35" s="344"/>
    </row>
    <row r="36" spans="1:10" ht="18" customHeight="1" x14ac:dyDescent="0.2">
      <c r="A36" s="367"/>
      <c r="B36" s="370"/>
      <c r="C36" s="361"/>
      <c r="D36" s="361"/>
      <c r="E36" s="361"/>
      <c r="F36" s="361"/>
      <c r="G36" s="361"/>
      <c r="H36" s="361"/>
      <c r="I36" s="361"/>
      <c r="J36" s="371"/>
    </row>
    <row r="37" spans="1:10" ht="9" customHeight="1" x14ac:dyDescent="0.2">
      <c r="A37" s="169"/>
      <c r="B37" s="166"/>
      <c r="C37" s="161"/>
      <c r="D37" s="161"/>
      <c r="E37" s="161"/>
      <c r="F37" s="161"/>
      <c r="G37" s="161"/>
      <c r="H37" s="161"/>
      <c r="I37" s="161"/>
      <c r="J37" s="161"/>
    </row>
    <row r="38" spans="1:10" ht="15" customHeight="1" x14ac:dyDescent="0.2">
      <c r="A38" s="169"/>
      <c r="B38" s="166"/>
      <c r="C38" s="161"/>
      <c r="D38" s="161"/>
      <c r="E38" s="161"/>
      <c r="F38" s="161"/>
      <c r="G38" s="161"/>
      <c r="H38" s="161"/>
      <c r="I38" s="161"/>
      <c r="J38" s="161"/>
    </row>
  </sheetData>
  <mergeCells count="10">
    <mergeCell ref="F17:J17"/>
    <mergeCell ref="F18:J18"/>
    <mergeCell ref="F19:J19"/>
    <mergeCell ref="E21:J21"/>
    <mergeCell ref="A2:J2"/>
    <mergeCell ref="A3:B3"/>
    <mergeCell ref="C3:H3"/>
    <mergeCell ref="I3:J3"/>
    <mergeCell ref="A11:J11"/>
    <mergeCell ref="F16:J16"/>
  </mergeCells>
  <phoneticPr fontId="2"/>
  <dataValidations count="1">
    <dataValidation type="list" allowBlank="1" showInputMessage="1" showErrorMessage="1" sqref="E13:E20 G13:G15 I13:I15" xr:uid="{00000000-0002-0000-1A00-000000000000}">
      <formula1>"□,■"</formula1>
    </dataValidation>
  </dataValidations>
  <printOptions horizontalCentered="1"/>
  <pageMargins left="0.78740157480314965" right="0.39370078740157483" top="0.59055118110236227" bottom="0.59055118110236227" header="0" footer="0"/>
  <pageSetup paperSize="9" scale="97"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9782-8F6B-4A1C-B3F2-AAFCD4A916C1}">
  <sheetPr>
    <tabColor rgb="FF99FF99"/>
    <pageSetUpPr fitToPage="1"/>
  </sheetPr>
  <dimension ref="A1:P39"/>
  <sheetViews>
    <sheetView showGridLines="0" view="pageBreakPreview" zoomScaleNormal="100" zoomScaleSheetLayoutView="100" workbookViewId="0">
      <selection activeCell="G7" sqref="G7"/>
    </sheetView>
  </sheetViews>
  <sheetFormatPr defaultColWidth="9.59765625" defaultRowHeight="13" x14ac:dyDescent="0.2"/>
  <cols>
    <col min="1" max="1" width="11.59765625" style="195" customWidth="1"/>
    <col min="2" max="2" width="21.8984375" style="195" customWidth="1"/>
    <col min="3" max="3" width="3.59765625" style="261" bestFit="1" customWidth="1"/>
    <col min="4" max="5" width="8.09765625" style="195" customWidth="1"/>
    <col min="6" max="6" width="35.09765625" style="195" customWidth="1"/>
    <col min="7" max="7" width="18.69921875" style="195" customWidth="1"/>
    <col min="8" max="8" width="9.59765625" style="1403" customWidth="1"/>
    <col min="9" max="13" width="9.59765625" style="195"/>
    <col min="14" max="16" width="0" style="195" hidden="1" customWidth="1"/>
    <col min="17" max="16384" width="9.59765625" style="195"/>
  </cols>
  <sheetData>
    <row r="1" spans="1:8" s="185" customFormat="1" ht="20.149999999999999" customHeight="1" x14ac:dyDescent="0.2">
      <c r="A1" s="188"/>
      <c r="B1" s="372"/>
      <c r="C1" s="583"/>
      <c r="D1" s="186"/>
      <c r="E1" s="186"/>
      <c r="F1" s="186"/>
      <c r="G1" s="187" t="s">
        <v>1760</v>
      </c>
      <c r="H1" s="1401"/>
    </row>
    <row r="2" spans="1:8" s="185" customFormat="1" ht="22.5" customHeight="1" thickBot="1" x14ac:dyDescent="0.25">
      <c r="A2" s="3579" t="s">
        <v>847</v>
      </c>
      <c r="B2" s="3579"/>
      <c r="C2" s="3579"/>
      <c r="D2" s="3579"/>
      <c r="E2" s="3579"/>
      <c r="F2" s="3579"/>
      <c r="G2" s="3579"/>
      <c r="H2" s="1402"/>
    </row>
    <row r="3" spans="1:8" s="151" customFormat="1" ht="25.5" customHeight="1" thickBot="1" x14ac:dyDescent="0.25">
      <c r="A3" s="1421" t="s">
        <v>287</v>
      </c>
      <c r="B3" s="3580" t="str">
        <f>IF('参考様式1-1'!D3="","",'参考様式1-1'!D3)</f>
        <v/>
      </c>
      <c r="C3" s="3580"/>
      <c r="D3" s="3580"/>
      <c r="E3" s="3580"/>
      <c r="F3" s="3581"/>
      <c r="G3" s="1459" t="s">
        <v>1657</v>
      </c>
      <c r="H3" s="161"/>
    </row>
    <row r="4" spans="1:8" s="185" customFormat="1" ht="30" customHeight="1" thickBot="1" x14ac:dyDescent="0.25">
      <c r="A4" s="1422"/>
      <c r="B4" s="1422"/>
      <c r="C4" s="1422"/>
      <c r="D4" s="1422"/>
      <c r="E4" s="1422"/>
      <c r="F4" s="1422"/>
      <c r="G4" s="1422"/>
      <c r="H4" s="1402"/>
    </row>
    <row r="5" spans="1:8" ht="15" customHeight="1" x14ac:dyDescent="0.2">
      <c r="A5" s="3582" t="s">
        <v>726</v>
      </c>
      <c r="B5" s="2818"/>
      <c r="C5" s="3582" t="s">
        <v>727</v>
      </c>
      <c r="D5" s="3585"/>
      <c r="E5" s="3585"/>
      <c r="F5" s="2818"/>
      <c r="G5" s="3587" t="s">
        <v>1352</v>
      </c>
    </row>
    <row r="6" spans="1:8" ht="15" customHeight="1" thickBot="1" x14ac:dyDescent="0.25">
      <c r="A6" s="3583"/>
      <c r="B6" s="3584"/>
      <c r="C6" s="3583"/>
      <c r="D6" s="3586"/>
      <c r="E6" s="3586"/>
      <c r="F6" s="3584"/>
      <c r="G6" s="3588"/>
    </row>
    <row r="7" spans="1:8" s="260" customFormat="1" ht="26.25" customHeight="1" x14ac:dyDescent="0.2">
      <c r="A7" s="3535" t="s">
        <v>1610</v>
      </c>
      <c r="B7" s="399" t="s">
        <v>1322</v>
      </c>
      <c r="C7" s="3570" t="s">
        <v>1690</v>
      </c>
      <c r="D7" s="3571"/>
      <c r="E7" s="3571"/>
      <c r="F7" s="3572"/>
      <c r="G7" s="1746"/>
      <c r="H7" s="1404" t="s">
        <v>1725</v>
      </c>
    </row>
    <row r="8" spans="1:8" s="260" customFormat="1" ht="26.25" customHeight="1" x14ac:dyDescent="0.2">
      <c r="A8" s="3536"/>
      <c r="B8" s="403" t="s">
        <v>1323</v>
      </c>
      <c r="C8" s="3573"/>
      <c r="D8" s="3574"/>
      <c r="E8" s="3574"/>
      <c r="F8" s="3575"/>
      <c r="G8" s="1747"/>
      <c r="H8" s="1404"/>
    </row>
    <row r="9" spans="1:8" s="260" customFormat="1" ht="26.25" customHeight="1" x14ac:dyDescent="0.2">
      <c r="A9" s="402"/>
      <c r="B9" s="403" t="s">
        <v>1324</v>
      </c>
      <c r="C9" s="3576"/>
      <c r="D9" s="3577"/>
      <c r="E9" s="3577"/>
      <c r="F9" s="3578"/>
      <c r="G9" s="1747"/>
      <c r="H9" s="1404"/>
    </row>
    <row r="10" spans="1:8" s="260" customFormat="1" ht="26.25" customHeight="1" thickBot="1" x14ac:dyDescent="0.25">
      <c r="A10" s="405"/>
      <c r="B10" s="406" t="s">
        <v>734</v>
      </c>
      <c r="C10" s="3563"/>
      <c r="D10" s="3564"/>
      <c r="E10" s="3564"/>
      <c r="F10" s="3568"/>
      <c r="G10" s="1748">
        <f>SUM(G7:G9)</f>
        <v>0</v>
      </c>
      <c r="H10" s="1404"/>
    </row>
    <row r="11" spans="1:8" s="260" customFormat="1" ht="26.25" customHeight="1" x14ac:dyDescent="0.2">
      <c r="A11" s="3535" t="s">
        <v>735</v>
      </c>
      <c r="B11" s="3569" t="s">
        <v>1322</v>
      </c>
      <c r="C11" s="3539" t="s">
        <v>1311</v>
      </c>
      <c r="D11" s="3540"/>
      <c r="E11" s="3541"/>
      <c r="F11" s="1414" t="s">
        <v>1611</v>
      </c>
      <c r="G11" s="384">
        <f>'参考様式2-2 交付'!E14+'参考様式2-2 交付'!E28</f>
        <v>0</v>
      </c>
      <c r="H11" s="1404"/>
    </row>
    <row r="12" spans="1:8" s="260" customFormat="1" ht="26.25" customHeight="1" x14ac:dyDescent="0.2">
      <c r="A12" s="3536"/>
      <c r="B12" s="3549"/>
      <c r="C12" s="3565" t="s">
        <v>1331</v>
      </c>
      <c r="D12" s="3566"/>
      <c r="E12" s="3567"/>
      <c r="F12" s="1415" t="s">
        <v>1612</v>
      </c>
      <c r="G12" s="386">
        <f>'参考様式2-2 交付'!E21</f>
        <v>0</v>
      </c>
      <c r="H12" s="1404"/>
    </row>
    <row r="13" spans="1:8" s="260" customFormat="1" ht="26.25" customHeight="1" x14ac:dyDescent="0.2">
      <c r="A13" s="402"/>
      <c r="B13" s="3549"/>
      <c r="C13" s="3545" t="s">
        <v>752</v>
      </c>
      <c r="D13" s="3546"/>
      <c r="E13" s="3547"/>
      <c r="F13" s="1559" t="s">
        <v>1613</v>
      </c>
      <c r="G13" s="379">
        <f>SUM(G11:G12)</f>
        <v>0</v>
      </c>
      <c r="H13" s="1404" t="s">
        <v>1317</v>
      </c>
    </row>
    <row r="14" spans="1:8" s="260" customFormat="1" ht="26.25" customHeight="1" x14ac:dyDescent="0.2">
      <c r="A14" s="402"/>
      <c r="B14" s="3556" t="s">
        <v>1323</v>
      </c>
      <c r="C14" s="1749"/>
      <c r="D14" s="1695"/>
      <c r="E14" s="1759" t="s">
        <v>1646</v>
      </c>
      <c r="F14" s="1757" t="s">
        <v>1645</v>
      </c>
      <c r="G14" s="380">
        <f>IF('参考様式2-2 交付'!E45&gt;1000,MIN('参考様式2-2 交付'!E30*0.1,'参考様式2-2 交付'!E45),'参考様式2-2 交付'!E45)</f>
        <v>0</v>
      </c>
      <c r="H14" s="1404" t="s">
        <v>1318</v>
      </c>
    </row>
    <row r="15" spans="1:8" s="260" customFormat="1" ht="26.25" customHeight="1" x14ac:dyDescent="0.2">
      <c r="A15" s="402"/>
      <c r="B15" s="3538"/>
      <c r="C15" s="3557" t="s">
        <v>1330</v>
      </c>
      <c r="D15" s="3558"/>
      <c r="E15" s="3559"/>
      <c r="F15" s="1418" t="s">
        <v>1633</v>
      </c>
      <c r="G15" s="387">
        <f>IF(ISERROR(G14*'参考様式2-2 交付'!E44/'参考様式2-2 交付'!E45),0,G14*'参考様式2-2 交付'!E44/'参考様式2-2 交付'!E45)</f>
        <v>0</v>
      </c>
      <c r="H15" s="1404"/>
    </row>
    <row r="16" spans="1:8" s="260" customFormat="1" ht="26.25" customHeight="1" x14ac:dyDescent="0.2">
      <c r="A16" s="415"/>
      <c r="B16" s="3538"/>
      <c r="C16" s="3560" t="s">
        <v>1332</v>
      </c>
      <c r="D16" s="3561"/>
      <c r="E16" s="3562"/>
      <c r="F16" s="1416" t="s">
        <v>1614</v>
      </c>
      <c r="G16" s="389">
        <f>G14-G15</f>
        <v>0</v>
      </c>
      <c r="H16" s="1404"/>
    </row>
    <row r="17" spans="1:16" s="260" customFormat="1" ht="26.25" customHeight="1" thickBot="1" x14ac:dyDescent="0.25">
      <c r="A17" s="415"/>
      <c r="B17" s="419" t="s">
        <v>1615</v>
      </c>
      <c r="C17" s="3563"/>
      <c r="D17" s="3564"/>
      <c r="E17" s="1560"/>
      <c r="F17" s="1561" t="s">
        <v>1632</v>
      </c>
      <c r="G17" s="383">
        <f>G9</f>
        <v>0</v>
      </c>
      <c r="H17" s="1750"/>
    </row>
    <row r="18" spans="1:16" s="260" customFormat="1" ht="26.25" customHeight="1" x14ac:dyDescent="0.2">
      <c r="A18" s="422" t="s">
        <v>745</v>
      </c>
      <c r="B18" s="3537" t="s">
        <v>1616</v>
      </c>
      <c r="C18" s="3539" t="s">
        <v>736</v>
      </c>
      <c r="D18" s="3540"/>
      <c r="E18" s="3541"/>
      <c r="F18" s="423" t="s">
        <v>1637</v>
      </c>
      <c r="G18" s="391">
        <f>ROUNDDOWN(G11/3,0)+ROUNDDOWN(G15/3,0)</f>
        <v>0</v>
      </c>
      <c r="H18" s="1404"/>
      <c r="N18" s="1751">
        <f>ROUNDDOWN(G11/3,0)+ROUNDDOWN(G12/3,0)</f>
        <v>0</v>
      </c>
      <c r="O18" s="260" t="s">
        <v>1617</v>
      </c>
    </row>
    <row r="19" spans="1:16" s="260" customFormat="1" ht="26.25" customHeight="1" x14ac:dyDescent="0.2">
      <c r="A19" s="424"/>
      <c r="B19" s="3538"/>
      <c r="C19" s="3565" t="s">
        <v>738</v>
      </c>
      <c r="D19" s="3566"/>
      <c r="E19" s="3567"/>
      <c r="F19" s="425" t="s">
        <v>1638</v>
      </c>
      <c r="G19" s="386">
        <f>ROUNDDOWN(G12/3,0)+ROUNDDOWN(G16/3,0)</f>
        <v>0</v>
      </c>
      <c r="H19" s="1460"/>
      <c r="I19" s="1461"/>
      <c r="J19" s="1461"/>
      <c r="K19" s="1461"/>
      <c r="L19" s="1461"/>
      <c r="N19" s="1752">
        <f>ROUNDDOWN(G15/3,0)+ROUNDDOWN(G16/3,0)</f>
        <v>0</v>
      </c>
      <c r="O19" s="1559" t="s">
        <v>1618</v>
      </c>
    </row>
    <row r="20" spans="1:16" s="260" customFormat="1" ht="26.25" customHeight="1" x14ac:dyDescent="0.2">
      <c r="A20" s="424"/>
      <c r="B20" s="3538"/>
      <c r="C20" s="3545" t="s">
        <v>752</v>
      </c>
      <c r="D20" s="3546"/>
      <c r="E20" s="3547"/>
      <c r="F20" s="428" t="s">
        <v>747</v>
      </c>
      <c r="G20" s="379">
        <f>SUM(G18:G19)</f>
        <v>0</v>
      </c>
      <c r="H20" s="1460"/>
      <c r="I20" s="1461"/>
      <c r="J20" s="1461"/>
      <c r="K20" s="1461"/>
      <c r="L20" s="1461"/>
      <c r="N20" s="260" t="e">
        <f>1-(G19-25000)/G19</f>
        <v>#DIV/0!</v>
      </c>
      <c r="O20" s="260" t="s">
        <v>1619</v>
      </c>
      <c r="P20" s="260" t="s">
        <v>1620</v>
      </c>
    </row>
    <row r="21" spans="1:16" s="260" customFormat="1" ht="26.25" customHeight="1" thickBot="1" x14ac:dyDescent="0.25">
      <c r="A21" s="426"/>
      <c r="B21" s="419" t="s">
        <v>1325</v>
      </c>
      <c r="C21" s="1758"/>
      <c r="D21" s="1463"/>
      <c r="E21" s="1463"/>
      <c r="F21" s="1464" t="s">
        <v>1644</v>
      </c>
      <c r="G21" s="383">
        <f>ROUNDDOWN(G17/3,0)</f>
        <v>0</v>
      </c>
      <c r="N21" s="1753" t="e">
        <f>ROUNDDOWN(G11/3,0)+ROUNDDOWN(G12/3,0)*N20</f>
        <v>#DIV/0!</v>
      </c>
      <c r="O21" s="1754" t="s">
        <v>1621</v>
      </c>
    </row>
    <row r="22" spans="1:16" s="260" customFormat="1" ht="26.25" customHeight="1" x14ac:dyDescent="0.2">
      <c r="A22" s="3535" t="s">
        <v>746</v>
      </c>
      <c r="B22" s="3537" t="s">
        <v>1622</v>
      </c>
      <c r="C22" s="3539" t="s">
        <v>736</v>
      </c>
      <c r="D22" s="3540"/>
      <c r="E22" s="3541"/>
      <c r="F22" s="1562" t="s">
        <v>1384</v>
      </c>
      <c r="G22" s="391">
        <f>G18</f>
        <v>0</v>
      </c>
      <c r="H22" s="1404"/>
      <c r="N22" s="1755" t="e">
        <f>ROUNDDOWN(G15/3,0)+ROUNDDOWN(G16/3,0)*N20</f>
        <v>#DIV/0!</v>
      </c>
      <c r="O22" s="1756" t="s">
        <v>1623</v>
      </c>
    </row>
    <row r="23" spans="1:16" s="260" customFormat="1" ht="26.25" customHeight="1" x14ac:dyDescent="0.2">
      <c r="A23" s="3536"/>
      <c r="B23" s="3538"/>
      <c r="C23" s="3542" t="s">
        <v>744</v>
      </c>
      <c r="D23" s="3543"/>
      <c r="E23" s="3544"/>
      <c r="F23" s="427" t="s">
        <v>1635</v>
      </c>
      <c r="G23" s="386">
        <f>MIN(G19,25000)</f>
        <v>0</v>
      </c>
      <c r="H23" s="1404"/>
      <c r="N23" s="260" t="e">
        <f>1-(G25-50000)/G25</f>
        <v>#DIV/0!</v>
      </c>
      <c r="O23" s="260" t="s">
        <v>1624</v>
      </c>
      <c r="P23" s="260" t="s">
        <v>1625</v>
      </c>
    </row>
    <row r="24" spans="1:16" s="260" customFormat="1" ht="26.25" customHeight="1" x14ac:dyDescent="0.2">
      <c r="A24" s="415"/>
      <c r="B24" s="1387"/>
      <c r="C24" s="3545" t="s">
        <v>760</v>
      </c>
      <c r="D24" s="3546"/>
      <c r="E24" s="3547"/>
      <c r="F24" s="428" t="s">
        <v>1639</v>
      </c>
      <c r="G24" s="1408"/>
      <c r="H24" s="1404"/>
      <c r="N24" s="1753" t="e">
        <f>(ROUNDDOWN(G11/3,0)+ROUNDDOWN(G12/3,0))*N23</f>
        <v>#DIV/0!</v>
      </c>
      <c r="O24" s="1754" t="s">
        <v>1626</v>
      </c>
    </row>
    <row r="25" spans="1:16" s="260" customFormat="1" ht="26.25" customHeight="1" x14ac:dyDescent="0.2">
      <c r="A25" s="415"/>
      <c r="B25" s="1405" t="s">
        <v>1315</v>
      </c>
      <c r="C25" s="3545" t="s">
        <v>752</v>
      </c>
      <c r="D25" s="3546"/>
      <c r="E25" s="3547"/>
      <c r="F25" s="428" t="s">
        <v>1380</v>
      </c>
      <c r="G25" s="379">
        <f>SUM(G22:G24)</f>
        <v>0</v>
      </c>
      <c r="H25" s="1404"/>
      <c r="N25" s="1755" t="e">
        <f>(ROUNDDOWN(G15/3,0)+ROUNDDOWN(G16/3,0))*N23</f>
        <v>#DIV/0!</v>
      </c>
      <c r="O25" s="1756" t="s">
        <v>1627</v>
      </c>
    </row>
    <row r="26" spans="1:16" s="260" customFormat="1" ht="26.25" customHeight="1" x14ac:dyDescent="0.2">
      <c r="A26" s="415"/>
      <c r="B26" s="3548" t="s">
        <v>1326</v>
      </c>
      <c r="C26" s="3529" t="s">
        <v>743</v>
      </c>
      <c r="D26" s="3530"/>
      <c r="E26" s="3550"/>
      <c r="F26" s="1563" t="s">
        <v>1634</v>
      </c>
      <c r="G26" s="379">
        <f>G21</f>
        <v>0</v>
      </c>
      <c r="H26" s="1404"/>
      <c r="N26" s="1753" t="e">
        <f>(ROUNDDOWN(G11/3,0)+ROUNDDOWN(G12/3,0)*N20)*N23</f>
        <v>#DIV/0!</v>
      </c>
      <c r="O26" s="1753" t="s">
        <v>1628</v>
      </c>
      <c r="P26" s="260" t="s">
        <v>1629</v>
      </c>
    </row>
    <row r="27" spans="1:16" s="260" customFormat="1" ht="26.25" customHeight="1" x14ac:dyDescent="0.2">
      <c r="A27" s="415"/>
      <c r="B27" s="3549"/>
      <c r="C27" s="3545" t="s">
        <v>760</v>
      </c>
      <c r="D27" s="3546"/>
      <c r="E27" s="3547"/>
      <c r="F27" s="428" t="s">
        <v>1643</v>
      </c>
      <c r="G27" s="429"/>
      <c r="H27" s="1404"/>
      <c r="N27" s="1753" t="e">
        <f>(ROUNDDOWN(G15/3,0)+ROUNDDOWN(G16/3,0)*N20)*N23</f>
        <v>#DIV/0!</v>
      </c>
      <c r="O27" s="1753" t="s">
        <v>1630</v>
      </c>
    </row>
    <row r="28" spans="1:16" s="260" customFormat="1" ht="26.25" customHeight="1" thickBot="1" x14ac:dyDescent="0.25">
      <c r="A28" s="415"/>
      <c r="B28" s="1407" t="s">
        <v>1316</v>
      </c>
      <c r="C28" s="3551" t="s">
        <v>752</v>
      </c>
      <c r="D28" s="3552"/>
      <c r="E28" s="3553"/>
      <c r="F28" s="428" t="s">
        <v>1636</v>
      </c>
      <c r="G28" s="393">
        <f>SUM(G26:G27)</f>
        <v>0</v>
      </c>
    </row>
    <row r="29" spans="1:16" s="260" customFormat="1" ht="30" customHeight="1" thickTop="1" x14ac:dyDescent="0.2">
      <c r="A29" s="415"/>
      <c r="B29" s="1455" t="s">
        <v>1327</v>
      </c>
      <c r="C29" s="1564" t="s">
        <v>1315</v>
      </c>
      <c r="D29" s="3554" t="s">
        <v>1631</v>
      </c>
      <c r="E29" s="3555"/>
      <c r="F29" s="430" t="s">
        <v>1641</v>
      </c>
      <c r="G29" s="431">
        <f>MIN(G25,50000)</f>
        <v>0</v>
      </c>
      <c r="H29" s="1404"/>
    </row>
    <row r="30" spans="1:16" s="260" customFormat="1" ht="30" customHeight="1" x14ac:dyDescent="0.2">
      <c r="A30" s="415"/>
      <c r="B30" s="1456"/>
      <c r="C30" s="1565" t="s">
        <v>1320</v>
      </c>
      <c r="D30" s="3533" t="s">
        <v>765</v>
      </c>
      <c r="E30" s="3534"/>
      <c r="F30" s="428" t="s">
        <v>1642</v>
      </c>
      <c r="G30" s="379">
        <f>MIN(G28,25000)</f>
        <v>0</v>
      </c>
      <c r="H30" s="1404"/>
    </row>
    <row r="31" spans="1:16" s="260" customFormat="1" ht="30" customHeight="1" thickBot="1" x14ac:dyDescent="0.25">
      <c r="A31" s="426"/>
      <c r="B31" s="1457"/>
      <c r="C31" s="3523" t="s">
        <v>565</v>
      </c>
      <c r="D31" s="3524"/>
      <c r="E31" s="3525"/>
      <c r="F31" s="1417" t="s">
        <v>1640</v>
      </c>
      <c r="G31" s="410">
        <f>MIN(G29+G30,G32)</f>
        <v>0</v>
      </c>
      <c r="H31" s="1404"/>
    </row>
    <row r="32" spans="1:16" s="260" customFormat="1" ht="26.25" customHeight="1" thickBot="1" x14ac:dyDescent="0.25">
      <c r="A32" s="189"/>
      <c r="B32" s="219"/>
      <c r="C32" s="312"/>
      <c r="D32" s="3526"/>
      <c r="E32" s="3526"/>
      <c r="F32" s="1400" t="s">
        <v>1775</v>
      </c>
      <c r="G32" s="1567"/>
      <c r="H32" s="1794" t="s">
        <v>1733</v>
      </c>
    </row>
    <row r="33" spans="1:14" s="260" customFormat="1" ht="26.25" customHeight="1" x14ac:dyDescent="0.2">
      <c r="A33" s="422" t="s">
        <v>1375</v>
      </c>
      <c r="B33" s="399" t="s">
        <v>1322</v>
      </c>
      <c r="C33" s="3527"/>
      <c r="D33" s="3528"/>
      <c r="E33" s="1411"/>
      <c r="F33" s="1412"/>
      <c r="G33" s="377">
        <f>IF(AND(G25&gt;50000,G19&gt;25000),N26,IF(G25&gt;50000,N24,IF(G19&gt;25000,N21,N18)))</f>
        <v>0</v>
      </c>
      <c r="H33" s="1404" t="s">
        <v>1376</v>
      </c>
      <c r="I33" s="1462"/>
      <c r="J33" s="1462"/>
      <c r="K33" s="1462"/>
      <c r="L33" s="1462"/>
      <c r="N33" s="190"/>
    </row>
    <row r="34" spans="1:14" s="260" customFormat="1" ht="26.25" customHeight="1" x14ac:dyDescent="0.2">
      <c r="A34" s="402" t="s">
        <v>1377</v>
      </c>
      <c r="B34" s="403" t="s">
        <v>1323</v>
      </c>
      <c r="C34" s="3529"/>
      <c r="D34" s="3530"/>
      <c r="E34" s="300"/>
      <c r="F34" s="1413"/>
      <c r="G34" s="379">
        <f>IF(AND(G25&gt;50000,G19&gt;25000),N27,IF(G25&gt;50000,N25,IF(G19&gt;25000,N22,N19)))</f>
        <v>0</v>
      </c>
      <c r="H34" s="1404" t="s">
        <v>1378</v>
      </c>
      <c r="I34" s="1462"/>
      <c r="J34" s="1462"/>
      <c r="K34" s="1462"/>
      <c r="L34" s="1462"/>
      <c r="N34" s="190"/>
    </row>
    <row r="35" spans="1:14" s="260" customFormat="1" ht="26.25" customHeight="1" thickBot="1" x14ac:dyDescent="0.25">
      <c r="A35" s="405"/>
      <c r="B35" s="419" t="s">
        <v>1608</v>
      </c>
      <c r="C35" s="3531"/>
      <c r="D35" s="3532"/>
      <c r="E35" s="1463"/>
      <c r="F35" s="1464"/>
      <c r="G35" s="383">
        <f>G30</f>
        <v>0</v>
      </c>
      <c r="H35" s="1404" t="s">
        <v>1764</v>
      </c>
      <c r="N35" s="190"/>
    </row>
    <row r="36" spans="1:14" ht="4.5" customHeight="1" x14ac:dyDescent="0.2">
      <c r="A36" s="433"/>
      <c r="B36" s="433"/>
      <c r="C36" s="1409"/>
      <c r="D36" s="433"/>
      <c r="E36" s="433"/>
      <c r="F36" s="433"/>
    </row>
    <row r="37" spans="1:14" ht="13.5" customHeight="1" x14ac:dyDescent="0.2">
      <c r="A37" s="235" t="s">
        <v>749</v>
      </c>
      <c r="B37" s="434"/>
      <c r="C37" s="1410"/>
      <c r="D37" s="235"/>
      <c r="E37" s="235"/>
      <c r="F37" s="235"/>
    </row>
    <row r="38" spans="1:14" ht="13.5" customHeight="1" x14ac:dyDescent="0.2">
      <c r="A38" s="235" t="s">
        <v>750</v>
      </c>
      <c r="B38" s="434"/>
      <c r="C38" s="1410"/>
      <c r="D38" s="235"/>
      <c r="E38" s="235"/>
      <c r="F38" s="235"/>
    </row>
    <row r="39" spans="1:14" ht="13.5" customHeight="1" x14ac:dyDescent="0.2">
      <c r="A39" s="396"/>
      <c r="B39" s="434"/>
      <c r="C39" s="1410"/>
      <c r="D39" s="235"/>
      <c r="E39" s="235"/>
      <c r="F39" s="235"/>
    </row>
  </sheetData>
  <sheetProtection formatCells="0" formatColumns="0" formatRows="0" insertColumns="0" insertRows="0" insertHyperlinks="0" deleteColumns="0" deleteRows="0" sort="0" autoFilter="0" pivotTables="0"/>
  <mergeCells count="38">
    <mergeCell ref="A7:A8"/>
    <mergeCell ref="C7:F9"/>
    <mergeCell ref="A2:G2"/>
    <mergeCell ref="B3:F3"/>
    <mergeCell ref="A5:B6"/>
    <mergeCell ref="C5:F6"/>
    <mergeCell ref="G5:G6"/>
    <mergeCell ref="C10:F10"/>
    <mergeCell ref="A11:A12"/>
    <mergeCell ref="B11:B13"/>
    <mergeCell ref="C11:E11"/>
    <mergeCell ref="C12:E12"/>
    <mergeCell ref="C13:E13"/>
    <mergeCell ref="B14:B16"/>
    <mergeCell ref="C15:E15"/>
    <mergeCell ref="C16:E16"/>
    <mergeCell ref="C17:D17"/>
    <mergeCell ref="B18:B20"/>
    <mergeCell ref="C18:E18"/>
    <mergeCell ref="C19:E19"/>
    <mergeCell ref="C20:E20"/>
    <mergeCell ref="D30:E30"/>
    <mergeCell ref="A22:A23"/>
    <mergeCell ref="B22:B23"/>
    <mergeCell ref="C22:E22"/>
    <mergeCell ref="C23:E23"/>
    <mergeCell ref="C24:E24"/>
    <mergeCell ref="C25:E25"/>
    <mergeCell ref="B26:B27"/>
    <mergeCell ref="C26:E26"/>
    <mergeCell ref="C27:E27"/>
    <mergeCell ref="C28:E28"/>
    <mergeCell ref="D29:E29"/>
    <mergeCell ref="C31:E31"/>
    <mergeCell ref="D32:E32"/>
    <mergeCell ref="C33:D33"/>
    <mergeCell ref="C34:D34"/>
    <mergeCell ref="C35:D35"/>
  </mergeCells>
  <phoneticPr fontId="2"/>
  <conditionalFormatting sqref="G7:G9">
    <cfRule type="containsBlanks" dxfId="10" priority="2">
      <formula>LEN(TRIM(G7))=0</formula>
    </cfRule>
  </conditionalFormatting>
  <conditionalFormatting sqref="G32">
    <cfRule type="containsBlanks" dxfId="9" priority="1">
      <formula>LEN(TRIM(G32))=0</formula>
    </cfRule>
  </conditionalFormatting>
  <dataValidations count="2">
    <dataValidation type="whole" operator="lessThanOrEqual" allowBlank="1" showInputMessage="1" showErrorMessage="1" errorTitle="補助申請額" error="採択額を超えています" sqref="G31" xr:uid="{6DAD1171-DF86-449E-A083-C96976CE492A}">
      <formula1>G32</formula1>
    </dataValidation>
    <dataValidation operator="greaterThan" allowBlank="1" showInputMessage="1" showErrorMessage="1" errorTitle="補助限度額" error="ⒷがⒶを超えています。Ⓐ≧Ⓑとなるようにしてください。" sqref="G30" xr:uid="{C327FC4F-E8AB-400E-8D23-FAC1C3799C0D}"/>
  </dataValidations>
  <printOptions horizontalCentered="1"/>
  <pageMargins left="0.59055118110236227" right="0.39370078740157483" top="0.59055118110236227" bottom="0.59055118110236227" header="0" footer="0"/>
  <pageSetup paperSize="9" scale="87"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5354-E269-425D-9CB1-479E6034EA64}">
  <sheetPr>
    <tabColor rgb="FF99FF99"/>
  </sheetPr>
  <dimension ref="A1:M58"/>
  <sheetViews>
    <sheetView showGridLines="0" view="pageBreakPreview" zoomScaleNormal="100" zoomScaleSheetLayoutView="100" workbookViewId="0">
      <selection activeCell="E9" sqref="E9"/>
    </sheetView>
  </sheetViews>
  <sheetFormatPr defaultColWidth="9.59765625" defaultRowHeight="13" x14ac:dyDescent="0.2"/>
  <cols>
    <col min="1" max="1" width="2.59765625" style="195" customWidth="1"/>
    <col min="2" max="2" width="30.69921875" style="195" customWidth="1"/>
    <col min="3" max="4" width="15.69921875" style="195" customWidth="1"/>
    <col min="5" max="6" width="20.69921875" style="219" customWidth="1"/>
    <col min="7" max="7" width="9.3984375" style="195" customWidth="1"/>
    <col min="8" max="9" width="9.59765625" style="195" customWidth="1"/>
    <col min="10" max="12" width="9.59765625" style="195"/>
    <col min="13" max="13" width="2.8984375" style="195" hidden="1" customWidth="1"/>
    <col min="14" max="16384" width="9.59765625" style="195"/>
  </cols>
  <sheetData>
    <row r="1" spans="1:13" s="185" customFormat="1" ht="20.149999999999999" customHeight="1" x14ac:dyDescent="0.2">
      <c r="A1" s="188"/>
      <c r="B1" s="188"/>
      <c r="C1" s="188"/>
      <c r="D1" s="186"/>
      <c r="E1" s="435"/>
      <c r="F1" s="187" t="s">
        <v>1425</v>
      </c>
      <c r="G1" s="187"/>
      <c r="H1" s="187"/>
      <c r="I1" s="188"/>
    </row>
    <row r="2" spans="1:13" s="185" customFormat="1" ht="30" customHeight="1" thickBot="1" x14ac:dyDescent="0.25">
      <c r="A2" s="3601" t="s">
        <v>766</v>
      </c>
      <c r="B2" s="3601"/>
      <c r="C2" s="3601"/>
      <c r="D2" s="3601"/>
      <c r="E2" s="3601"/>
      <c r="F2" s="3601"/>
      <c r="G2" s="373"/>
      <c r="H2" s="373"/>
      <c r="I2" s="373"/>
    </row>
    <row r="3" spans="1:13" s="151" customFormat="1" ht="25.5" customHeight="1" thickBot="1" x14ac:dyDescent="0.25">
      <c r="A3" s="2686" t="s">
        <v>287</v>
      </c>
      <c r="B3" s="2688"/>
      <c r="C3" s="3580" t="str">
        <f>IF('参考様式1-1'!D3="","",'参考様式1-1'!D3)</f>
        <v/>
      </c>
      <c r="D3" s="3580"/>
      <c r="E3" s="3581"/>
      <c r="F3" s="1459" t="s">
        <v>1657</v>
      </c>
      <c r="H3" s="161"/>
    </row>
    <row r="4" spans="1:13" s="185" customFormat="1" ht="15" customHeight="1" x14ac:dyDescent="0.2">
      <c r="A4" s="1397"/>
      <c r="B4" s="1397"/>
      <c r="C4" s="1397"/>
      <c r="D4" s="1397"/>
      <c r="E4" s="1397"/>
      <c r="F4" s="1397"/>
      <c r="G4" s="373"/>
      <c r="H4" s="373"/>
      <c r="I4" s="373"/>
    </row>
    <row r="5" spans="1:13" s="185" customFormat="1" ht="20.149999999999999" customHeight="1" thickBot="1" x14ac:dyDescent="0.25">
      <c r="A5" s="188" t="s">
        <v>1270</v>
      </c>
      <c r="B5" s="188"/>
      <c r="C5" s="188"/>
      <c r="D5" s="373"/>
      <c r="E5" s="374"/>
      <c r="F5" s="375"/>
      <c r="G5" s="373"/>
      <c r="H5" s="373"/>
      <c r="I5" s="373"/>
    </row>
    <row r="6" spans="1:13" s="235" customFormat="1" ht="14.25" customHeight="1" x14ac:dyDescent="0.2">
      <c r="A6" s="2706" t="s">
        <v>767</v>
      </c>
      <c r="B6" s="2745"/>
      <c r="C6" s="2745"/>
      <c r="D6" s="2745"/>
      <c r="E6" s="2850" t="s">
        <v>728</v>
      </c>
      <c r="F6" s="3593" t="s">
        <v>529</v>
      </c>
    </row>
    <row r="7" spans="1:13" s="235" customFormat="1" ht="14.25" customHeight="1" thickBot="1" x14ac:dyDescent="0.25">
      <c r="A7" s="3589"/>
      <c r="B7" s="3590"/>
      <c r="C7" s="3590"/>
      <c r="D7" s="3590"/>
      <c r="E7" s="3592"/>
      <c r="F7" s="3594"/>
    </row>
    <row r="8" spans="1:13" s="235" customFormat="1" ht="20.149999999999999" customHeight="1" x14ac:dyDescent="0.2">
      <c r="A8" s="1379" t="s">
        <v>770</v>
      </c>
      <c r="B8" s="1380"/>
      <c r="C8" s="1380"/>
      <c r="D8" s="1380"/>
      <c r="E8" s="437"/>
      <c r="F8" s="438"/>
    </row>
    <row r="9" spans="1:13" s="235" customFormat="1" ht="20.149999999999999" customHeight="1" x14ac:dyDescent="0.2">
      <c r="A9" s="3595" t="s">
        <v>1406</v>
      </c>
      <c r="B9" s="3596"/>
      <c r="C9" s="1434"/>
      <c r="D9" s="1433"/>
      <c r="E9" s="439"/>
      <c r="F9" s="440"/>
      <c r="G9" s="1796" t="s">
        <v>1294</v>
      </c>
      <c r="M9" s="235">
        <f>ROUNDDOWN(IF(COUNTIF($A9,"*フィルム*")+COUNTIF($A9,"*ﾌｨﾙﾑ*"),E9/2,E9),0)</f>
        <v>0</v>
      </c>
    </row>
    <row r="10" spans="1:13" s="235" customFormat="1" ht="20.149999999999999" customHeight="1" x14ac:dyDescent="0.2">
      <c r="A10" s="3595" t="s">
        <v>1354</v>
      </c>
      <c r="B10" s="3596"/>
      <c r="C10" s="1434"/>
      <c r="D10" s="1432"/>
      <c r="E10" s="439"/>
      <c r="F10" s="440"/>
      <c r="M10" s="235">
        <f>ROUNDDOWN(IF(COUNTIF($A10,"*フィルム*")+COUNTIF($A10,"*ﾌｨﾙﾑ*"),E10/2,E10),0)</f>
        <v>0</v>
      </c>
    </row>
    <row r="11" spans="1:13" s="235" customFormat="1" ht="20.149999999999999" customHeight="1" x14ac:dyDescent="0.2">
      <c r="A11" s="3595" t="s">
        <v>429</v>
      </c>
      <c r="B11" s="3596"/>
      <c r="C11" s="1438"/>
      <c r="D11" s="1439"/>
      <c r="E11" s="439"/>
      <c r="F11" s="1440"/>
      <c r="M11" s="235">
        <f>ROUNDDOWN(IF(COUNTIF($A11,"*フィルム*")+COUNTIF($A11,"*ﾌｨﾙﾑ*"),E11/2,E11),0)</f>
        <v>0</v>
      </c>
    </row>
    <row r="12" spans="1:13" s="235" customFormat="1" ht="20.149999999999999" customHeight="1" thickBot="1" x14ac:dyDescent="0.25">
      <c r="A12" s="3595"/>
      <c r="B12" s="3596"/>
      <c r="C12" s="1435"/>
      <c r="D12" s="1431"/>
      <c r="E12" s="439"/>
      <c r="F12" s="441"/>
      <c r="M12" s="235">
        <f>ROUNDDOWN(IF(COUNTIF($A12,"*フィルム*")+COUNTIF($A12,"*ﾌｨﾙﾑ*"),E12/2,E12),0)</f>
        <v>0</v>
      </c>
    </row>
    <row r="13" spans="1:13" s="235" customFormat="1" ht="20.149999999999999" customHeight="1" thickTop="1" x14ac:dyDescent="0.2">
      <c r="A13" s="442"/>
      <c r="B13" s="1429"/>
      <c r="C13" s="1429"/>
      <c r="D13" s="1368" t="s">
        <v>1272</v>
      </c>
      <c r="E13" s="443">
        <f>SUM(E9:E12)</f>
        <v>0</v>
      </c>
      <c r="F13" s="444"/>
    </row>
    <row r="14" spans="1:13" s="235" customFormat="1" ht="20.149999999999999" customHeight="1" thickBot="1" x14ac:dyDescent="0.25">
      <c r="A14" s="445"/>
      <c r="B14" s="1430"/>
      <c r="C14" s="1430"/>
      <c r="D14" s="1369" t="s">
        <v>1271</v>
      </c>
      <c r="E14" s="446">
        <f>SUM(M9:M12)</f>
        <v>0</v>
      </c>
      <c r="F14" s="447"/>
    </row>
    <row r="15" spans="1:13" s="235" customFormat="1" ht="20.149999999999999" customHeight="1" x14ac:dyDescent="0.2">
      <c r="A15" s="448" t="s">
        <v>771</v>
      </c>
      <c r="B15" s="449"/>
      <c r="C15" s="449"/>
      <c r="D15" s="449"/>
      <c r="E15" s="450"/>
      <c r="F15" s="451"/>
    </row>
    <row r="16" spans="1:13" s="235" customFormat="1" ht="20.149999999999999" customHeight="1" x14ac:dyDescent="0.2">
      <c r="A16" s="3595" t="s">
        <v>1229</v>
      </c>
      <c r="B16" s="3596"/>
      <c r="C16" s="1434"/>
      <c r="D16" s="1433"/>
      <c r="E16" s="439"/>
      <c r="F16" s="440"/>
    </row>
    <row r="17" spans="1:6" s="235" customFormat="1" ht="20.149999999999999" customHeight="1" x14ac:dyDescent="0.2">
      <c r="A17" s="3595" t="s">
        <v>1230</v>
      </c>
      <c r="B17" s="3596"/>
      <c r="C17" s="1434"/>
      <c r="D17" s="1432"/>
      <c r="E17" s="439"/>
      <c r="F17" s="440"/>
    </row>
    <row r="18" spans="1:6" s="235" customFormat="1" ht="20.149999999999999" customHeight="1" x14ac:dyDescent="0.2">
      <c r="A18" s="3595" t="s">
        <v>1231</v>
      </c>
      <c r="B18" s="3596"/>
      <c r="C18" s="1434"/>
      <c r="D18" s="1432"/>
      <c r="E18" s="439"/>
      <c r="F18" s="440"/>
    </row>
    <row r="19" spans="1:6" s="235" customFormat="1" ht="20.149999999999999" customHeight="1" x14ac:dyDescent="0.2">
      <c r="A19" s="3595" t="s">
        <v>1293</v>
      </c>
      <c r="B19" s="3596"/>
      <c r="C19" s="1434"/>
      <c r="D19" s="1432"/>
      <c r="E19" s="439"/>
      <c r="F19" s="440"/>
    </row>
    <row r="20" spans="1:6" s="235" customFormat="1" ht="20.149999999999999" customHeight="1" thickBot="1" x14ac:dyDescent="0.25">
      <c r="A20" s="3595"/>
      <c r="B20" s="3596"/>
      <c r="C20" s="1441"/>
      <c r="D20" s="1442"/>
      <c r="E20" s="452"/>
      <c r="F20" s="438"/>
    </row>
    <row r="21" spans="1:6" s="235" customFormat="1" ht="20.149999999999999" customHeight="1" thickTop="1" thickBot="1" x14ac:dyDescent="0.25">
      <c r="A21" s="453"/>
      <c r="B21" s="454"/>
      <c r="C21" s="454"/>
      <c r="D21" s="1370" t="s">
        <v>1273</v>
      </c>
      <c r="E21" s="455">
        <f>SUM(E16:E20)</f>
        <v>0</v>
      </c>
      <c r="F21" s="456"/>
    </row>
    <row r="22" spans="1:6" s="235" customFormat="1" ht="20.149999999999999" customHeight="1" x14ac:dyDescent="0.2">
      <c r="A22" s="457" t="s">
        <v>772</v>
      </c>
      <c r="B22" s="458"/>
      <c r="C22" s="458"/>
      <c r="D22" s="458"/>
      <c r="E22" s="450"/>
      <c r="F22" s="451"/>
    </row>
    <row r="23" spans="1:6" s="235" customFormat="1" ht="20.149999999999999" customHeight="1" x14ac:dyDescent="0.2">
      <c r="A23" s="3595" t="s">
        <v>1229</v>
      </c>
      <c r="B23" s="3596"/>
      <c r="C23" s="1434"/>
      <c r="D23" s="1433"/>
      <c r="E23" s="439"/>
      <c r="F23" s="440"/>
    </row>
    <row r="24" spans="1:6" s="235" customFormat="1" ht="20.149999999999999" customHeight="1" x14ac:dyDescent="0.2">
      <c r="A24" s="3595" t="s">
        <v>1230</v>
      </c>
      <c r="B24" s="3596"/>
      <c r="C24" s="1434"/>
      <c r="D24" s="1432"/>
      <c r="E24" s="439"/>
      <c r="F24" s="440"/>
    </row>
    <row r="25" spans="1:6" s="235" customFormat="1" ht="20.149999999999999" customHeight="1" x14ac:dyDescent="0.2">
      <c r="A25" s="3595" t="s">
        <v>1231</v>
      </c>
      <c r="B25" s="3596"/>
      <c r="C25" s="1434"/>
      <c r="D25" s="1432"/>
      <c r="E25" s="439"/>
      <c r="F25" s="440"/>
    </row>
    <row r="26" spans="1:6" s="235" customFormat="1" ht="20.149999999999999" customHeight="1" x14ac:dyDescent="0.2">
      <c r="A26" s="3595" t="s">
        <v>1293</v>
      </c>
      <c r="B26" s="3596"/>
      <c r="C26" s="1434"/>
      <c r="D26" s="1432"/>
      <c r="E26" s="452"/>
      <c r="F26" s="438"/>
    </row>
    <row r="27" spans="1:6" s="235" customFormat="1" ht="20.149999999999999" customHeight="1" thickBot="1" x14ac:dyDescent="0.25">
      <c r="A27" s="3597"/>
      <c r="B27" s="3598"/>
      <c r="C27" s="1441"/>
      <c r="D27" s="1442"/>
      <c r="E27" s="452"/>
      <c r="F27" s="438"/>
    </row>
    <row r="28" spans="1:6" s="235" customFormat="1" ht="20.149999999999999" customHeight="1" thickTop="1" thickBot="1" x14ac:dyDescent="0.25">
      <c r="A28" s="453"/>
      <c r="B28" s="454"/>
      <c r="C28" s="454"/>
      <c r="D28" s="1370" t="s">
        <v>1278</v>
      </c>
      <c r="E28" s="459">
        <f>SUM(E23:E27)</f>
        <v>0</v>
      </c>
      <c r="F28" s="460"/>
    </row>
    <row r="29" spans="1:6" s="189" customFormat="1" ht="5.15" customHeight="1" thickBot="1" x14ac:dyDescent="0.25">
      <c r="A29" s="1398"/>
      <c r="B29" s="1398"/>
      <c r="C29" s="1398"/>
      <c r="D29" s="1398"/>
      <c r="E29" s="1399"/>
      <c r="F29" s="582"/>
    </row>
    <row r="30" spans="1:6" s="235" customFormat="1" ht="21" customHeight="1" thickBot="1" x14ac:dyDescent="0.25">
      <c r="A30" s="3599" t="s">
        <v>1279</v>
      </c>
      <c r="B30" s="3600"/>
      <c r="C30" s="3600"/>
      <c r="D30" s="3600"/>
      <c r="E30" s="466">
        <f>E13+E21+E28</f>
        <v>0</v>
      </c>
      <c r="F30" s="467"/>
    </row>
    <row r="31" spans="1:6" s="189" customFormat="1" ht="5.15" customHeight="1" thickBot="1" x14ac:dyDescent="0.25">
      <c r="A31" s="1398"/>
      <c r="B31" s="1398"/>
      <c r="C31" s="1398"/>
      <c r="D31" s="1398"/>
      <c r="E31" s="1399"/>
      <c r="F31" s="582"/>
    </row>
    <row r="32" spans="1:6" s="235" customFormat="1" ht="21" customHeight="1" thickBot="1" x14ac:dyDescent="0.25">
      <c r="A32" s="3599" t="s">
        <v>1274</v>
      </c>
      <c r="B32" s="3600"/>
      <c r="C32" s="3600"/>
      <c r="D32" s="3600"/>
      <c r="E32" s="466">
        <f>E14+E21+E28</f>
        <v>0</v>
      </c>
      <c r="F32" s="467"/>
    </row>
    <row r="33" spans="1:7" s="185" customFormat="1" ht="15" customHeight="1" x14ac:dyDescent="0.2">
      <c r="A33" s="188"/>
      <c r="B33" s="188"/>
      <c r="C33" s="188"/>
      <c r="D33" s="186"/>
      <c r="E33" s="186"/>
      <c r="F33" s="187"/>
      <c r="G33" s="187"/>
    </row>
    <row r="34" spans="1:7" s="185" customFormat="1" ht="20.149999999999999" customHeight="1" thickBot="1" x14ac:dyDescent="0.25">
      <c r="A34" s="188" t="s">
        <v>1267</v>
      </c>
      <c r="B34" s="188"/>
      <c r="C34" s="188"/>
      <c r="D34" s="373"/>
      <c r="E34" s="374"/>
      <c r="F34" s="375"/>
      <c r="G34" s="373"/>
    </row>
    <row r="35" spans="1:7" s="235" customFormat="1" ht="14.25" customHeight="1" x14ac:dyDescent="0.2">
      <c r="A35" s="2706" t="s">
        <v>767</v>
      </c>
      <c r="B35" s="2745"/>
      <c r="C35" s="2745"/>
      <c r="D35" s="2741"/>
      <c r="E35" s="2850" t="s">
        <v>728</v>
      </c>
      <c r="F35" s="3593" t="s">
        <v>529</v>
      </c>
    </row>
    <row r="36" spans="1:7" s="235" customFormat="1" ht="14.25" customHeight="1" thickBot="1" x14ac:dyDescent="0.25">
      <c r="A36" s="3589"/>
      <c r="B36" s="3590"/>
      <c r="C36" s="3590"/>
      <c r="D36" s="3591"/>
      <c r="E36" s="3592"/>
      <c r="F36" s="3594"/>
    </row>
    <row r="37" spans="1:7" s="235" customFormat="1" ht="20.149999999999999" customHeight="1" x14ac:dyDescent="0.2">
      <c r="A37" s="462" t="s">
        <v>1268</v>
      </c>
      <c r="B37" s="463"/>
      <c r="C37" s="463"/>
      <c r="D37" s="463"/>
      <c r="E37" s="464"/>
      <c r="F37" s="465"/>
    </row>
    <row r="38" spans="1:7" s="235" customFormat="1" ht="20.149999999999999" customHeight="1" x14ac:dyDescent="0.2">
      <c r="A38" s="3595" t="s">
        <v>1313</v>
      </c>
      <c r="B38" s="3596"/>
      <c r="C38" s="1434"/>
      <c r="D38" s="1433"/>
      <c r="E38" s="439"/>
      <c r="F38" s="440"/>
    </row>
    <row r="39" spans="1:7" s="235" customFormat="1" ht="20.149999999999999" customHeight="1" thickBot="1" x14ac:dyDescent="0.25">
      <c r="A39" s="3597"/>
      <c r="B39" s="3598"/>
      <c r="C39" s="1434"/>
      <c r="D39" s="1433"/>
      <c r="E39" s="439"/>
      <c r="F39" s="440"/>
    </row>
    <row r="40" spans="1:7" s="235" customFormat="1" ht="20.149999999999999" customHeight="1" thickTop="1" thickBot="1" x14ac:dyDescent="0.25">
      <c r="A40" s="453"/>
      <c r="B40" s="454"/>
      <c r="C40" s="454"/>
      <c r="D40" s="1370" t="s">
        <v>1647</v>
      </c>
      <c r="E40" s="455">
        <f>SUM(E38:E39)</f>
        <v>0</v>
      </c>
      <c r="F40" s="456"/>
    </row>
    <row r="41" spans="1:7" s="235" customFormat="1" ht="20.149999999999999" customHeight="1" x14ac:dyDescent="0.2">
      <c r="A41" s="457" t="s">
        <v>1269</v>
      </c>
      <c r="B41" s="458"/>
      <c r="C41" s="458"/>
      <c r="D41" s="458"/>
      <c r="E41" s="450"/>
      <c r="F41" s="451"/>
    </row>
    <row r="42" spans="1:7" s="235" customFormat="1" ht="20.149999999999999" customHeight="1" x14ac:dyDescent="0.2">
      <c r="A42" s="3595" t="s">
        <v>1314</v>
      </c>
      <c r="B42" s="3596"/>
      <c r="C42" s="1434"/>
      <c r="D42" s="1433"/>
      <c r="E42" s="439"/>
      <c r="F42" s="440"/>
    </row>
    <row r="43" spans="1:7" s="235" customFormat="1" ht="20.149999999999999" customHeight="1" thickBot="1" x14ac:dyDescent="0.25">
      <c r="A43" s="3597"/>
      <c r="B43" s="3598"/>
      <c r="C43" s="1434"/>
      <c r="D43" s="1433"/>
      <c r="E43" s="439"/>
      <c r="F43" s="440"/>
    </row>
    <row r="44" spans="1:7" s="235" customFormat="1" ht="20.149999999999999" customHeight="1" thickTop="1" thickBot="1" x14ac:dyDescent="0.25">
      <c r="A44" s="453"/>
      <c r="B44" s="454"/>
      <c r="C44" s="454"/>
      <c r="D44" s="1370" t="s">
        <v>1648</v>
      </c>
      <c r="E44" s="455">
        <f>SUM(E42:E43)</f>
        <v>0</v>
      </c>
      <c r="F44" s="456"/>
    </row>
    <row r="45" spans="1:7" s="235" customFormat="1" ht="20.149999999999999" customHeight="1" thickBot="1" x14ac:dyDescent="0.25">
      <c r="A45" s="3599" t="s">
        <v>1649</v>
      </c>
      <c r="B45" s="3600"/>
      <c r="C45" s="3600"/>
      <c r="D45" s="3600"/>
      <c r="E45" s="466">
        <f>E40+E44</f>
        <v>0</v>
      </c>
      <c r="F45" s="467"/>
    </row>
    <row r="46" spans="1:7" s="235" customFormat="1" ht="5.15" customHeight="1" x14ac:dyDescent="0.2">
      <c r="A46" s="396"/>
      <c r="B46" s="396"/>
      <c r="C46" s="396"/>
      <c r="D46" s="396"/>
      <c r="E46" s="189"/>
      <c r="F46" s="461"/>
    </row>
    <row r="47" spans="1:7" s="235" customFormat="1" ht="25" customHeight="1" x14ac:dyDescent="0.2">
      <c r="A47" s="189"/>
      <c r="B47" s="189"/>
      <c r="C47" s="189"/>
      <c r="D47" s="189"/>
      <c r="E47" s="266"/>
      <c r="F47" s="257"/>
    </row>
    <row r="48" spans="1:7" s="235" customFormat="1" ht="20.149999999999999" customHeight="1" thickBot="1" x14ac:dyDescent="0.25">
      <c r="A48" s="1760" t="s">
        <v>1650</v>
      </c>
      <c r="B48" s="1760"/>
      <c r="C48" s="1760"/>
      <c r="D48" s="1760"/>
      <c r="E48" s="1761"/>
      <c r="F48" s="1762"/>
    </row>
    <row r="49" spans="1:8" s="235" customFormat="1" ht="15" customHeight="1" x14ac:dyDescent="0.2">
      <c r="A49" s="2706" t="s">
        <v>727</v>
      </c>
      <c r="B49" s="2745"/>
      <c r="C49" s="2745"/>
      <c r="D49" s="2741"/>
      <c r="E49" s="2850" t="s">
        <v>728</v>
      </c>
      <c r="F49" s="3593" t="s">
        <v>529</v>
      </c>
    </row>
    <row r="50" spans="1:8" s="235" customFormat="1" ht="15" customHeight="1" thickBot="1" x14ac:dyDescent="0.25">
      <c r="A50" s="3589"/>
      <c r="B50" s="3590"/>
      <c r="C50" s="3590"/>
      <c r="D50" s="3591"/>
      <c r="E50" s="3592"/>
      <c r="F50" s="3594"/>
    </row>
    <row r="51" spans="1:8" s="235" customFormat="1" ht="20.149999999999999" customHeight="1" thickBot="1" x14ac:dyDescent="0.25">
      <c r="A51" s="1763" t="s">
        <v>1651</v>
      </c>
      <c r="B51" s="1764"/>
      <c r="C51" s="1764" t="s">
        <v>1652</v>
      </c>
      <c r="D51" s="1764"/>
      <c r="E51" s="1798">
        <f>'参考様式2-3 交付'!I26</f>
        <v>0</v>
      </c>
      <c r="F51" s="465"/>
    </row>
    <row r="52" spans="1:8" s="235" customFormat="1" ht="20.149999999999999" customHeight="1" thickTop="1" thickBot="1" x14ac:dyDescent="0.25">
      <c r="A52" s="453"/>
      <c r="B52" s="454"/>
      <c r="C52" s="454"/>
      <c r="D52" s="1370" t="s">
        <v>1653</v>
      </c>
      <c r="E52" s="455">
        <f>E51</f>
        <v>0</v>
      </c>
      <c r="F52" s="456"/>
    </row>
    <row r="53" spans="1:8" s="235" customFormat="1" ht="5.15" customHeight="1" x14ac:dyDescent="0.2">
      <c r="A53" s="396"/>
      <c r="B53" s="396"/>
      <c r="C53" s="396"/>
      <c r="D53" s="396"/>
      <c r="E53" s="189"/>
      <c r="F53" s="461"/>
    </row>
    <row r="54" spans="1:8" s="235" customFormat="1" ht="13" customHeight="1" x14ac:dyDescent="0.2">
      <c r="A54" s="1367" t="s">
        <v>1654</v>
      </c>
      <c r="B54" s="1367"/>
      <c r="C54" s="1367"/>
      <c r="E54" s="1367"/>
      <c r="F54" s="1367"/>
      <c r="G54" s="189"/>
      <c r="H54" s="189"/>
    </row>
    <row r="55" spans="1:8" s="235" customFormat="1" ht="13" customHeight="1" x14ac:dyDescent="0.2">
      <c r="A55" s="1367" t="s">
        <v>1655</v>
      </c>
      <c r="B55" s="1367"/>
      <c r="C55" s="1367"/>
      <c r="E55" s="1367"/>
      <c r="F55" s="1367"/>
      <c r="G55" s="189"/>
      <c r="H55" s="189"/>
    </row>
    <row r="56" spans="1:8" s="235" customFormat="1" ht="13" customHeight="1" x14ac:dyDescent="0.2">
      <c r="A56" s="1367"/>
      <c r="B56" s="1367"/>
      <c r="C56" s="1367"/>
      <c r="E56" s="1367"/>
      <c r="F56" s="1367"/>
      <c r="G56" s="189"/>
      <c r="H56" s="189"/>
    </row>
    <row r="57" spans="1:8" s="235" customFormat="1" ht="16.5" customHeight="1" x14ac:dyDescent="0.2">
      <c r="A57" s="396"/>
      <c r="B57" s="396"/>
      <c r="C57" s="396"/>
      <c r="D57" s="396"/>
      <c r="E57" s="189"/>
      <c r="F57" s="189"/>
    </row>
    <row r="58" spans="1:8" s="235" customFormat="1" ht="14.25" customHeight="1" x14ac:dyDescent="0.2">
      <c r="D58" s="396"/>
      <c r="E58" s="189"/>
      <c r="F58" s="461"/>
    </row>
  </sheetData>
  <sheetProtection selectLockedCells="1"/>
  <protectedRanges>
    <protectedRange password="CC0B" sqref="E9:E12 E16:E20 E23:E27" name="範囲1"/>
    <protectedRange password="CC0B" sqref="E42:E43 E37:E39 E51" name="範囲1_1"/>
  </protectedRanges>
  <dataConsolidate/>
  <mergeCells count="33">
    <mergeCell ref="A2:F2"/>
    <mergeCell ref="A3:B3"/>
    <mergeCell ref="C3:E3"/>
    <mergeCell ref="A6:D7"/>
    <mergeCell ref="E6:E7"/>
    <mergeCell ref="F6:F7"/>
    <mergeCell ref="A25:B25"/>
    <mergeCell ref="A9:B9"/>
    <mergeCell ref="A10:B10"/>
    <mergeCell ref="A11:B11"/>
    <mergeCell ref="A12:B12"/>
    <mergeCell ref="A16:B16"/>
    <mergeCell ref="A17:B17"/>
    <mergeCell ref="A18:B18"/>
    <mergeCell ref="A19:B19"/>
    <mergeCell ref="A20:B20"/>
    <mergeCell ref="A23:B23"/>
    <mergeCell ref="A24:B24"/>
    <mergeCell ref="A26:B26"/>
    <mergeCell ref="A27:B27"/>
    <mergeCell ref="A30:D30"/>
    <mergeCell ref="A32:D32"/>
    <mergeCell ref="A35:D36"/>
    <mergeCell ref="A49:D50"/>
    <mergeCell ref="E49:E50"/>
    <mergeCell ref="F49:F50"/>
    <mergeCell ref="F35:F36"/>
    <mergeCell ref="A38:B38"/>
    <mergeCell ref="A39:B39"/>
    <mergeCell ref="A42:B42"/>
    <mergeCell ref="A43:B43"/>
    <mergeCell ref="A45:D45"/>
    <mergeCell ref="E35:E36"/>
  </mergeCells>
  <phoneticPr fontId="2"/>
  <printOptions horizontalCentered="1"/>
  <pageMargins left="0.59055118110236227" right="0.39370078740157483" top="0.59055118110236227" bottom="0.59055118110236227" header="0" footer="0"/>
  <pageSetup paperSize="9" scale="77"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2101-48BC-4A79-8832-502D97406776}">
  <sheetPr>
    <tabColor rgb="FF99FF99"/>
  </sheetPr>
  <dimension ref="A1:K33"/>
  <sheetViews>
    <sheetView showGridLines="0" view="pageBreakPreview" zoomScaleNormal="100" zoomScaleSheetLayoutView="100" workbookViewId="0">
      <selection activeCell="F16" sqref="F16"/>
    </sheetView>
  </sheetViews>
  <sheetFormatPr defaultColWidth="9.59765625" defaultRowHeight="13" x14ac:dyDescent="0.2"/>
  <cols>
    <col min="1" max="1" width="9.09765625" style="195" customWidth="1"/>
    <col min="2" max="5" width="11.09765625" style="195" customWidth="1"/>
    <col min="6" max="6" width="6.09765625" style="195" customWidth="1"/>
    <col min="7" max="8" width="6.8984375" style="261" customWidth="1"/>
    <col min="9" max="9" width="16.09765625" style="219" customWidth="1"/>
    <col min="10" max="10" width="17.3984375" style="219" customWidth="1"/>
    <col min="11" max="16384" width="9.59765625" style="195"/>
  </cols>
  <sheetData>
    <row r="1" spans="1:11" s="185" customFormat="1" ht="21" customHeight="1" x14ac:dyDescent="0.2">
      <c r="A1" s="186"/>
      <c r="B1" s="186"/>
      <c r="C1" s="186"/>
      <c r="D1" s="186"/>
      <c r="E1" s="186"/>
      <c r="F1" s="186"/>
      <c r="G1" s="187"/>
      <c r="H1" s="186"/>
      <c r="I1" s="188"/>
      <c r="J1" s="187" t="s">
        <v>1422</v>
      </c>
      <c r="K1" s="187"/>
    </row>
    <row r="2" spans="1:11" s="185" customFormat="1" ht="36" customHeight="1" x14ac:dyDescent="0.2">
      <c r="A2" s="3601" t="s">
        <v>766</v>
      </c>
      <c r="B2" s="3601"/>
      <c r="C2" s="3601"/>
      <c r="D2" s="3601"/>
      <c r="E2" s="3601"/>
      <c r="F2" s="3601"/>
      <c r="G2" s="3601"/>
      <c r="H2" s="3601"/>
      <c r="I2" s="3601"/>
      <c r="J2" s="3601"/>
      <c r="K2" s="373"/>
    </row>
    <row r="3" spans="1:11" s="185" customFormat="1" ht="5.25" customHeight="1" x14ac:dyDescent="0.2">
      <c r="A3" s="374"/>
      <c r="B3" s="374"/>
      <c r="C3" s="374"/>
      <c r="D3" s="374"/>
      <c r="E3" s="374"/>
      <c r="F3" s="374"/>
      <c r="G3" s="374"/>
      <c r="H3" s="374"/>
      <c r="I3" s="374"/>
      <c r="J3" s="374"/>
      <c r="K3" s="373"/>
    </row>
    <row r="4" spans="1:11" s="185" customFormat="1" ht="16.5" customHeight="1" thickBot="1" x14ac:dyDescent="0.25">
      <c r="A4" s="374"/>
      <c r="B4" s="374"/>
      <c r="C4" s="374"/>
      <c r="D4" s="374"/>
      <c r="E4" s="374"/>
      <c r="F4" s="374"/>
      <c r="G4" s="374"/>
      <c r="H4" s="374"/>
      <c r="I4" s="374"/>
      <c r="J4" s="374"/>
      <c r="K4" s="373"/>
    </row>
    <row r="5" spans="1:11" s="151" customFormat="1" ht="25.5" customHeight="1" thickBot="1" x14ac:dyDescent="0.25">
      <c r="A5" s="2686" t="s">
        <v>287</v>
      </c>
      <c r="B5" s="2687"/>
      <c r="C5" s="2688"/>
      <c r="D5" s="3580" t="str">
        <f>IF('参考様式1-1'!D3="","",'参考様式1-1'!D3)</f>
        <v/>
      </c>
      <c r="E5" s="3580"/>
      <c r="F5" s="3580"/>
      <c r="G5" s="3580"/>
      <c r="H5" s="3580"/>
      <c r="I5" s="3581"/>
      <c r="J5" s="1459" t="s">
        <v>1657</v>
      </c>
    </row>
    <row r="6" spans="1:11" s="185" customFormat="1" ht="15" customHeight="1" x14ac:dyDescent="0.2">
      <c r="A6" s="374"/>
      <c r="B6" s="374"/>
      <c r="C6" s="374"/>
      <c r="D6" s="374"/>
      <c r="E6" s="374"/>
      <c r="F6" s="374"/>
      <c r="G6" s="374"/>
      <c r="H6" s="374"/>
      <c r="I6" s="374"/>
      <c r="J6" s="374"/>
      <c r="K6" s="373"/>
    </row>
    <row r="7" spans="1:11" s="185" customFormat="1" ht="18" customHeight="1" x14ac:dyDescent="0.2">
      <c r="A7" s="469" t="s">
        <v>1755</v>
      </c>
      <c r="C7" s="469"/>
      <c r="D7" s="469"/>
      <c r="E7" s="469"/>
      <c r="F7" s="469"/>
      <c r="G7" s="469"/>
      <c r="H7" s="469"/>
      <c r="I7" s="469"/>
      <c r="J7" s="469"/>
      <c r="K7" s="373"/>
    </row>
    <row r="8" spans="1:11" s="185" customFormat="1" ht="18" customHeight="1" x14ac:dyDescent="0.2">
      <c r="A8" s="469" t="s">
        <v>1756</v>
      </c>
      <c r="C8" s="469"/>
      <c r="D8" s="469"/>
      <c r="E8" s="469"/>
      <c r="F8" s="469"/>
      <c r="G8" s="469"/>
      <c r="H8" s="469"/>
      <c r="I8" s="469"/>
      <c r="J8" s="469"/>
      <c r="K8" s="373"/>
    </row>
    <row r="9" spans="1:11" s="185" customFormat="1" ht="18" customHeight="1" x14ac:dyDescent="0.2">
      <c r="A9" s="469" t="s">
        <v>1757</v>
      </c>
      <c r="C9" s="469"/>
      <c r="D9" s="469"/>
      <c r="E9" s="469"/>
      <c r="F9" s="469"/>
      <c r="G9" s="469"/>
      <c r="H9" s="469"/>
      <c r="I9" s="469"/>
      <c r="J9" s="469"/>
      <c r="K9" s="373"/>
    </row>
    <row r="10" spans="1:11" s="185" customFormat="1" ht="18" customHeight="1" x14ac:dyDescent="0.2">
      <c r="A10" s="471" t="s">
        <v>1758</v>
      </c>
      <c r="C10" s="471"/>
      <c r="D10" s="471"/>
      <c r="E10" s="471"/>
      <c r="F10" s="471"/>
      <c r="G10" s="471"/>
      <c r="H10" s="471"/>
      <c r="I10" s="471"/>
      <c r="J10" s="471"/>
      <c r="K10" s="373"/>
    </row>
    <row r="11" spans="1:11" s="185" customFormat="1" ht="18" customHeight="1" x14ac:dyDescent="0.2">
      <c r="A11" s="471" t="s">
        <v>1759</v>
      </c>
      <c r="C11" s="471"/>
      <c r="D11" s="471"/>
      <c r="E11" s="471"/>
      <c r="F11" s="471"/>
      <c r="G11" s="471"/>
      <c r="H11" s="471"/>
      <c r="I11" s="471"/>
      <c r="J11" s="471"/>
      <c r="K11" s="373"/>
    </row>
    <row r="12" spans="1:11" s="185" customFormat="1" ht="18" customHeight="1" x14ac:dyDescent="0.2">
      <c r="A12" s="374"/>
      <c r="B12" s="470"/>
      <c r="C12" s="470"/>
      <c r="D12" s="470"/>
      <c r="E12" s="470"/>
      <c r="F12" s="470"/>
      <c r="G12" s="470"/>
      <c r="H12" s="470"/>
      <c r="I12" s="470"/>
      <c r="J12" s="470"/>
      <c r="K12" s="373"/>
    </row>
    <row r="13" spans="1:11" s="185" customFormat="1" ht="18" customHeight="1" thickBot="1" x14ac:dyDescent="0.25">
      <c r="A13" s="373" t="s">
        <v>1328</v>
      </c>
      <c r="B13" s="374"/>
      <c r="C13" s="374"/>
      <c r="D13" s="374"/>
      <c r="E13" s="374"/>
      <c r="F13" s="374"/>
      <c r="G13" s="374"/>
      <c r="H13" s="374"/>
      <c r="I13" s="374"/>
      <c r="J13" s="375"/>
      <c r="K13" s="373"/>
    </row>
    <row r="14" spans="1:11" s="185" customFormat="1" ht="16.5" customHeight="1" x14ac:dyDescent="0.2">
      <c r="A14" s="3609" t="s">
        <v>781</v>
      </c>
      <c r="B14" s="3610"/>
      <c r="C14" s="3610"/>
      <c r="D14" s="3610"/>
      <c r="E14" s="3611"/>
      <c r="F14" s="3615" t="s">
        <v>782</v>
      </c>
      <c r="G14" s="3617" t="s">
        <v>783</v>
      </c>
      <c r="H14" s="3611"/>
      <c r="I14" s="3619" t="s">
        <v>728</v>
      </c>
      <c r="J14" s="3621" t="s">
        <v>529</v>
      </c>
      <c r="K14" s="373"/>
    </row>
    <row r="15" spans="1:11" s="185" customFormat="1" ht="16.5" customHeight="1" thickBot="1" x14ac:dyDescent="0.25">
      <c r="A15" s="3612"/>
      <c r="B15" s="3613"/>
      <c r="C15" s="3613"/>
      <c r="D15" s="3613"/>
      <c r="E15" s="3614"/>
      <c r="F15" s="3616"/>
      <c r="G15" s="3618"/>
      <c r="H15" s="3614"/>
      <c r="I15" s="3620"/>
      <c r="J15" s="3622"/>
      <c r="K15" s="373"/>
    </row>
    <row r="16" spans="1:11" s="185" customFormat="1" ht="25" customHeight="1" x14ac:dyDescent="0.2">
      <c r="A16" s="3606" t="s">
        <v>784</v>
      </c>
      <c r="B16" s="3607"/>
      <c r="C16" s="3607"/>
      <c r="D16" s="3607"/>
      <c r="E16" s="3608"/>
      <c r="F16" s="472" t="s">
        <v>117</v>
      </c>
      <c r="G16" s="473"/>
      <c r="H16" s="474" t="s">
        <v>785</v>
      </c>
      <c r="I16" s="475"/>
      <c r="J16" s="476"/>
      <c r="K16" s="373"/>
    </row>
    <row r="17" spans="1:11" s="185" customFormat="1" ht="25" customHeight="1" x14ac:dyDescent="0.2">
      <c r="A17" s="3602" t="s">
        <v>786</v>
      </c>
      <c r="B17" s="3603"/>
      <c r="C17" s="3603"/>
      <c r="D17" s="3603"/>
      <c r="E17" s="3604"/>
      <c r="F17" s="477" t="s">
        <v>117</v>
      </c>
      <c r="G17" s="478"/>
      <c r="H17" s="479" t="s">
        <v>785</v>
      </c>
      <c r="I17" s="480"/>
      <c r="J17" s="481"/>
      <c r="K17" s="373"/>
    </row>
    <row r="18" spans="1:11" s="185" customFormat="1" ht="25" customHeight="1" x14ac:dyDescent="0.2">
      <c r="A18" s="3602" t="s">
        <v>787</v>
      </c>
      <c r="B18" s="3603"/>
      <c r="C18" s="3603"/>
      <c r="D18" s="3603"/>
      <c r="E18" s="3604"/>
      <c r="F18" s="477" t="s">
        <v>117</v>
      </c>
      <c r="G18" s="478"/>
      <c r="H18" s="479" t="s">
        <v>785</v>
      </c>
      <c r="I18" s="480"/>
      <c r="J18" s="481"/>
      <c r="K18" s="373"/>
    </row>
    <row r="19" spans="1:11" s="185" customFormat="1" ht="25" customHeight="1" x14ac:dyDescent="0.2">
      <c r="A19" s="3602" t="s">
        <v>788</v>
      </c>
      <c r="B19" s="3603"/>
      <c r="C19" s="3603"/>
      <c r="D19" s="3603"/>
      <c r="E19" s="3604"/>
      <c r="F19" s="477" t="s">
        <v>117</v>
      </c>
      <c r="G19" s="478"/>
      <c r="H19" s="479" t="s">
        <v>785</v>
      </c>
      <c r="I19" s="480"/>
      <c r="J19" s="481"/>
      <c r="K19" s="373"/>
    </row>
    <row r="20" spans="1:11" s="185" customFormat="1" ht="25" customHeight="1" x14ac:dyDescent="0.2">
      <c r="A20" s="3602" t="s">
        <v>789</v>
      </c>
      <c r="B20" s="3603"/>
      <c r="C20" s="3603"/>
      <c r="D20" s="3603"/>
      <c r="E20" s="3604"/>
      <c r="F20" s="477" t="s">
        <v>117</v>
      </c>
      <c r="G20" s="478"/>
      <c r="H20" s="479" t="s">
        <v>785</v>
      </c>
      <c r="I20" s="480"/>
      <c r="J20" s="481"/>
      <c r="K20" s="373"/>
    </row>
    <row r="21" spans="1:11" s="185" customFormat="1" ht="25" customHeight="1" x14ac:dyDescent="0.2">
      <c r="A21" s="3602" t="s">
        <v>790</v>
      </c>
      <c r="B21" s="3603"/>
      <c r="C21" s="3603"/>
      <c r="D21" s="3603"/>
      <c r="E21" s="3604"/>
      <c r="F21" s="477" t="s">
        <v>117</v>
      </c>
      <c r="G21" s="478"/>
      <c r="H21" s="479" t="s">
        <v>785</v>
      </c>
      <c r="I21" s="480"/>
      <c r="J21" s="481"/>
      <c r="K21" s="373"/>
    </row>
    <row r="22" spans="1:11" s="185" customFormat="1" ht="25" customHeight="1" x14ac:dyDescent="0.2">
      <c r="A22" s="3602" t="s">
        <v>791</v>
      </c>
      <c r="B22" s="3603"/>
      <c r="C22" s="3603"/>
      <c r="D22" s="3603"/>
      <c r="E22" s="3604"/>
      <c r="F22" s="477" t="s">
        <v>117</v>
      </c>
      <c r="G22" s="478"/>
      <c r="H22" s="479" t="s">
        <v>785</v>
      </c>
      <c r="I22" s="480"/>
      <c r="J22" s="481"/>
      <c r="K22" s="373"/>
    </row>
    <row r="23" spans="1:11" s="185" customFormat="1" ht="25" customHeight="1" x14ac:dyDescent="0.2">
      <c r="A23" s="482"/>
      <c r="B23" s="3605" t="s">
        <v>792</v>
      </c>
      <c r="C23" s="3603"/>
      <c r="D23" s="3603"/>
      <c r="E23" s="3604"/>
      <c r="F23" s="477" t="s">
        <v>117</v>
      </c>
      <c r="G23" s="478"/>
      <c r="H23" s="479" t="s">
        <v>785</v>
      </c>
      <c r="I23" s="480"/>
      <c r="J23" s="481"/>
      <c r="K23" s="373"/>
    </row>
    <row r="24" spans="1:11" s="185" customFormat="1" ht="25" customHeight="1" x14ac:dyDescent="0.2">
      <c r="A24" s="483" t="s">
        <v>793</v>
      </c>
      <c r="B24" s="3605" t="s">
        <v>794</v>
      </c>
      <c r="C24" s="3603"/>
      <c r="D24" s="3603"/>
      <c r="E24" s="3604"/>
      <c r="F24" s="477" t="s">
        <v>117</v>
      </c>
      <c r="G24" s="478"/>
      <c r="H24" s="479" t="s">
        <v>785</v>
      </c>
      <c r="I24" s="480"/>
      <c r="J24" s="481"/>
      <c r="K24" s="373"/>
    </row>
    <row r="25" spans="1:11" s="185" customFormat="1" ht="25" customHeight="1" thickBot="1" x14ac:dyDescent="0.25">
      <c r="A25" s="484"/>
      <c r="B25" s="3605" t="s">
        <v>795</v>
      </c>
      <c r="C25" s="3603"/>
      <c r="D25" s="3603"/>
      <c r="E25" s="3604"/>
      <c r="F25" s="485" t="s">
        <v>117</v>
      </c>
      <c r="G25" s="478"/>
      <c r="H25" s="479" t="s">
        <v>785</v>
      </c>
      <c r="I25" s="480"/>
      <c r="J25" s="481"/>
      <c r="K25" s="373"/>
    </row>
    <row r="26" spans="1:11" s="185" customFormat="1" ht="30" customHeight="1" thickTop="1" thickBot="1" x14ac:dyDescent="0.25">
      <c r="A26" s="453" t="s">
        <v>1298</v>
      </c>
      <c r="B26" s="486"/>
      <c r="C26" s="454"/>
      <c r="D26" s="454"/>
      <c r="E26" s="454"/>
      <c r="F26" s="395"/>
      <c r="G26" s="487">
        <f>SUM(G16:G25)</f>
        <v>0</v>
      </c>
      <c r="H26" s="488" t="s">
        <v>797</v>
      </c>
      <c r="I26" s="489">
        <f>SUM(I16:I25)</f>
        <v>0</v>
      </c>
      <c r="J26" s="490"/>
      <c r="K26" s="373"/>
    </row>
    <row r="27" spans="1:11" ht="4.5" customHeight="1" x14ac:dyDescent="0.2"/>
    <row r="28" spans="1:11" ht="16.5" customHeight="1" x14ac:dyDescent="0.2">
      <c r="A28" s="235" t="s">
        <v>1754</v>
      </c>
      <c r="B28" s="235"/>
      <c r="C28" s="235"/>
      <c r="D28" s="235"/>
      <c r="E28" s="235"/>
      <c r="F28" s="235"/>
    </row>
    <row r="29" spans="1:11" ht="16.5" customHeight="1" x14ac:dyDescent="0.2">
      <c r="A29" s="235" t="s">
        <v>798</v>
      </c>
      <c r="B29" s="235"/>
      <c r="C29" s="235"/>
      <c r="D29" s="235"/>
      <c r="E29" s="235"/>
      <c r="F29" s="235"/>
    </row>
    <row r="30" spans="1:11" ht="16.5" customHeight="1" x14ac:dyDescent="0.2">
      <c r="A30" s="235"/>
      <c r="B30" s="235"/>
      <c r="C30" s="235"/>
      <c r="D30" s="235"/>
      <c r="E30" s="235"/>
      <c r="F30" s="235"/>
    </row>
    <row r="31" spans="1:11" ht="16.5" customHeight="1" x14ac:dyDescent="0.2">
      <c r="A31" s="1367" t="s">
        <v>1329</v>
      </c>
      <c r="C31" s="235"/>
      <c r="D31" s="235"/>
      <c r="E31" s="235"/>
      <c r="F31" s="235"/>
    </row>
    <row r="32" spans="1:11" ht="16.5" customHeight="1" x14ac:dyDescent="0.2">
      <c r="A32" s="1367" t="s">
        <v>1600</v>
      </c>
      <c r="C32" s="235"/>
      <c r="D32" s="235"/>
      <c r="E32" s="235"/>
      <c r="F32" s="235"/>
    </row>
    <row r="33" spans="1:1" x14ac:dyDescent="0.2">
      <c r="A33" s="1367" t="s">
        <v>269</v>
      </c>
    </row>
  </sheetData>
  <sheetProtection selectLockedCells="1"/>
  <mergeCells count="18">
    <mergeCell ref="A2:J2"/>
    <mergeCell ref="A14:E15"/>
    <mergeCell ref="F14:F15"/>
    <mergeCell ref="G14:H15"/>
    <mergeCell ref="I14:I15"/>
    <mergeCell ref="J14:J15"/>
    <mergeCell ref="A5:C5"/>
    <mergeCell ref="D5:I5"/>
    <mergeCell ref="A22:E22"/>
    <mergeCell ref="B23:E23"/>
    <mergeCell ref="B24:E24"/>
    <mergeCell ref="B25:E25"/>
    <mergeCell ref="A16:E16"/>
    <mergeCell ref="A17:E17"/>
    <mergeCell ref="A18:E18"/>
    <mergeCell ref="A19:E19"/>
    <mergeCell ref="A20:E20"/>
    <mergeCell ref="A21:E21"/>
  </mergeCells>
  <phoneticPr fontId="2"/>
  <conditionalFormatting sqref="I16:I25">
    <cfRule type="expression" dxfId="8" priority="1" stopIfTrue="1">
      <formula>(#REF!="")</formula>
    </cfRule>
  </conditionalFormatting>
  <dataValidations count="1">
    <dataValidation type="list" allowBlank="1" showInputMessage="1" showErrorMessage="1" sqref="F16:F25" xr:uid="{379F178B-856C-4B73-959A-DEB4E2848866}">
      <formula1>"□,■"</formula1>
    </dataValidation>
  </dataValidations>
  <printOptions horizontalCentered="1"/>
  <pageMargins left="0.78740157480314965" right="0.39370078740157483" top="0.59055118110236227" bottom="0.59055118110236227" header="0" footer="0"/>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FF00"/>
  </sheetPr>
  <dimension ref="A1:I87"/>
  <sheetViews>
    <sheetView showGridLines="0" view="pageBreakPreview" zoomScaleNormal="100" zoomScaleSheetLayoutView="100" workbookViewId="0">
      <selection activeCell="E9" sqref="E9"/>
    </sheetView>
  </sheetViews>
  <sheetFormatPr defaultColWidth="9.59765625" defaultRowHeight="13" x14ac:dyDescent="0.2"/>
  <cols>
    <col min="1" max="1" width="11.09765625" style="195" customWidth="1"/>
    <col min="2" max="2" width="19.8984375" style="195" customWidth="1"/>
    <col min="3" max="3" width="9.09765625" style="195" customWidth="1"/>
    <col min="4" max="5" width="8.09765625" style="195" customWidth="1"/>
    <col min="6" max="6" width="24.09765625" style="195" customWidth="1"/>
    <col min="7" max="7" width="13.3984375" style="195" customWidth="1"/>
    <col min="8" max="8" width="13.3984375" style="219" customWidth="1"/>
    <col min="9" max="16384" width="9.59765625" style="195"/>
  </cols>
  <sheetData>
    <row r="1" spans="1:9" s="185" customFormat="1" ht="21" customHeight="1" thickBot="1" x14ac:dyDescent="0.25">
      <c r="A1" s="491" t="s">
        <v>799</v>
      </c>
      <c r="B1" s="492"/>
      <c r="C1" s="493"/>
      <c r="D1" s="493"/>
      <c r="E1" s="493"/>
      <c r="F1" s="493"/>
      <c r="G1" s="186"/>
      <c r="H1" s="187" t="s">
        <v>1423</v>
      </c>
      <c r="I1" s="186"/>
    </row>
    <row r="2" spans="1:9" s="185" customFormat="1" ht="36" customHeight="1" x14ac:dyDescent="0.2">
      <c r="A2" s="3640" t="s">
        <v>847</v>
      </c>
      <c r="B2" s="3641"/>
      <c r="C2" s="3641"/>
      <c r="D2" s="3641"/>
      <c r="E2" s="3641"/>
      <c r="F2" s="3641"/>
      <c r="G2" s="3641"/>
      <c r="H2" s="3641"/>
      <c r="I2" s="1793" t="s">
        <v>218</v>
      </c>
    </row>
    <row r="3" spans="1:9" s="185" customFormat="1" ht="4.5" customHeight="1" x14ac:dyDescent="0.2">
      <c r="A3" s="470"/>
      <c r="B3" s="436"/>
      <c r="C3" s="436"/>
      <c r="D3" s="436"/>
      <c r="E3" s="436"/>
      <c r="F3" s="436"/>
      <c r="G3" s="436"/>
      <c r="H3" s="436"/>
      <c r="I3" s="373"/>
    </row>
    <row r="4" spans="1:9" s="185" customFormat="1" ht="12" customHeight="1" x14ac:dyDescent="0.2">
      <c r="A4" s="3647" t="s">
        <v>1403</v>
      </c>
      <c r="B4" s="3647"/>
      <c r="C4" s="3647"/>
      <c r="D4" s="3647"/>
      <c r="E4" s="3647"/>
      <c r="F4" s="3647"/>
      <c r="G4" s="3647"/>
      <c r="H4" s="3647"/>
      <c r="I4" s="373"/>
    </row>
    <row r="5" spans="1:9" s="185" customFormat="1" ht="12" customHeight="1" x14ac:dyDescent="0.2">
      <c r="A5" s="3647"/>
      <c r="B5" s="3647"/>
      <c r="C5" s="3647"/>
      <c r="D5" s="3647"/>
      <c r="E5" s="3647"/>
      <c r="F5" s="3647"/>
      <c r="G5" s="3647"/>
      <c r="H5" s="3647"/>
      <c r="I5" s="373"/>
    </row>
    <row r="6" spans="1:9" s="185" customFormat="1" ht="4.5" customHeight="1" thickBot="1" x14ac:dyDescent="0.25">
      <c r="A6" s="470"/>
      <c r="B6" s="436"/>
      <c r="C6" s="436"/>
      <c r="D6" s="436"/>
      <c r="E6" s="436"/>
      <c r="F6" s="436"/>
      <c r="G6" s="436"/>
      <c r="H6" s="436"/>
      <c r="I6" s="373"/>
    </row>
    <row r="7" spans="1:9" ht="16.5" customHeight="1" x14ac:dyDescent="0.2">
      <c r="A7" s="3582" t="s">
        <v>726</v>
      </c>
      <c r="B7" s="2818"/>
      <c r="C7" s="3582" t="s">
        <v>727</v>
      </c>
      <c r="D7" s="3585"/>
      <c r="E7" s="3585"/>
      <c r="F7" s="3585"/>
      <c r="G7" s="2818"/>
      <c r="H7" s="3587" t="s">
        <v>800</v>
      </c>
    </row>
    <row r="8" spans="1:9" ht="16.5" customHeight="1" thickBot="1" x14ac:dyDescent="0.25">
      <c r="A8" s="3583"/>
      <c r="B8" s="3584"/>
      <c r="C8" s="3583"/>
      <c r="D8" s="3586"/>
      <c r="E8" s="3586"/>
      <c r="F8" s="3586"/>
      <c r="G8" s="3584"/>
      <c r="H8" s="3648"/>
    </row>
    <row r="9" spans="1:9" ht="17.25" customHeight="1" x14ac:dyDescent="0.2">
      <c r="A9" s="376" t="s">
        <v>729</v>
      </c>
      <c r="B9" s="3642" t="s">
        <v>801</v>
      </c>
      <c r="C9" s="494"/>
      <c r="D9" s="495" t="s">
        <v>802</v>
      </c>
      <c r="E9" s="496"/>
      <c r="F9" s="497"/>
      <c r="G9" s="498" t="s">
        <v>731</v>
      </c>
      <c r="H9" s="499"/>
      <c r="I9" s="292"/>
    </row>
    <row r="10" spans="1:9" ht="17.25" customHeight="1" x14ac:dyDescent="0.2">
      <c r="A10" s="378"/>
      <c r="B10" s="3628"/>
      <c r="C10" s="500"/>
      <c r="D10" s="501" t="s">
        <v>803</v>
      </c>
      <c r="E10" s="502"/>
      <c r="F10" s="503"/>
      <c r="G10" s="504" t="s">
        <v>731</v>
      </c>
      <c r="H10" s="505"/>
      <c r="I10" s="292"/>
    </row>
    <row r="11" spans="1:9" ht="17.25" customHeight="1" x14ac:dyDescent="0.2">
      <c r="A11" s="378"/>
      <c r="B11" s="517"/>
      <c r="C11" s="549"/>
      <c r="D11" s="550" t="s">
        <v>835</v>
      </c>
      <c r="E11" s="551"/>
      <c r="F11" s="552"/>
      <c r="G11" s="553" t="s">
        <v>731</v>
      </c>
      <c r="H11" s="506"/>
      <c r="I11" s="292"/>
    </row>
    <row r="12" spans="1:9" ht="17.25" customHeight="1" x14ac:dyDescent="0.2">
      <c r="A12" s="378"/>
      <c r="B12" s="507"/>
      <c r="C12" s="1472"/>
      <c r="D12" s="302" t="s">
        <v>805</v>
      </c>
      <c r="E12" s="301"/>
      <c r="F12" s="303"/>
      <c r="G12" s="1474" t="s">
        <v>806</v>
      </c>
      <c r="H12" s="1471">
        <f>SUM(H9:H11)</f>
        <v>0</v>
      </c>
      <c r="I12" s="292"/>
    </row>
    <row r="13" spans="1:9" ht="17.25" customHeight="1" x14ac:dyDescent="0.2">
      <c r="A13" s="378"/>
      <c r="B13" s="3627" t="s">
        <v>732</v>
      </c>
      <c r="C13" s="508"/>
      <c r="D13" s="509" t="s">
        <v>802</v>
      </c>
      <c r="E13" s="510"/>
      <c r="F13" s="511"/>
      <c r="G13" s="512" t="s">
        <v>807</v>
      </c>
      <c r="H13" s="513"/>
      <c r="I13" s="292"/>
    </row>
    <row r="14" spans="1:9" ht="17.25" customHeight="1" x14ac:dyDescent="0.2">
      <c r="A14" s="378"/>
      <c r="B14" s="3628"/>
      <c r="C14" s="500"/>
      <c r="D14" s="501" t="s">
        <v>803</v>
      </c>
      <c r="E14" s="502"/>
      <c r="F14" s="503"/>
      <c r="G14" s="504" t="s">
        <v>807</v>
      </c>
      <c r="H14" s="505"/>
      <c r="I14" s="292"/>
    </row>
    <row r="15" spans="1:9" ht="17.25" customHeight="1" x14ac:dyDescent="0.2">
      <c r="A15" s="378"/>
      <c r="B15" s="385"/>
      <c r="C15" s="549"/>
      <c r="D15" s="550" t="s">
        <v>804</v>
      </c>
      <c r="E15" s="551"/>
      <c r="F15" s="552"/>
      <c r="G15" s="553" t="s">
        <v>733</v>
      </c>
      <c r="H15" s="506"/>
      <c r="I15" s="292"/>
    </row>
    <row r="16" spans="1:9" ht="17.25" customHeight="1" x14ac:dyDescent="0.2">
      <c r="A16" s="378"/>
      <c r="B16" s="392"/>
      <c r="C16" s="1472"/>
      <c r="D16" s="302" t="s">
        <v>805</v>
      </c>
      <c r="E16" s="301"/>
      <c r="F16" s="303"/>
      <c r="G16" s="1475" t="s">
        <v>808</v>
      </c>
      <c r="H16" s="1470">
        <f>SUM(H13:H15)</f>
        <v>0</v>
      </c>
      <c r="I16" s="292"/>
    </row>
    <row r="17" spans="1:9" ht="17.25" customHeight="1" x14ac:dyDescent="0.2">
      <c r="A17" s="378"/>
      <c r="B17" s="3627" t="s">
        <v>1607</v>
      </c>
      <c r="C17" s="508"/>
      <c r="D17" s="509" t="s">
        <v>802</v>
      </c>
      <c r="E17" s="510"/>
      <c r="F17" s="511"/>
      <c r="G17" s="554" t="s">
        <v>751</v>
      </c>
      <c r="H17" s="513"/>
      <c r="I17" s="1404" t="s">
        <v>1319</v>
      </c>
    </row>
    <row r="18" spans="1:9" ht="17.25" customHeight="1" x14ac:dyDescent="0.2">
      <c r="A18" s="378"/>
      <c r="B18" s="3628"/>
      <c r="C18" s="500"/>
      <c r="D18" s="501" t="s">
        <v>803</v>
      </c>
      <c r="E18" s="502"/>
      <c r="F18" s="503"/>
      <c r="G18" s="504" t="s">
        <v>836</v>
      </c>
      <c r="H18" s="505"/>
      <c r="I18" s="1404"/>
    </row>
    <row r="19" spans="1:9" ht="17.25" customHeight="1" x14ac:dyDescent="0.2">
      <c r="A19" s="378"/>
      <c r="B19" s="385"/>
      <c r="C19" s="549"/>
      <c r="D19" s="550" t="s">
        <v>804</v>
      </c>
      <c r="E19" s="551"/>
      <c r="F19" s="552"/>
      <c r="G19" s="553" t="s">
        <v>836</v>
      </c>
      <c r="H19" s="506"/>
      <c r="I19" s="1404"/>
    </row>
    <row r="20" spans="1:9" ht="17.25" customHeight="1" x14ac:dyDescent="0.2">
      <c r="A20" s="378"/>
      <c r="B20" s="392"/>
      <c r="C20" s="1472"/>
      <c r="D20" s="302" t="s">
        <v>805</v>
      </c>
      <c r="E20" s="301"/>
      <c r="F20" s="303"/>
      <c r="G20" s="1475" t="s">
        <v>837</v>
      </c>
      <c r="H20" s="1470">
        <f>SUM(H17:H19)</f>
        <v>0</v>
      </c>
      <c r="I20" s="1404"/>
    </row>
    <row r="21" spans="1:9" ht="17.25" customHeight="1" thickBot="1" x14ac:dyDescent="0.25">
      <c r="A21" s="381"/>
      <c r="B21" s="382" t="s">
        <v>734</v>
      </c>
      <c r="C21" s="1476" t="s">
        <v>838</v>
      </c>
      <c r="D21" s="1477"/>
      <c r="E21" s="1477"/>
      <c r="F21" s="1477"/>
      <c r="G21" s="1478"/>
      <c r="H21" s="1467">
        <f>SUM(H12,H16,H20)</f>
        <v>0</v>
      </c>
      <c r="I21" s="1404" t="s">
        <v>1317</v>
      </c>
    </row>
    <row r="22" spans="1:9" ht="17.25" customHeight="1" x14ac:dyDescent="0.2">
      <c r="A22" s="3645" t="s">
        <v>735</v>
      </c>
      <c r="B22" s="3642" t="s">
        <v>809</v>
      </c>
      <c r="C22" s="390"/>
      <c r="D22" s="515" t="s">
        <v>810</v>
      </c>
      <c r="E22" s="496"/>
      <c r="F22" s="497"/>
      <c r="G22" s="498" t="s">
        <v>737</v>
      </c>
      <c r="H22" s="499"/>
      <c r="I22" s="1404" t="s">
        <v>1318</v>
      </c>
    </row>
    <row r="23" spans="1:9" ht="17.25" customHeight="1" x14ac:dyDescent="0.2">
      <c r="A23" s="3646"/>
      <c r="B23" s="3628"/>
      <c r="C23" s="388" t="s">
        <v>811</v>
      </c>
      <c r="D23" s="516" t="s">
        <v>812</v>
      </c>
      <c r="E23" s="502"/>
      <c r="F23" s="503"/>
      <c r="G23" s="504" t="s">
        <v>813</v>
      </c>
      <c r="H23" s="505"/>
      <c r="I23" s="292"/>
    </row>
    <row r="24" spans="1:9" ht="17.25" customHeight="1" x14ac:dyDescent="0.2">
      <c r="A24" s="378"/>
      <c r="B24" s="517"/>
      <c r="C24" s="388"/>
      <c r="D24" s="525" t="s">
        <v>804</v>
      </c>
      <c r="E24" s="551"/>
      <c r="F24" s="552"/>
      <c r="G24" s="555" t="s">
        <v>813</v>
      </c>
      <c r="H24" s="506"/>
      <c r="I24" s="292"/>
    </row>
    <row r="25" spans="1:9" ht="17.25" customHeight="1" x14ac:dyDescent="0.2">
      <c r="A25" s="378"/>
      <c r="B25" s="517"/>
      <c r="C25" s="518"/>
      <c r="D25" s="1473" t="s">
        <v>231</v>
      </c>
      <c r="E25" s="301"/>
      <c r="F25" s="303"/>
      <c r="G25" s="1475" t="s">
        <v>815</v>
      </c>
      <c r="H25" s="1466">
        <f>SUM(H22:H24)</f>
        <v>0</v>
      </c>
      <c r="I25" s="292"/>
    </row>
    <row r="26" spans="1:9" ht="17.25" customHeight="1" x14ac:dyDescent="0.2">
      <c r="A26" s="378"/>
      <c r="B26" s="517"/>
      <c r="C26" s="519"/>
      <c r="D26" s="520" t="s">
        <v>810</v>
      </c>
      <c r="E26" s="510"/>
      <c r="F26" s="511"/>
      <c r="G26" s="512" t="s">
        <v>739</v>
      </c>
      <c r="H26" s="513"/>
      <c r="I26" s="292"/>
    </row>
    <row r="27" spans="1:9" ht="17.25" customHeight="1" x14ac:dyDescent="0.2">
      <c r="A27" s="378"/>
      <c r="B27" s="517"/>
      <c r="C27" s="388" t="s">
        <v>816</v>
      </c>
      <c r="D27" s="516" t="s">
        <v>812</v>
      </c>
      <c r="E27" s="502"/>
      <c r="F27" s="503"/>
      <c r="G27" s="504" t="s">
        <v>817</v>
      </c>
      <c r="H27" s="505"/>
      <c r="I27" s="292"/>
    </row>
    <row r="28" spans="1:9" ht="17.25" customHeight="1" x14ac:dyDescent="0.2">
      <c r="A28" s="378"/>
      <c r="B28" s="517"/>
      <c r="C28" s="388"/>
      <c r="D28" s="525" t="s">
        <v>804</v>
      </c>
      <c r="E28" s="551"/>
      <c r="F28" s="552"/>
      <c r="G28" s="555" t="s">
        <v>817</v>
      </c>
      <c r="H28" s="506"/>
      <c r="I28" s="292"/>
    </row>
    <row r="29" spans="1:9" ht="17.25" customHeight="1" x14ac:dyDescent="0.2">
      <c r="A29" s="378"/>
      <c r="B29" s="517"/>
      <c r="C29" s="518"/>
      <c r="D29" s="1473" t="s">
        <v>231</v>
      </c>
      <c r="E29" s="301"/>
      <c r="F29" s="303"/>
      <c r="G29" s="1475" t="s">
        <v>818</v>
      </c>
      <c r="H29" s="1466">
        <f>SUM(H26:H28)</f>
        <v>0</v>
      </c>
      <c r="I29" s="292"/>
    </row>
    <row r="30" spans="1:9" ht="17.25" customHeight="1" x14ac:dyDescent="0.2">
      <c r="A30" s="378"/>
      <c r="B30" s="517"/>
      <c r="C30" s="2800" t="s">
        <v>814</v>
      </c>
      <c r="D30" s="3634"/>
      <c r="E30" s="1479" t="s">
        <v>839</v>
      </c>
      <c r="F30" s="301"/>
      <c r="G30" s="1480"/>
      <c r="H30" s="1466">
        <f>SUM(H25,H29)</f>
        <v>0</v>
      </c>
      <c r="I30" s="292"/>
    </row>
    <row r="31" spans="1:9" ht="17.25" customHeight="1" x14ac:dyDescent="0.2">
      <c r="A31" s="521"/>
      <c r="B31" s="3627" t="s">
        <v>732</v>
      </c>
      <c r="C31" s="1481"/>
      <c r="D31" s="1482" t="s">
        <v>840</v>
      </c>
      <c r="E31" s="1483"/>
      <c r="F31" s="1483"/>
      <c r="G31" s="512" t="s">
        <v>819</v>
      </c>
      <c r="H31" s="513"/>
      <c r="I31" s="522"/>
    </row>
    <row r="32" spans="1:9" ht="17.25" customHeight="1" x14ac:dyDescent="0.2">
      <c r="A32" s="521"/>
      <c r="B32" s="3628"/>
      <c r="C32" s="1484"/>
      <c r="D32" s="1485" t="s">
        <v>841</v>
      </c>
      <c r="E32" s="1486"/>
      <c r="F32" s="1486"/>
      <c r="G32" s="504" t="s">
        <v>820</v>
      </c>
      <c r="H32" s="505"/>
      <c r="I32" s="522"/>
    </row>
    <row r="33" spans="1:9" ht="17.25" customHeight="1" x14ac:dyDescent="0.2">
      <c r="A33" s="521"/>
      <c r="B33" s="385"/>
      <c r="C33" s="1487"/>
      <c r="D33" s="1488" t="s">
        <v>842</v>
      </c>
      <c r="E33" s="1489"/>
      <c r="F33" s="1489"/>
      <c r="G33" s="555" t="s">
        <v>820</v>
      </c>
      <c r="H33" s="506"/>
      <c r="I33" s="522"/>
    </row>
    <row r="34" spans="1:9" ht="17.25" customHeight="1" x14ac:dyDescent="0.2">
      <c r="A34" s="521"/>
      <c r="B34" s="385"/>
      <c r="C34" s="523"/>
      <c r="D34" s="1490" t="s">
        <v>814</v>
      </c>
      <c r="E34" s="1491"/>
      <c r="F34" s="1491"/>
      <c r="G34" s="1475" t="s">
        <v>821</v>
      </c>
      <c r="H34" s="1470">
        <f>SUM(H31:H33)</f>
        <v>0</v>
      </c>
      <c r="I34" s="522"/>
    </row>
    <row r="35" spans="1:9" ht="17.25" customHeight="1" x14ac:dyDescent="0.2">
      <c r="A35" s="378"/>
      <c r="B35" s="385"/>
      <c r="C35" s="519"/>
      <c r="D35" s="1492" t="s">
        <v>822</v>
      </c>
      <c r="E35" s="556" t="s">
        <v>810</v>
      </c>
      <c r="F35" s="557"/>
      <c r="G35" s="512" t="s">
        <v>823</v>
      </c>
      <c r="H35" s="513"/>
      <c r="I35" s="292"/>
    </row>
    <row r="36" spans="1:9" ht="17.25" customHeight="1" x14ac:dyDescent="0.2">
      <c r="A36" s="378"/>
      <c r="B36" s="385"/>
      <c r="C36" s="388"/>
      <c r="D36" s="524"/>
      <c r="E36" s="558" t="s">
        <v>812</v>
      </c>
      <c r="F36" s="559"/>
      <c r="G36" s="504" t="s">
        <v>824</v>
      </c>
      <c r="H36" s="505"/>
      <c r="I36" s="292"/>
    </row>
    <row r="37" spans="1:9" ht="17.25" customHeight="1" x14ac:dyDescent="0.2">
      <c r="A37" s="378"/>
      <c r="B37" s="385"/>
      <c r="C37" s="388"/>
      <c r="D37" s="524"/>
      <c r="E37" s="553" t="s">
        <v>804</v>
      </c>
      <c r="F37" s="560"/>
      <c r="G37" s="555" t="s">
        <v>824</v>
      </c>
      <c r="H37" s="506"/>
      <c r="I37" s="292"/>
    </row>
    <row r="38" spans="1:9" ht="17.25" customHeight="1" x14ac:dyDescent="0.2">
      <c r="A38" s="378"/>
      <c r="B38" s="385"/>
      <c r="C38" s="388"/>
      <c r="D38" s="1493"/>
      <c r="E38" s="1473" t="s">
        <v>762</v>
      </c>
      <c r="F38" s="303"/>
      <c r="G38" s="1475" t="s">
        <v>825</v>
      </c>
      <c r="H38" s="1466">
        <f>SUM(H35:H37)</f>
        <v>0</v>
      </c>
      <c r="I38" s="292"/>
    </row>
    <row r="39" spans="1:9" ht="17.25" customHeight="1" x14ac:dyDescent="0.2">
      <c r="A39" s="378"/>
      <c r="B39" s="385"/>
      <c r="C39" s="388" t="s">
        <v>742</v>
      </c>
      <c r="D39" s="526" t="s">
        <v>738</v>
      </c>
      <c r="E39" s="556" t="s">
        <v>810</v>
      </c>
      <c r="F39" s="557"/>
      <c r="G39" s="512" t="s">
        <v>826</v>
      </c>
      <c r="H39" s="513"/>
      <c r="I39" s="292"/>
    </row>
    <row r="40" spans="1:9" ht="17.25" customHeight="1" x14ac:dyDescent="0.2">
      <c r="A40" s="388"/>
      <c r="B40" s="385"/>
      <c r="C40" s="388"/>
      <c r="D40" s="524"/>
      <c r="E40" s="558" t="s">
        <v>812</v>
      </c>
      <c r="F40" s="559"/>
      <c r="G40" s="504" t="s">
        <v>827</v>
      </c>
      <c r="H40" s="505"/>
      <c r="I40" s="292"/>
    </row>
    <row r="41" spans="1:9" ht="17.25" customHeight="1" x14ac:dyDescent="0.2">
      <c r="A41" s="388"/>
      <c r="B41" s="385"/>
      <c r="C41" s="388"/>
      <c r="D41" s="524"/>
      <c r="E41" s="553" t="s">
        <v>804</v>
      </c>
      <c r="F41" s="560"/>
      <c r="G41" s="555" t="s">
        <v>827</v>
      </c>
      <c r="H41" s="506"/>
      <c r="I41" s="292"/>
    </row>
    <row r="42" spans="1:9" ht="17.25" customHeight="1" x14ac:dyDescent="0.2">
      <c r="A42" s="388"/>
      <c r="B42" s="385"/>
      <c r="C42" s="1494"/>
      <c r="D42" s="1493"/>
      <c r="E42" s="1473" t="s">
        <v>762</v>
      </c>
      <c r="F42" s="303"/>
      <c r="G42" s="1475" t="s">
        <v>828</v>
      </c>
      <c r="H42" s="1466">
        <f>SUM(H39:H41)</f>
        <v>0</v>
      </c>
      <c r="I42" s="292"/>
    </row>
    <row r="43" spans="1:9" ht="17.25" customHeight="1" x14ac:dyDescent="0.2">
      <c r="A43" s="388"/>
      <c r="B43" s="3627" t="s">
        <v>1607</v>
      </c>
      <c r="C43" s="1481"/>
      <c r="D43" s="1482" t="s">
        <v>840</v>
      </c>
      <c r="E43" s="1483"/>
      <c r="F43" s="511"/>
      <c r="G43" s="554" t="s">
        <v>1385</v>
      </c>
      <c r="H43" s="513"/>
      <c r="I43" s="219"/>
    </row>
    <row r="44" spans="1:9" ht="17.25" customHeight="1" x14ac:dyDescent="0.2">
      <c r="A44" s="388"/>
      <c r="B44" s="3628"/>
      <c r="C44" s="1484"/>
      <c r="D44" s="1485" t="s">
        <v>841</v>
      </c>
      <c r="E44" s="1486"/>
      <c r="F44" s="503"/>
      <c r="G44" s="504" t="s">
        <v>1386</v>
      </c>
      <c r="H44" s="505"/>
      <c r="I44" s="219"/>
    </row>
    <row r="45" spans="1:9" ht="17.25" customHeight="1" x14ac:dyDescent="0.2">
      <c r="A45" s="388"/>
      <c r="B45" s="517"/>
      <c r="C45" s="1495"/>
      <c r="D45" s="1488" t="s">
        <v>842</v>
      </c>
      <c r="E45" s="1489"/>
      <c r="F45" s="552"/>
      <c r="G45" s="553" t="s">
        <v>1386</v>
      </c>
      <c r="H45" s="506"/>
      <c r="I45" s="219"/>
    </row>
    <row r="46" spans="1:9" ht="17.25" customHeight="1" thickBot="1" x14ac:dyDescent="0.25">
      <c r="A46" s="394"/>
      <c r="B46" s="561"/>
      <c r="C46" s="1496"/>
      <c r="D46" s="1497" t="s">
        <v>805</v>
      </c>
      <c r="E46" s="1498"/>
      <c r="F46" s="1499"/>
      <c r="G46" s="1531" t="s">
        <v>1387</v>
      </c>
      <c r="H46" s="1467">
        <f>SUM(H43:H45)</f>
        <v>0</v>
      </c>
      <c r="I46" s="219"/>
    </row>
    <row r="47" spans="1:9" ht="4.5" customHeight="1" thickBot="1" x14ac:dyDescent="0.25">
      <c r="A47" s="529"/>
      <c r="B47" s="185"/>
      <c r="C47" s="530"/>
      <c r="D47" s="530"/>
      <c r="E47" s="185"/>
      <c r="F47" s="185"/>
      <c r="G47" s="185"/>
      <c r="H47" s="531"/>
      <c r="I47" s="219"/>
    </row>
    <row r="48" spans="1:9" s="533" customFormat="1" ht="21" customHeight="1" thickBot="1" x14ac:dyDescent="0.25">
      <c r="A48" s="491" t="s">
        <v>799</v>
      </c>
      <c r="B48" s="492"/>
      <c r="C48" s="493"/>
      <c r="D48" s="493"/>
      <c r="E48" s="493"/>
      <c r="F48" s="493"/>
      <c r="G48" s="493"/>
      <c r="H48" s="187" t="s">
        <v>829</v>
      </c>
      <c r="I48" s="532"/>
    </row>
    <row r="49" spans="1:9" s="533" customFormat="1" ht="36" customHeight="1" thickBot="1" x14ac:dyDescent="0.25">
      <c r="A49" s="3640" t="s">
        <v>847</v>
      </c>
      <c r="B49" s="3641"/>
      <c r="C49" s="3641"/>
      <c r="D49" s="3641"/>
      <c r="E49" s="3641"/>
      <c r="F49" s="3641"/>
      <c r="G49" s="3641"/>
      <c r="H49" s="3641"/>
      <c r="I49" s="532"/>
    </row>
    <row r="50" spans="1:9" ht="20.149999999999999" customHeight="1" x14ac:dyDescent="0.2">
      <c r="A50" s="390" t="s">
        <v>745</v>
      </c>
      <c r="B50" s="3642" t="s">
        <v>830</v>
      </c>
      <c r="C50" s="534" t="s">
        <v>831</v>
      </c>
      <c r="D50" s="535"/>
      <c r="E50" s="536" t="s">
        <v>736</v>
      </c>
      <c r="F50" s="1532"/>
      <c r="G50" s="1525" t="s">
        <v>1395</v>
      </c>
      <c r="H50" s="499"/>
      <c r="I50" s="292"/>
    </row>
    <row r="51" spans="1:9" ht="20.149999999999999" customHeight="1" x14ac:dyDescent="0.2">
      <c r="A51" s="388"/>
      <c r="B51" s="3628"/>
      <c r="C51" s="537"/>
      <c r="D51" s="538"/>
      <c r="E51" s="539" t="s">
        <v>738</v>
      </c>
      <c r="F51" s="1503"/>
      <c r="G51" s="1526" t="s">
        <v>1396</v>
      </c>
      <c r="H51" s="541"/>
      <c r="I51" s="292"/>
    </row>
    <row r="52" spans="1:9" ht="20.149999999999999" customHeight="1" x14ac:dyDescent="0.2">
      <c r="A52" s="388"/>
      <c r="B52" s="3628"/>
      <c r="C52" s="523" t="s">
        <v>832</v>
      </c>
      <c r="D52" s="527"/>
      <c r="E52" s="542" t="s">
        <v>736</v>
      </c>
      <c r="F52" s="1483"/>
      <c r="G52" s="1527" t="s">
        <v>1395</v>
      </c>
      <c r="H52" s="513"/>
      <c r="I52" s="292"/>
    </row>
    <row r="53" spans="1:9" ht="20.149999999999999" customHeight="1" x14ac:dyDescent="0.2">
      <c r="A53" s="388"/>
      <c r="B53" s="3628"/>
      <c r="C53" s="537"/>
      <c r="D53" s="538"/>
      <c r="E53" s="539" t="s">
        <v>738</v>
      </c>
      <c r="F53" s="1503"/>
      <c r="G53" s="1526" t="s">
        <v>1396</v>
      </c>
      <c r="H53" s="541"/>
      <c r="I53" s="292"/>
    </row>
    <row r="54" spans="1:9" ht="20.149999999999999" customHeight="1" x14ac:dyDescent="0.2">
      <c r="A54" s="388"/>
      <c r="B54" s="385"/>
      <c r="C54" s="292" t="s">
        <v>833</v>
      </c>
      <c r="D54" s="562"/>
      <c r="E54" s="542" t="s">
        <v>736</v>
      </c>
      <c r="F54" s="1483"/>
      <c r="G54" s="1527" t="s">
        <v>1395</v>
      </c>
      <c r="H54" s="513"/>
      <c r="I54" s="292"/>
    </row>
    <row r="55" spans="1:9" ht="20.149999999999999" customHeight="1" x14ac:dyDescent="0.2">
      <c r="A55" s="388"/>
      <c r="B55" s="385"/>
      <c r="C55" s="537"/>
      <c r="D55" s="538"/>
      <c r="E55" s="539" t="s">
        <v>738</v>
      </c>
      <c r="F55" s="1503"/>
      <c r="G55" s="1526" t="s">
        <v>1396</v>
      </c>
      <c r="H55" s="541"/>
      <c r="I55" s="292"/>
    </row>
    <row r="56" spans="1:9" ht="20.149999999999999" customHeight="1" x14ac:dyDescent="0.2">
      <c r="A56" s="388"/>
      <c r="B56" s="385"/>
      <c r="C56" s="2792" t="s">
        <v>814</v>
      </c>
      <c r="D56" s="3643"/>
      <c r="E56" s="542" t="s">
        <v>736</v>
      </c>
      <c r="F56" s="1483"/>
      <c r="G56" s="1527" t="s">
        <v>1397</v>
      </c>
      <c r="H56" s="1468">
        <f>SUM(H50,H52,H54)</f>
        <v>0</v>
      </c>
      <c r="I56" s="292"/>
    </row>
    <row r="57" spans="1:9" ht="20.149999999999999" customHeight="1" x14ac:dyDescent="0.2">
      <c r="A57" s="388"/>
      <c r="B57" s="392"/>
      <c r="C57" s="2828"/>
      <c r="D57" s="3644"/>
      <c r="E57" s="1500" t="s">
        <v>738</v>
      </c>
      <c r="F57" s="1489"/>
      <c r="G57" s="1528" t="s">
        <v>1398</v>
      </c>
      <c r="H57" s="1469">
        <f>SUM(H51,H53,H55)</f>
        <v>0</v>
      </c>
      <c r="I57" s="292"/>
    </row>
    <row r="58" spans="1:9" ht="20.149999999999999" customHeight="1" x14ac:dyDescent="0.2">
      <c r="A58" s="388"/>
      <c r="B58" s="3627" t="s">
        <v>843</v>
      </c>
      <c r="C58" s="1501" t="s">
        <v>810</v>
      </c>
      <c r="D58" s="543"/>
      <c r="E58" s="511"/>
      <c r="F58" s="1483"/>
      <c r="G58" s="1527" t="s">
        <v>1399</v>
      </c>
      <c r="H58" s="513"/>
      <c r="I58" s="292"/>
    </row>
    <row r="59" spans="1:9" ht="20.149999999999999" customHeight="1" x14ac:dyDescent="0.2">
      <c r="A59" s="388"/>
      <c r="B59" s="3628"/>
      <c r="C59" s="564" t="s">
        <v>812</v>
      </c>
      <c r="D59" s="544"/>
      <c r="E59" s="503"/>
      <c r="F59" s="1486"/>
      <c r="G59" s="1529" t="s">
        <v>1399</v>
      </c>
      <c r="H59" s="505"/>
      <c r="I59" s="292"/>
    </row>
    <row r="60" spans="1:9" ht="20.149999999999999" customHeight="1" x14ac:dyDescent="0.2">
      <c r="A60" s="388"/>
      <c r="B60" s="385"/>
      <c r="C60" s="565" t="s">
        <v>804</v>
      </c>
      <c r="D60" s="566"/>
      <c r="E60" s="552"/>
      <c r="F60" s="1489"/>
      <c r="G60" s="1528" t="s">
        <v>1399</v>
      </c>
      <c r="H60" s="506"/>
      <c r="I60" s="292"/>
    </row>
    <row r="61" spans="1:9" ht="20.149999999999999" customHeight="1" thickBot="1" x14ac:dyDescent="0.25">
      <c r="A61" s="388"/>
      <c r="B61" s="528"/>
      <c r="C61" s="3629" t="s">
        <v>814</v>
      </c>
      <c r="D61" s="3630"/>
      <c r="E61" s="3630"/>
      <c r="F61" s="1533"/>
      <c r="G61" s="1530" t="s">
        <v>1400</v>
      </c>
      <c r="H61" s="1465">
        <f>SUM(H58:H60)</f>
        <v>0</v>
      </c>
      <c r="I61" s="292"/>
    </row>
    <row r="62" spans="1:9" ht="20.149999999999999" customHeight="1" thickTop="1" x14ac:dyDescent="0.2">
      <c r="A62" s="3632" t="s">
        <v>746</v>
      </c>
      <c r="B62" s="3631" t="s">
        <v>1601</v>
      </c>
      <c r="C62" s="563" t="s">
        <v>810</v>
      </c>
      <c r="D62" s="1511"/>
      <c r="E62" s="1534"/>
      <c r="F62" s="1535"/>
      <c r="G62" s="1536" t="s">
        <v>1401</v>
      </c>
      <c r="H62" s="1507"/>
      <c r="I62" s="292"/>
    </row>
    <row r="63" spans="1:9" ht="20.149999999999999" customHeight="1" x14ac:dyDescent="0.2">
      <c r="A63" s="3633"/>
      <c r="B63" s="3628"/>
      <c r="C63" s="564" t="s">
        <v>812</v>
      </c>
      <c r="D63" s="1510"/>
      <c r="E63" s="1537"/>
      <c r="F63" s="1538"/>
      <c r="G63" s="1539" t="s">
        <v>1401</v>
      </c>
      <c r="H63" s="1508"/>
      <c r="I63" s="292"/>
    </row>
    <row r="64" spans="1:9" ht="20.149999999999999" customHeight="1" x14ac:dyDescent="0.2">
      <c r="A64" s="3633"/>
      <c r="B64" s="517"/>
      <c r="C64" s="1513" t="s">
        <v>804</v>
      </c>
      <c r="D64" s="1509"/>
      <c r="E64" s="1540"/>
      <c r="F64" s="1541"/>
      <c r="G64" s="1542" t="s">
        <v>1401</v>
      </c>
      <c r="H64" s="541"/>
      <c r="I64" s="292"/>
    </row>
    <row r="65" spans="1:9" ht="30" customHeight="1" x14ac:dyDescent="0.2">
      <c r="A65" s="3633"/>
      <c r="B65" s="507"/>
      <c r="C65" s="3635" t="s">
        <v>814</v>
      </c>
      <c r="D65" s="3636"/>
      <c r="E65" s="3637" t="s">
        <v>1392</v>
      </c>
      <c r="F65" s="3638"/>
      <c r="G65" s="3639"/>
      <c r="H65" s="1471">
        <f>MIN(SUM(H62:H64),50000)</f>
        <v>0</v>
      </c>
      <c r="I65" s="292"/>
    </row>
    <row r="66" spans="1:9" ht="20.149999999999999" customHeight="1" x14ac:dyDescent="0.2">
      <c r="A66" s="3633"/>
      <c r="B66" s="219" t="s">
        <v>1383</v>
      </c>
      <c r="C66" s="563" t="s">
        <v>810</v>
      </c>
      <c r="D66" s="527"/>
      <c r="E66" s="1543"/>
      <c r="F66" s="1544"/>
      <c r="G66" s="1545" t="s">
        <v>1402</v>
      </c>
      <c r="H66" s="514"/>
      <c r="I66" s="292"/>
    </row>
    <row r="67" spans="1:9" ht="20.149999999999999" customHeight="1" x14ac:dyDescent="0.2">
      <c r="A67" s="3633"/>
      <c r="B67" s="219"/>
      <c r="C67" s="564" t="s">
        <v>812</v>
      </c>
      <c r="D67" s="1512"/>
      <c r="E67" s="1537"/>
      <c r="F67" s="1538"/>
      <c r="G67" s="1539" t="s">
        <v>1402</v>
      </c>
      <c r="H67" s="1508"/>
      <c r="I67" s="292"/>
    </row>
    <row r="68" spans="1:9" ht="20.149999999999999" customHeight="1" x14ac:dyDescent="0.2">
      <c r="A68" s="3633"/>
      <c r="B68" s="219"/>
      <c r="C68" s="565" t="s">
        <v>804</v>
      </c>
      <c r="D68" s="538"/>
      <c r="E68" s="1540"/>
      <c r="F68" s="1541"/>
      <c r="G68" s="1542" t="s">
        <v>1402</v>
      </c>
      <c r="H68" s="541"/>
      <c r="I68" s="292"/>
    </row>
    <row r="69" spans="1:9" ht="30" customHeight="1" x14ac:dyDescent="0.2">
      <c r="A69" s="3633"/>
      <c r="B69" s="507"/>
      <c r="C69" s="3635" t="s">
        <v>814</v>
      </c>
      <c r="D69" s="3636"/>
      <c r="E69" s="3637" t="s">
        <v>1404</v>
      </c>
      <c r="F69" s="3638"/>
      <c r="G69" s="3639"/>
      <c r="H69" s="1466">
        <f>MIN(SUM(H66:H68),25000,H65)</f>
        <v>0</v>
      </c>
      <c r="I69" s="292"/>
    </row>
    <row r="70" spans="1:9" ht="30" customHeight="1" thickBot="1" x14ac:dyDescent="0.25">
      <c r="A70" s="394"/>
      <c r="B70" s="545"/>
      <c r="C70" s="2811" t="s">
        <v>565</v>
      </c>
      <c r="D70" s="2796"/>
      <c r="E70" s="3624" t="s">
        <v>1393</v>
      </c>
      <c r="F70" s="3625"/>
      <c r="G70" s="3626"/>
      <c r="H70" s="1467">
        <f>MIN(H65+H69,H71)</f>
        <v>0</v>
      </c>
      <c r="I70" s="292"/>
    </row>
    <row r="71" spans="1:9" ht="25" customHeight="1" thickBot="1" x14ac:dyDescent="0.25">
      <c r="B71" s="432"/>
      <c r="F71" s="534" t="s">
        <v>1388</v>
      </c>
      <c r="G71" s="1514"/>
      <c r="H71" s="1568"/>
      <c r="I71" s="1406" t="s">
        <v>1295</v>
      </c>
    </row>
    <row r="72" spans="1:9" ht="17.25" customHeight="1" x14ac:dyDescent="0.2">
      <c r="A72" s="422" t="s">
        <v>1375</v>
      </c>
      <c r="B72" s="3537" t="s">
        <v>1322</v>
      </c>
      <c r="C72" s="1521" t="s">
        <v>810</v>
      </c>
      <c r="D72" s="535"/>
      <c r="E72" s="432"/>
      <c r="F72" s="432"/>
      <c r="G72" s="1514"/>
      <c r="H72" s="1546"/>
      <c r="I72" s="1404"/>
    </row>
    <row r="73" spans="1:9" ht="17.25" customHeight="1" x14ac:dyDescent="0.2">
      <c r="A73" s="402" t="s">
        <v>1377</v>
      </c>
      <c r="B73" s="3538"/>
      <c r="C73" s="1523" t="s">
        <v>812</v>
      </c>
      <c r="D73" s="1512"/>
      <c r="E73" s="1517"/>
      <c r="F73" s="1517"/>
      <c r="G73" s="1518"/>
      <c r="H73" s="1547"/>
      <c r="I73" s="1404"/>
    </row>
    <row r="74" spans="1:9" ht="17.25" customHeight="1" x14ac:dyDescent="0.2">
      <c r="A74" s="402"/>
      <c r="B74" s="1387"/>
      <c r="C74" s="1522" t="s">
        <v>804</v>
      </c>
      <c r="D74" s="538"/>
      <c r="E74" s="1503"/>
      <c r="F74" s="1503"/>
      <c r="G74" s="540"/>
      <c r="H74" s="1548"/>
      <c r="I74" s="1404"/>
    </row>
    <row r="75" spans="1:9" ht="20.149999999999999" customHeight="1" x14ac:dyDescent="0.2">
      <c r="A75" s="402"/>
      <c r="B75" s="1458"/>
      <c r="C75" s="537" t="s">
        <v>1394</v>
      </c>
      <c r="D75" s="301"/>
      <c r="E75" s="301"/>
      <c r="F75" s="1503"/>
      <c r="G75" s="540"/>
      <c r="H75" s="1549">
        <f>SUM(H72:H74)</f>
        <v>0</v>
      </c>
      <c r="I75" s="1404" t="s">
        <v>1376</v>
      </c>
    </row>
    <row r="76" spans="1:9" ht="17.25" customHeight="1" x14ac:dyDescent="0.2">
      <c r="A76" s="402"/>
      <c r="B76" s="3556" t="s">
        <v>1323</v>
      </c>
      <c r="C76" s="1524" t="s">
        <v>810</v>
      </c>
      <c r="D76" s="527"/>
      <c r="E76" s="1491"/>
      <c r="F76" s="1491"/>
      <c r="G76" s="1519"/>
      <c r="H76" s="1550"/>
      <c r="I76" s="1404"/>
    </row>
    <row r="77" spans="1:9" ht="17.25" customHeight="1" x14ac:dyDescent="0.2">
      <c r="A77" s="402"/>
      <c r="B77" s="3623"/>
      <c r="C77" s="1523" t="s">
        <v>812</v>
      </c>
      <c r="D77" s="1512"/>
      <c r="E77" s="1517"/>
      <c r="F77" s="1517"/>
      <c r="G77" s="1518"/>
      <c r="H77" s="1547"/>
      <c r="I77" s="1404"/>
    </row>
    <row r="78" spans="1:9" ht="17.25" customHeight="1" x14ac:dyDescent="0.2">
      <c r="A78" s="402"/>
      <c r="B78" s="1387"/>
      <c r="C78" s="1522" t="s">
        <v>804</v>
      </c>
      <c r="D78" s="538"/>
      <c r="E78" s="1503"/>
      <c r="F78" s="1503"/>
      <c r="G78" s="540"/>
      <c r="H78" s="1548"/>
      <c r="I78" s="1404"/>
    </row>
    <row r="79" spans="1:9" ht="20.149999999999999" customHeight="1" x14ac:dyDescent="0.2">
      <c r="A79" s="402"/>
      <c r="B79" s="1458"/>
      <c r="C79" s="537" t="s">
        <v>1394</v>
      </c>
      <c r="D79" s="301"/>
      <c r="E79" s="301"/>
      <c r="F79" s="301"/>
      <c r="G79" s="1480"/>
      <c r="H79" s="1549">
        <f>SUM(H76:H78)</f>
        <v>0</v>
      </c>
      <c r="I79" s="1404" t="s">
        <v>1378</v>
      </c>
    </row>
    <row r="80" spans="1:9" ht="17.25" customHeight="1" x14ac:dyDescent="0.2">
      <c r="A80" s="402"/>
      <c r="B80" s="3556" t="s">
        <v>1608</v>
      </c>
      <c r="C80" s="1524" t="s">
        <v>810</v>
      </c>
      <c r="D80" s="527"/>
      <c r="E80" s="1491"/>
      <c r="F80" s="1491"/>
      <c r="G80" s="1519"/>
      <c r="H80" s="1550"/>
      <c r="I80" s="1404"/>
    </row>
    <row r="81" spans="1:9" ht="17.25" customHeight="1" x14ac:dyDescent="0.2">
      <c r="A81" s="402"/>
      <c r="B81" s="3623"/>
      <c r="C81" s="1523" t="s">
        <v>812</v>
      </c>
      <c r="D81" s="1512"/>
      <c r="E81" s="1517"/>
      <c r="F81" s="1517"/>
      <c r="G81" s="1518"/>
      <c r="H81" s="1547"/>
      <c r="I81" s="1404"/>
    </row>
    <row r="82" spans="1:9" ht="17.25" customHeight="1" x14ac:dyDescent="0.2">
      <c r="A82" s="402"/>
      <c r="B82" s="1387"/>
      <c r="C82" s="1522" t="s">
        <v>804</v>
      </c>
      <c r="D82" s="538"/>
      <c r="E82" s="1503"/>
      <c r="F82" s="1503"/>
      <c r="G82" s="540"/>
      <c r="H82" s="1548"/>
      <c r="I82" s="1404"/>
    </row>
    <row r="83" spans="1:9" ht="20.149999999999999" customHeight="1" thickBot="1" x14ac:dyDescent="0.25">
      <c r="A83" s="405"/>
      <c r="B83" s="1516"/>
      <c r="C83" s="1520" t="s">
        <v>1394</v>
      </c>
      <c r="D83" s="1498"/>
      <c r="E83" s="1498"/>
      <c r="F83" s="1498"/>
      <c r="G83" s="1502"/>
      <c r="H83" s="1551">
        <f>SUM(H80:H82)</f>
        <v>0</v>
      </c>
      <c r="I83" s="1404" t="s">
        <v>1379</v>
      </c>
    </row>
    <row r="84" spans="1:9" ht="5.25" customHeight="1" x14ac:dyDescent="0.2">
      <c r="B84" s="219"/>
    </row>
    <row r="85" spans="1:9" ht="13.5" customHeight="1" x14ac:dyDescent="0.2">
      <c r="A85" s="235" t="s">
        <v>749</v>
      </c>
      <c r="B85" s="397"/>
    </row>
    <row r="86" spans="1:9" ht="13.5" customHeight="1" x14ac:dyDescent="0.2">
      <c r="A86" s="235" t="s">
        <v>750</v>
      </c>
      <c r="B86" s="397"/>
    </row>
    <row r="87" spans="1:9" ht="13.5" customHeight="1" x14ac:dyDescent="0.2">
      <c r="A87" s="397"/>
      <c r="B87" s="397"/>
    </row>
  </sheetData>
  <sheetProtection selectLockedCells="1"/>
  <mergeCells count="29">
    <mergeCell ref="A2:H2"/>
    <mergeCell ref="A4:H5"/>
    <mergeCell ref="A7:B8"/>
    <mergeCell ref="C7:G8"/>
    <mergeCell ref="H7:H8"/>
    <mergeCell ref="B9:B10"/>
    <mergeCell ref="B13:B14"/>
    <mergeCell ref="B17:B18"/>
    <mergeCell ref="A22:A23"/>
    <mergeCell ref="B22:B23"/>
    <mergeCell ref="A62:A69"/>
    <mergeCell ref="C30:D30"/>
    <mergeCell ref="C69:D69"/>
    <mergeCell ref="E69:G69"/>
    <mergeCell ref="B31:B32"/>
    <mergeCell ref="B43:B44"/>
    <mergeCell ref="A49:H49"/>
    <mergeCell ref="B50:B53"/>
    <mergeCell ref="C56:D57"/>
    <mergeCell ref="C65:D65"/>
    <mergeCell ref="E65:G65"/>
    <mergeCell ref="B76:B77"/>
    <mergeCell ref="B80:B81"/>
    <mergeCell ref="C70:D70"/>
    <mergeCell ref="E70:G70"/>
    <mergeCell ref="B58:B59"/>
    <mergeCell ref="C61:E61"/>
    <mergeCell ref="B62:B63"/>
    <mergeCell ref="B72:B73"/>
  </mergeCells>
  <phoneticPr fontId="2"/>
  <conditionalFormatting sqref="H71">
    <cfRule type="containsBlanks" dxfId="7" priority="1">
      <formula>LEN(TRIM(H71))=0</formula>
    </cfRule>
  </conditionalFormatting>
  <printOptions horizontalCentered="1"/>
  <pageMargins left="0.78740157480314965" right="0.39370078740157483" top="0.59055118110236227" bottom="0.59055118110236227" header="0" footer="0"/>
  <pageSetup paperSize="9" scale="84" orientation="portrait" r:id="rId1"/>
  <headerFooter alignWithMargins="0"/>
  <rowBreaks count="1" manualBreakCount="1">
    <brk id="47" max="7"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FF00"/>
  </sheetPr>
  <dimension ref="A1:G41"/>
  <sheetViews>
    <sheetView showGridLines="0" view="pageBreakPreview" zoomScaleNormal="100" zoomScaleSheetLayoutView="100" workbookViewId="0">
      <selection activeCell="E9" sqref="E9"/>
    </sheetView>
  </sheetViews>
  <sheetFormatPr defaultColWidth="9.59765625" defaultRowHeight="13" x14ac:dyDescent="0.2"/>
  <cols>
    <col min="1" max="1" width="11.59765625" style="195" customWidth="1"/>
    <col min="2" max="2" width="21.8984375" style="195" customWidth="1"/>
    <col min="3" max="4" width="8.09765625" style="195" customWidth="1"/>
    <col min="5" max="5" width="35.09765625" style="195" customWidth="1"/>
    <col min="6" max="6" width="19.69921875" style="219" customWidth="1"/>
    <col min="7" max="16384" width="9.59765625" style="195"/>
  </cols>
  <sheetData>
    <row r="1" spans="1:7" s="185" customFormat="1" ht="21" customHeight="1" thickBot="1" x14ac:dyDescent="0.25">
      <c r="A1" s="491" t="s">
        <v>799</v>
      </c>
      <c r="B1" s="372"/>
      <c r="C1" s="186"/>
      <c r="D1" s="186"/>
      <c r="E1" s="186"/>
      <c r="F1" s="187" t="s">
        <v>1424</v>
      </c>
      <c r="G1" s="186"/>
    </row>
    <row r="2" spans="1:7" s="532" customFormat="1" ht="36" customHeight="1" x14ac:dyDescent="0.2">
      <c r="A2" s="3640" t="s">
        <v>847</v>
      </c>
      <c r="B2" s="3641"/>
      <c r="C2" s="3641"/>
      <c r="D2" s="3641"/>
      <c r="E2" s="3641"/>
      <c r="F2" s="3641"/>
      <c r="G2" s="1793" t="s">
        <v>218</v>
      </c>
    </row>
    <row r="3" spans="1:7" s="185" customFormat="1" ht="4.5" customHeight="1" thickBot="1" x14ac:dyDescent="0.25">
      <c r="A3" s="374"/>
      <c r="B3" s="567"/>
      <c r="C3" s="567"/>
      <c r="D3" s="567"/>
      <c r="E3" s="567"/>
      <c r="F3" s="567"/>
      <c r="G3" s="373"/>
    </row>
    <row r="4" spans="1:7" s="185" customFormat="1" ht="26.15" customHeight="1" thickBot="1" x14ac:dyDescent="0.25">
      <c r="A4" s="546" t="s">
        <v>844</v>
      </c>
      <c r="B4" s="374"/>
      <c r="C4" s="374"/>
      <c r="D4" s="547" t="s">
        <v>287</v>
      </c>
      <c r="E4" s="548"/>
      <c r="F4" s="548" t="s">
        <v>845</v>
      </c>
      <c r="G4" s="373"/>
    </row>
    <row r="5" spans="1:7" s="185" customFormat="1" ht="10" customHeight="1" thickBot="1" x14ac:dyDescent="0.25">
      <c r="A5" s="546"/>
      <c r="B5" s="374"/>
      <c r="C5" s="374"/>
      <c r="D5" s="374"/>
      <c r="E5" s="374"/>
      <c r="F5" s="374"/>
      <c r="G5" s="373"/>
    </row>
    <row r="6" spans="1:7" ht="14.15" customHeight="1" x14ac:dyDescent="0.2">
      <c r="A6" s="2769" t="s">
        <v>726</v>
      </c>
      <c r="B6" s="3677"/>
      <c r="C6" s="2769" t="s">
        <v>727</v>
      </c>
      <c r="D6" s="3679"/>
      <c r="E6" s="3679"/>
      <c r="F6" s="3680" t="s">
        <v>800</v>
      </c>
    </row>
    <row r="7" spans="1:7" ht="14.15" customHeight="1" thickBot="1" x14ac:dyDescent="0.25">
      <c r="A7" s="3678"/>
      <c r="B7" s="2716"/>
      <c r="C7" s="3678"/>
      <c r="D7" s="2715"/>
      <c r="E7" s="2715"/>
      <c r="F7" s="3681"/>
    </row>
    <row r="8" spans="1:7" s="260" customFormat="1" ht="24" customHeight="1" x14ac:dyDescent="0.2">
      <c r="A8" s="398" t="s">
        <v>729</v>
      </c>
      <c r="B8" s="399" t="s">
        <v>730</v>
      </c>
      <c r="C8" s="400" t="s">
        <v>731</v>
      </c>
      <c r="D8" s="199"/>
      <c r="E8" s="401"/>
      <c r="F8" s="568">
        <f>'参考様式2-2複数棟用'!E31</f>
        <v>0</v>
      </c>
      <c r="G8" s="569"/>
    </row>
    <row r="9" spans="1:7" s="260" customFormat="1" ht="24" customHeight="1" x14ac:dyDescent="0.2">
      <c r="A9" s="402"/>
      <c r="B9" s="403" t="s">
        <v>732</v>
      </c>
      <c r="C9" s="204" t="s">
        <v>733</v>
      </c>
      <c r="D9" s="205"/>
      <c r="E9" s="268"/>
      <c r="F9" s="570">
        <f>'参考様式2-2複数棟用'!E46</f>
        <v>0</v>
      </c>
      <c r="G9" s="569"/>
    </row>
    <row r="10" spans="1:7" s="260" customFormat="1" ht="24" customHeight="1" x14ac:dyDescent="0.2">
      <c r="A10" s="402"/>
      <c r="B10" s="403" t="s">
        <v>1606</v>
      </c>
      <c r="C10" s="404" t="s">
        <v>751</v>
      </c>
      <c r="D10" s="205"/>
      <c r="E10" s="268"/>
      <c r="F10" s="570">
        <f>'参考様式2-3複数棟用'!I27</f>
        <v>0</v>
      </c>
      <c r="G10" s="569"/>
    </row>
    <row r="11" spans="1:7" s="260" customFormat="1" ht="24" customHeight="1" thickBot="1" x14ac:dyDescent="0.25">
      <c r="A11" s="405"/>
      <c r="B11" s="406" t="s">
        <v>734</v>
      </c>
      <c r="C11" s="407" t="s">
        <v>1605</v>
      </c>
      <c r="D11" s="408"/>
      <c r="E11" s="409"/>
      <c r="F11" s="571">
        <f>SUM(F8:F10)</f>
        <v>0</v>
      </c>
      <c r="G11" s="569"/>
    </row>
    <row r="12" spans="1:7" s="260" customFormat="1" ht="24" customHeight="1" x14ac:dyDescent="0.2">
      <c r="A12" s="3535" t="s">
        <v>735</v>
      </c>
      <c r="B12" s="3537" t="s">
        <v>730</v>
      </c>
      <c r="C12" s="3666" t="s">
        <v>736</v>
      </c>
      <c r="D12" s="3667"/>
      <c r="E12" s="411" t="s">
        <v>737</v>
      </c>
      <c r="F12" s="572">
        <f>'参考様式2-2複数棟用'!E15+'参考様式2-2複数棟用'!E29</f>
        <v>0</v>
      </c>
      <c r="G12" s="569"/>
    </row>
    <row r="13" spans="1:7" s="260" customFormat="1" ht="24" customHeight="1" x14ac:dyDescent="0.2">
      <c r="A13" s="3536"/>
      <c r="B13" s="3538"/>
      <c r="C13" s="3683" t="s">
        <v>738</v>
      </c>
      <c r="D13" s="3684"/>
      <c r="E13" s="412" t="s">
        <v>739</v>
      </c>
      <c r="F13" s="573">
        <f>'参考様式2-2複数棟用'!E22</f>
        <v>0</v>
      </c>
      <c r="G13" s="569"/>
    </row>
    <row r="14" spans="1:7" s="260" customFormat="1" ht="24" customHeight="1" x14ac:dyDescent="0.2">
      <c r="A14" s="402"/>
      <c r="B14" s="3682"/>
      <c r="C14" s="3654" t="s">
        <v>752</v>
      </c>
      <c r="D14" s="3658"/>
      <c r="E14" s="264" t="s">
        <v>740</v>
      </c>
      <c r="F14" s="570">
        <f>SUM(F12:F13)</f>
        <v>0</v>
      </c>
      <c r="G14" s="1437"/>
    </row>
    <row r="15" spans="1:7" s="260" customFormat="1" ht="24" customHeight="1" x14ac:dyDescent="0.2">
      <c r="A15" s="402"/>
      <c r="B15" s="3556" t="s">
        <v>732</v>
      </c>
      <c r="C15" s="3685" t="s">
        <v>741</v>
      </c>
      <c r="D15" s="3686"/>
      <c r="E15" s="3687"/>
      <c r="F15" s="574">
        <f>IF(F9&gt;=1000,MIN(F8*0.1,F9),F9)</f>
        <v>0</v>
      </c>
      <c r="G15" s="1437"/>
    </row>
    <row r="16" spans="1:7" s="260" customFormat="1" ht="24" customHeight="1" x14ac:dyDescent="0.2">
      <c r="A16" s="402"/>
      <c r="B16" s="3538"/>
      <c r="C16" s="3688" t="s">
        <v>742</v>
      </c>
      <c r="D16" s="413" t="s">
        <v>736</v>
      </c>
      <c r="E16" s="414" t="s">
        <v>846</v>
      </c>
      <c r="F16" s="575">
        <f>IF(ISERROR(F15*'参考様式2-2複数棟用'!E45/'参考様式2-2複数棟用'!E46),0,F15*'参考様式2-2複数棟用'!E45/'参考様式2-2複数棟用'!E46)</f>
        <v>0</v>
      </c>
    </row>
    <row r="17" spans="1:7" s="260" customFormat="1" ht="24" customHeight="1" x14ac:dyDescent="0.2">
      <c r="A17" s="415"/>
      <c r="B17" s="3538"/>
      <c r="C17" s="3536"/>
      <c r="D17" s="416" t="s">
        <v>738</v>
      </c>
      <c r="E17" s="417" t="s">
        <v>753</v>
      </c>
      <c r="F17" s="576">
        <f>F15-F16</f>
        <v>0</v>
      </c>
      <c r="G17" s="569"/>
    </row>
    <row r="18" spans="1:7" s="260" customFormat="1" ht="24" customHeight="1" thickBot="1" x14ac:dyDescent="0.25">
      <c r="A18" s="415"/>
      <c r="B18" s="419" t="s">
        <v>1607</v>
      </c>
      <c r="C18" s="212" t="s">
        <v>1382</v>
      </c>
      <c r="D18" s="420"/>
      <c r="E18" s="421"/>
      <c r="F18" s="577">
        <f>F10</f>
        <v>0</v>
      </c>
      <c r="G18" s="569"/>
    </row>
    <row r="19" spans="1:7" s="260" customFormat="1" ht="24" customHeight="1" x14ac:dyDescent="0.2">
      <c r="A19" s="422" t="s">
        <v>745</v>
      </c>
      <c r="B19" s="3659" t="s">
        <v>1602</v>
      </c>
      <c r="C19" s="3666" t="s">
        <v>736</v>
      </c>
      <c r="D19" s="3667"/>
      <c r="E19" s="423" t="s">
        <v>754</v>
      </c>
      <c r="F19" s="578">
        <f>ROUNDDOWN(F12/3,0)+ROUNDDOWN(F16/3,0)</f>
        <v>0</v>
      </c>
      <c r="G19" s="569"/>
    </row>
    <row r="20" spans="1:7" s="260" customFormat="1" ht="24" customHeight="1" x14ac:dyDescent="0.2">
      <c r="A20" s="424"/>
      <c r="B20" s="3660"/>
      <c r="C20" s="3668" t="s">
        <v>744</v>
      </c>
      <c r="D20" s="3669"/>
      <c r="E20" s="425" t="s">
        <v>755</v>
      </c>
      <c r="F20" s="573">
        <f>ROUNDDOWN(F13/3,0)+ROUNDDOWN(F17/3,0)</f>
        <v>0</v>
      </c>
      <c r="G20" s="569"/>
    </row>
    <row r="21" spans="1:7" s="260" customFormat="1" ht="24" customHeight="1" x14ac:dyDescent="0.2">
      <c r="A21" s="424"/>
      <c r="B21" s="3661"/>
      <c r="C21" s="3654" t="s">
        <v>752</v>
      </c>
      <c r="D21" s="3658"/>
      <c r="E21" s="418" t="s">
        <v>756</v>
      </c>
      <c r="F21" s="579">
        <f>SUM(F19:F20)</f>
        <v>0</v>
      </c>
      <c r="G21" s="569"/>
    </row>
    <row r="22" spans="1:7" s="260" customFormat="1" ht="24" customHeight="1" thickBot="1" x14ac:dyDescent="0.25">
      <c r="A22" s="426"/>
      <c r="B22" s="419" t="s">
        <v>757</v>
      </c>
      <c r="C22" s="212" t="s">
        <v>758</v>
      </c>
      <c r="D22" s="213"/>
      <c r="E22" s="270"/>
      <c r="F22" s="577">
        <f>ROUNDDOWN(F18/3,0)</f>
        <v>0</v>
      </c>
      <c r="G22" s="569"/>
    </row>
    <row r="23" spans="1:7" s="260" customFormat="1" ht="24" customHeight="1" x14ac:dyDescent="0.2">
      <c r="A23" s="3535" t="s">
        <v>746</v>
      </c>
      <c r="B23" s="3659" t="s">
        <v>1603</v>
      </c>
      <c r="C23" s="3666" t="s">
        <v>736</v>
      </c>
      <c r="D23" s="3667"/>
      <c r="E23" s="423" t="s">
        <v>747</v>
      </c>
      <c r="F23" s="578">
        <f>F19</f>
        <v>0</v>
      </c>
      <c r="G23" s="569"/>
    </row>
    <row r="24" spans="1:7" s="260" customFormat="1" ht="24" customHeight="1" x14ac:dyDescent="0.2">
      <c r="A24" s="3536"/>
      <c r="B24" s="3660"/>
      <c r="C24" s="3668" t="s">
        <v>744</v>
      </c>
      <c r="D24" s="3669"/>
      <c r="E24" s="427" t="s">
        <v>759</v>
      </c>
      <c r="F24" s="573">
        <f>MIN(F20,25000)</f>
        <v>0</v>
      </c>
      <c r="G24" s="569"/>
    </row>
    <row r="25" spans="1:7" s="260" customFormat="1" ht="24" customHeight="1" x14ac:dyDescent="0.2">
      <c r="A25" s="415"/>
      <c r="B25" s="3660"/>
      <c r="C25" s="3654" t="s">
        <v>760</v>
      </c>
      <c r="D25" s="3658"/>
      <c r="E25" s="428" t="s">
        <v>761</v>
      </c>
      <c r="F25" s="580"/>
      <c r="G25" s="569"/>
    </row>
    <row r="26" spans="1:7" s="260" customFormat="1" ht="24" customHeight="1" x14ac:dyDescent="0.2">
      <c r="A26" s="415"/>
      <c r="B26" s="3661"/>
      <c r="C26" s="3654" t="s">
        <v>762</v>
      </c>
      <c r="D26" s="3658"/>
      <c r="E26" s="418" t="s">
        <v>763</v>
      </c>
      <c r="F26" s="570">
        <f>SUM(F23:F25)</f>
        <v>0</v>
      </c>
      <c r="G26" s="569"/>
    </row>
    <row r="27" spans="1:7" s="260" customFormat="1" ht="24" customHeight="1" x14ac:dyDescent="0.2">
      <c r="A27" s="415"/>
      <c r="B27" s="3556" t="s">
        <v>764</v>
      </c>
      <c r="C27" s="3663" t="s">
        <v>743</v>
      </c>
      <c r="D27" s="3655"/>
      <c r="E27" s="1515" t="s">
        <v>1380</v>
      </c>
      <c r="F27" s="570">
        <f>F22</f>
        <v>0</v>
      </c>
      <c r="G27" s="569"/>
    </row>
    <row r="28" spans="1:7" s="260" customFormat="1" ht="24" customHeight="1" x14ac:dyDescent="0.2">
      <c r="A28" s="415"/>
      <c r="B28" s="3538"/>
      <c r="C28" s="3654" t="s">
        <v>760</v>
      </c>
      <c r="D28" s="3658"/>
      <c r="E28" s="428" t="s">
        <v>1389</v>
      </c>
      <c r="F28" s="580"/>
      <c r="G28" s="569"/>
    </row>
    <row r="29" spans="1:7" s="260" customFormat="1" ht="24" customHeight="1" thickBot="1" x14ac:dyDescent="0.25">
      <c r="A29" s="415"/>
      <c r="B29" s="3662"/>
      <c r="C29" s="3664" t="s">
        <v>762</v>
      </c>
      <c r="D29" s="3665"/>
      <c r="E29" s="418" t="s">
        <v>1381</v>
      </c>
      <c r="F29" s="579">
        <f>SUM(F27:F28)</f>
        <v>0</v>
      </c>
      <c r="G29" s="569"/>
    </row>
    <row r="30" spans="1:7" s="260" customFormat="1" ht="24" customHeight="1" thickTop="1" x14ac:dyDescent="0.2">
      <c r="A30" s="415"/>
      <c r="B30" s="3649" t="s">
        <v>748</v>
      </c>
      <c r="C30" s="3652" t="s">
        <v>1604</v>
      </c>
      <c r="D30" s="3653"/>
      <c r="E30" s="430" t="s">
        <v>1390</v>
      </c>
      <c r="F30" s="581">
        <f>MIN(F26,50000)</f>
        <v>0</v>
      </c>
      <c r="G30" s="569"/>
    </row>
    <row r="31" spans="1:7" s="260" customFormat="1" ht="24" customHeight="1" x14ac:dyDescent="0.2">
      <c r="A31" s="415"/>
      <c r="B31" s="3650"/>
      <c r="C31" s="3654" t="s">
        <v>765</v>
      </c>
      <c r="D31" s="3655"/>
      <c r="E31" s="428" t="s">
        <v>1391</v>
      </c>
      <c r="F31" s="570">
        <f>MIN(F29,25000)</f>
        <v>0</v>
      </c>
      <c r="G31" s="190"/>
    </row>
    <row r="32" spans="1:7" s="260" customFormat="1" ht="24" customHeight="1" thickBot="1" x14ac:dyDescent="0.25">
      <c r="A32" s="426"/>
      <c r="B32" s="3651"/>
      <c r="C32" s="3656" t="s">
        <v>565</v>
      </c>
      <c r="D32" s="3657"/>
      <c r="E32" s="1417" t="s">
        <v>1321</v>
      </c>
      <c r="F32" s="571">
        <f>MIN(F30+F31,F33)</f>
        <v>0</v>
      </c>
      <c r="G32" s="190"/>
    </row>
    <row r="33" spans="1:7" s="260" customFormat="1" ht="24" customHeight="1" thickBot="1" x14ac:dyDescent="0.25">
      <c r="A33" s="582"/>
      <c r="B33" s="1506"/>
      <c r="C33" s="3672"/>
      <c r="D33" s="3673"/>
      <c r="E33" s="1400" t="s">
        <v>1312</v>
      </c>
      <c r="F33" s="1569"/>
      <c r="G33" s="1794" t="s">
        <v>1295</v>
      </c>
    </row>
    <row r="34" spans="1:7" s="260" customFormat="1" ht="24" customHeight="1" x14ac:dyDescent="0.2">
      <c r="A34" s="422" t="s">
        <v>1375</v>
      </c>
      <c r="B34" s="399" t="s">
        <v>1322</v>
      </c>
      <c r="C34" s="3674"/>
      <c r="D34" s="3675"/>
      <c r="E34" s="1505"/>
      <c r="F34" s="579">
        <f>ROUNDDOWN(F12/3,0)+ROUNDDOWN(F13/3,0)</f>
        <v>0</v>
      </c>
      <c r="G34" s="1404"/>
    </row>
    <row r="35" spans="1:7" s="260" customFormat="1" ht="24" customHeight="1" x14ac:dyDescent="0.2">
      <c r="A35" s="402" t="s">
        <v>1377</v>
      </c>
      <c r="B35" s="403" t="s">
        <v>1323</v>
      </c>
      <c r="C35" s="3670"/>
      <c r="D35" s="3671"/>
      <c r="E35" s="1504"/>
      <c r="F35" s="579">
        <f>ROUNDDOWN(F16/3,0)+ROUNDDOWN(F17/3,0)</f>
        <v>0</v>
      </c>
      <c r="G35" s="1404"/>
    </row>
    <row r="36" spans="1:7" s="260" customFormat="1" ht="24" customHeight="1" thickBot="1" x14ac:dyDescent="0.25">
      <c r="A36" s="405"/>
      <c r="B36" s="419" t="s">
        <v>1608</v>
      </c>
      <c r="C36" s="3656"/>
      <c r="D36" s="3676"/>
      <c r="E36" s="294"/>
      <c r="F36" s="571">
        <f>F31</f>
        <v>0</v>
      </c>
      <c r="G36" s="1404"/>
    </row>
    <row r="37" spans="1:7" ht="4.5" customHeight="1" x14ac:dyDescent="0.2">
      <c r="A37" s="235"/>
      <c r="B37" s="189"/>
      <c r="C37" s="235"/>
      <c r="D37" s="235"/>
      <c r="E37" s="284"/>
      <c r="F37" s="284"/>
    </row>
    <row r="38" spans="1:7" ht="12" customHeight="1" x14ac:dyDescent="0.2">
      <c r="A38" s="235" t="s">
        <v>749</v>
      </c>
      <c r="B38" s="396"/>
      <c r="C38" s="235"/>
      <c r="D38" s="235"/>
      <c r="E38" s="235"/>
      <c r="F38" s="189"/>
    </row>
    <row r="39" spans="1:7" ht="12" customHeight="1" x14ac:dyDescent="0.2">
      <c r="A39" s="235" t="s">
        <v>750</v>
      </c>
      <c r="B39" s="396"/>
      <c r="C39" s="235"/>
      <c r="D39" s="235"/>
      <c r="E39" s="235"/>
      <c r="F39" s="189"/>
    </row>
    <row r="40" spans="1:7" ht="12" customHeight="1" x14ac:dyDescent="0.2">
      <c r="A40" s="396"/>
      <c r="B40" s="396"/>
      <c r="C40" s="235"/>
      <c r="D40" s="235"/>
      <c r="E40" s="235"/>
      <c r="F40" s="189"/>
    </row>
    <row r="41" spans="1:7" x14ac:dyDescent="0.2">
      <c r="A41" s="396"/>
      <c r="B41" s="397"/>
    </row>
  </sheetData>
  <sheetProtection formatCells="0" formatColumns="0" formatRows="0" insertColumns="0" insertRows="0" insertHyperlinks="0" deleteColumns="0" deleteRows="0" sort="0" autoFilter="0" pivotTables="0"/>
  <mergeCells count="34">
    <mergeCell ref="C35:D35"/>
    <mergeCell ref="C33:D33"/>
    <mergeCell ref="C34:D34"/>
    <mergeCell ref="C36:D36"/>
    <mergeCell ref="A2:F2"/>
    <mergeCell ref="A6:B7"/>
    <mergeCell ref="C6:E7"/>
    <mergeCell ref="F6:F7"/>
    <mergeCell ref="A12:A13"/>
    <mergeCell ref="B12:B14"/>
    <mergeCell ref="C12:D12"/>
    <mergeCell ref="C13:D13"/>
    <mergeCell ref="C14:D14"/>
    <mergeCell ref="B15:B17"/>
    <mergeCell ref="C15:E15"/>
    <mergeCell ref="C16:C17"/>
    <mergeCell ref="C19:D19"/>
    <mergeCell ref="C20:D20"/>
    <mergeCell ref="C21:D21"/>
    <mergeCell ref="B19:B21"/>
    <mergeCell ref="A23:A24"/>
    <mergeCell ref="C23:D23"/>
    <mergeCell ref="C24:D24"/>
    <mergeCell ref="B30:B32"/>
    <mergeCell ref="C30:D30"/>
    <mergeCell ref="C31:D31"/>
    <mergeCell ref="C32:D32"/>
    <mergeCell ref="C25:D25"/>
    <mergeCell ref="C26:D26"/>
    <mergeCell ref="B23:B26"/>
    <mergeCell ref="B27:B29"/>
    <mergeCell ref="C27:D27"/>
    <mergeCell ref="C28:D28"/>
    <mergeCell ref="C29:D29"/>
  </mergeCells>
  <phoneticPr fontId="2"/>
  <conditionalFormatting sqref="F33">
    <cfRule type="containsBlanks" dxfId="6" priority="1">
      <formula>LEN(TRIM(F33))=0</formula>
    </cfRule>
  </conditionalFormatting>
  <printOptions horizontalCentered="1"/>
  <pageMargins left="0.78740157480314965" right="0.39370078740157483" top="0.59055118110236227" bottom="0.59055118110236227" header="0" footer="0"/>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3E953-B42E-4CD3-972F-0EFC1AAE1CE2}">
  <sheetPr codeName="Sheet37">
    <tabColor rgb="FFFFFF00"/>
  </sheetPr>
  <dimension ref="A1:M49"/>
  <sheetViews>
    <sheetView showGridLines="0" view="pageBreakPreview" zoomScaleNormal="100" zoomScaleSheetLayoutView="100" workbookViewId="0">
      <selection activeCell="E9" sqref="E9"/>
    </sheetView>
  </sheetViews>
  <sheetFormatPr defaultColWidth="9.59765625" defaultRowHeight="13" x14ac:dyDescent="0.2"/>
  <cols>
    <col min="1" max="1" width="2.59765625" style="195" customWidth="1"/>
    <col min="2" max="2" width="30.69921875" style="195" customWidth="1"/>
    <col min="3" max="4" width="15.69921875" style="195" customWidth="1"/>
    <col min="5" max="6" width="20.69921875" style="219" customWidth="1"/>
    <col min="7" max="7" width="9.3984375" style="195" customWidth="1"/>
    <col min="8" max="9" width="9.59765625" style="195" customWidth="1"/>
    <col min="10" max="12" width="9.59765625" style="195"/>
    <col min="13" max="13" width="2.8984375" style="195" hidden="1" customWidth="1"/>
    <col min="14" max="16384" width="9.59765625" style="195"/>
  </cols>
  <sheetData>
    <row r="1" spans="1:13" s="185" customFormat="1" ht="20.149999999999999" customHeight="1" x14ac:dyDescent="0.2">
      <c r="A1" s="188"/>
      <c r="B1" s="188"/>
      <c r="C1" s="188"/>
      <c r="D1" s="186"/>
      <c r="E1" s="435"/>
      <c r="F1" s="187" t="s">
        <v>1425</v>
      </c>
      <c r="G1" s="187"/>
      <c r="H1" s="187"/>
      <c r="I1" s="188"/>
    </row>
    <row r="2" spans="1:13" s="185" customFormat="1" ht="30" customHeight="1" x14ac:dyDescent="0.2">
      <c r="A2" s="3601" t="s">
        <v>766</v>
      </c>
      <c r="B2" s="3601"/>
      <c r="C2" s="3601"/>
      <c r="D2" s="3601"/>
      <c r="E2" s="3601"/>
      <c r="F2" s="3601"/>
      <c r="G2" s="1793" t="s">
        <v>218</v>
      </c>
      <c r="H2" s="373"/>
      <c r="I2" s="373"/>
    </row>
    <row r="3" spans="1:13" s="185" customFormat="1" ht="10" customHeight="1" thickBot="1" x14ac:dyDescent="0.25">
      <c r="A3" s="1397"/>
      <c r="B3" s="1397"/>
      <c r="C3" s="1397"/>
      <c r="D3" s="1397"/>
      <c r="E3" s="1397"/>
      <c r="F3" s="1397"/>
      <c r="G3" s="373"/>
      <c r="H3" s="373"/>
      <c r="I3" s="373"/>
    </row>
    <row r="4" spans="1:13" s="185" customFormat="1" ht="26.15" customHeight="1" thickBot="1" x14ac:dyDescent="0.25">
      <c r="A4" s="546" t="s">
        <v>844</v>
      </c>
      <c r="B4" s="374"/>
      <c r="C4" s="547" t="s">
        <v>287</v>
      </c>
      <c r="D4" s="3689"/>
      <c r="E4" s="3690"/>
      <c r="F4" s="548" t="s">
        <v>845</v>
      </c>
      <c r="G4" s="373"/>
    </row>
    <row r="5" spans="1:13" s="185" customFormat="1" ht="15" customHeight="1" x14ac:dyDescent="0.2">
      <c r="A5" s="1397"/>
      <c r="B5" s="1397"/>
      <c r="C5" s="1397"/>
      <c r="D5" s="1397"/>
      <c r="E5" s="1397"/>
      <c r="F5" s="1397"/>
      <c r="G5" s="373"/>
      <c r="H5" s="373"/>
      <c r="I5" s="373"/>
    </row>
    <row r="6" spans="1:13" s="185" customFormat="1" ht="20.149999999999999" customHeight="1" thickBot="1" x14ac:dyDescent="0.25">
      <c r="A6" s="188" t="s">
        <v>1270</v>
      </c>
      <c r="B6" s="188"/>
      <c r="C6" s="188"/>
      <c r="D6" s="373"/>
      <c r="E6" s="374"/>
      <c r="F6" s="375"/>
      <c r="G6" s="373"/>
      <c r="H6" s="373"/>
      <c r="I6" s="373"/>
    </row>
    <row r="7" spans="1:13" s="235" customFormat="1" ht="14.25" customHeight="1" x14ac:dyDescent="0.2">
      <c r="A7" s="2706" t="s">
        <v>767</v>
      </c>
      <c r="B7" s="2745"/>
      <c r="C7" s="2745"/>
      <c r="D7" s="2745"/>
      <c r="E7" s="2850" t="s">
        <v>728</v>
      </c>
      <c r="F7" s="3593" t="s">
        <v>529</v>
      </c>
    </row>
    <row r="8" spans="1:13" s="235" customFormat="1" ht="14.25" customHeight="1" thickBot="1" x14ac:dyDescent="0.25">
      <c r="A8" s="3589"/>
      <c r="B8" s="3590"/>
      <c r="C8" s="3590"/>
      <c r="D8" s="3590"/>
      <c r="E8" s="3592"/>
      <c r="F8" s="3594"/>
    </row>
    <row r="9" spans="1:13" s="235" customFormat="1" ht="20.149999999999999" customHeight="1" x14ac:dyDescent="0.2">
      <c r="A9" s="1379" t="s">
        <v>770</v>
      </c>
      <c r="B9" s="1380"/>
      <c r="C9" s="1380"/>
      <c r="D9" s="1380"/>
      <c r="E9" s="437"/>
      <c r="F9" s="438"/>
    </row>
    <row r="10" spans="1:13" s="235" customFormat="1" ht="20.149999999999999" customHeight="1" x14ac:dyDescent="0.2">
      <c r="A10" s="3595" t="s">
        <v>1406</v>
      </c>
      <c r="B10" s="3596"/>
      <c r="C10" s="1434"/>
      <c r="D10" s="1433"/>
      <c r="E10" s="439"/>
      <c r="F10" s="440"/>
      <c r="G10" s="1796" t="s">
        <v>1294</v>
      </c>
      <c r="M10" s="235">
        <f>ROUNDDOWN(IF(COUNTIF($A10,"*フィルム*")+COUNTIF($A10,"*ﾌｨﾙﾑ*"),E10/2,E10),0)</f>
        <v>0</v>
      </c>
    </row>
    <row r="11" spans="1:13" s="235" customFormat="1" ht="20.149999999999999" customHeight="1" x14ac:dyDescent="0.2">
      <c r="A11" s="3595" t="s">
        <v>1354</v>
      </c>
      <c r="B11" s="3596"/>
      <c r="C11" s="1434"/>
      <c r="D11" s="1432"/>
      <c r="E11" s="439"/>
      <c r="F11" s="440"/>
      <c r="M11" s="235">
        <f t="shared" ref="M11:M12" si="0">ROUNDDOWN(IF(COUNTIF($A11,"*フィルム*")+COUNTIF($A11,"*ﾌｨﾙﾑ*"),E11/2,E11),0)</f>
        <v>0</v>
      </c>
    </row>
    <row r="12" spans="1:13" s="235" customFormat="1" ht="20.149999999999999" customHeight="1" x14ac:dyDescent="0.2">
      <c r="A12" s="3595" t="s">
        <v>1351</v>
      </c>
      <c r="B12" s="3596"/>
      <c r="C12" s="1438"/>
      <c r="D12" s="1439"/>
      <c r="E12" s="439"/>
      <c r="F12" s="1440"/>
      <c r="M12" s="235">
        <f t="shared" si="0"/>
        <v>0</v>
      </c>
    </row>
    <row r="13" spans="1:13" s="235" customFormat="1" ht="20.149999999999999" customHeight="1" thickBot="1" x14ac:dyDescent="0.25">
      <c r="A13" s="3595"/>
      <c r="B13" s="3596"/>
      <c r="C13" s="1435"/>
      <c r="D13" s="1431"/>
      <c r="E13" s="439"/>
      <c r="F13" s="441"/>
      <c r="M13" s="235">
        <f>ROUNDDOWN(IF(COUNTIF($A13,"*フィルム*")+COUNTIF($A13,"*ﾌｨﾙﾑ*"),E13/2,E13),0)</f>
        <v>0</v>
      </c>
    </row>
    <row r="14" spans="1:13" s="235" customFormat="1" ht="20.149999999999999" customHeight="1" thickTop="1" x14ac:dyDescent="0.2">
      <c r="A14" s="442"/>
      <c r="B14" s="1429"/>
      <c r="C14" s="1429"/>
      <c r="D14" s="1368" t="s">
        <v>1272</v>
      </c>
      <c r="E14" s="443">
        <f>SUM(E10:E13)</f>
        <v>0</v>
      </c>
      <c r="F14" s="444"/>
    </row>
    <row r="15" spans="1:13" s="235" customFormat="1" ht="20.149999999999999" customHeight="1" thickBot="1" x14ac:dyDescent="0.25">
      <c r="A15" s="445"/>
      <c r="B15" s="1430"/>
      <c r="C15" s="1430"/>
      <c r="D15" s="1369" t="s">
        <v>1271</v>
      </c>
      <c r="E15" s="446">
        <f>SUM(M10:M13)</f>
        <v>0</v>
      </c>
      <c r="F15" s="447"/>
    </row>
    <row r="16" spans="1:13" s="235" customFormat="1" ht="20.149999999999999" customHeight="1" x14ac:dyDescent="0.2">
      <c r="A16" s="448" t="s">
        <v>771</v>
      </c>
      <c r="B16" s="449"/>
      <c r="C16" s="449"/>
      <c r="D16" s="449"/>
      <c r="E16" s="450"/>
      <c r="F16" s="451"/>
    </row>
    <row r="17" spans="1:6" s="235" customFormat="1" ht="20.149999999999999" customHeight="1" x14ac:dyDescent="0.2">
      <c r="A17" s="3595" t="s">
        <v>1229</v>
      </c>
      <c r="B17" s="3596"/>
      <c r="C17" s="1434"/>
      <c r="D17" s="1433"/>
      <c r="E17" s="439"/>
      <c r="F17" s="440"/>
    </row>
    <row r="18" spans="1:6" s="235" customFormat="1" ht="20.149999999999999" customHeight="1" x14ac:dyDescent="0.2">
      <c r="A18" s="3595" t="s">
        <v>1230</v>
      </c>
      <c r="B18" s="3596"/>
      <c r="C18" s="1434"/>
      <c r="D18" s="1432"/>
      <c r="E18" s="439"/>
      <c r="F18" s="440"/>
    </row>
    <row r="19" spans="1:6" s="235" customFormat="1" ht="20.149999999999999" customHeight="1" x14ac:dyDescent="0.2">
      <c r="A19" s="3595" t="s">
        <v>1231</v>
      </c>
      <c r="B19" s="3596"/>
      <c r="C19" s="1434"/>
      <c r="D19" s="1432"/>
      <c r="E19" s="439"/>
      <c r="F19" s="440"/>
    </row>
    <row r="20" spans="1:6" s="235" customFormat="1" ht="20.149999999999999" customHeight="1" x14ac:dyDescent="0.2">
      <c r="A20" s="3595" t="s">
        <v>1293</v>
      </c>
      <c r="B20" s="3596"/>
      <c r="C20" s="1434"/>
      <c r="D20" s="1432"/>
      <c r="E20" s="439"/>
      <c r="F20" s="440"/>
    </row>
    <row r="21" spans="1:6" s="235" customFormat="1" ht="20.149999999999999" customHeight="1" thickBot="1" x14ac:dyDescent="0.25">
      <c r="A21" s="3595"/>
      <c r="B21" s="3596"/>
      <c r="C21" s="1441"/>
      <c r="D21" s="1442"/>
      <c r="E21" s="452"/>
      <c r="F21" s="438"/>
    </row>
    <row r="22" spans="1:6" s="235" customFormat="1" ht="20.149999999999999" customHeight="1" thickTop="1" thickBot="1" x14ac:dyDescent="0.25">
      <c r="A22" s="453"/>
      <c r="B22" s="454"/>
      <c r="C22" s="454"/>
      <c r="D22" s="1370" t="s">
        <v>1273</v>
      </c>
      <c r="E22" s="455">
        <f>SUM(E17:E21)</f>
        <v>0</v>
      </c>
      <c r="F22" s="456"/>
    </row>
    <row r="23" spans="1:6" s="235" customFormat="1" ht="20.149999999999999" customHeight="1" x14ac:dyDescent="0.2">
      <c r="A23" s="457" t="s">
        <v>772</v>
      </c>
      <c r="B23" s="458"/>
      <c r="C23" s="458"/>
      <c r="D23" s="458"/>
      <c r="E23" s="450"/>
      <c r="F23" s="451"/>
    </row>
    <row r="24" spans="1:6" s="235" customFormat="1" ht="20.149999999999999" customHeight="1" x14ac:dyDescent="0.2">
      <c r="A24" s="3595" t="s">
        <v>1229</v>
      </c>
      <c r="B24" s="3596"/>
      <c r="C24" s="1434"/>
      <c r="D24" s="1433"/>
      <c r="E24" s="439"/>
      <c r="F24" s="440"/>
    </row>
    <row r="25" spans="1:6" s="235" customFormat="1" ht="20.149999999999999" customHeight="1" x14ac:dyDescent="0.2">
      <c r="A25" s="3595" t="s">
        <v>1230</v>
      </c>
      <c r="B25" s="3596"/>
      <c r="C25" s="1434"/>
      <c r="D25" s="1432"/>
      <c r="E25" s="439"/>
      <c r="F25" s="440"/>
    </row>
    <row r="26" spans="1:6" s="235" customFormat="1" ht="20.149999999999999" customHeight="1" x14ac:dyDescent="0.2">
      <c r="A26" s="3595" t="s">
        <v>1231</v>
      </c>
      <c r="B26" s="3596"/>
      <c r="C26" s="1434"/>
      <c r="D26" s="1432"/>
      <c r="E26" s="439"/>
      <c r="F26" s="440"/>
    </row>
    <row r="27" spans="1:6" s="235" customFormat="1" ht="20.149999999999999" customHeight="1" x14ac:dyDescent="0.2">
      <c r="A27" s="3595" t="s">
        <v>1293</v>
      </c>
      <c r="B27" s="3596"/>
      <c r="C27" s="1434"/>
      <c r="D27" s="1432"/>
      <c r="E27" s="452"/>
      <c r="F27" s="438"/>
    </row>
    <row r="28" spans="1:6" s="235" customFormat="1" ht="20.149999999999999" customHeight="1" thickBot="1" x14ac:dyDescent="0.25">
      <c r="A28" s="3597"/>
      <c r="B28" s="3598"/>
      <c r="C28" s="1441"/>
      <c r="D28" s="1442"/>
      <c r="E28" s="452"/>
      <c r="F28" s="438"/>
    </row>
    <row r="29" spans="1:6" s="235" customFormat="1" ht="20.149999999999999" customHeight="1" thickTop="1" thickBot="1" x14ac:dyDescent="0.25">
      <c r="A29" s="453"/>
      <c r="B29" s="454"/>
      <c r="C29" s="454"/>
      <c r="D29" s="1370" t="s">
        <v>1278</v>
      </c>
      <c r="E29" s="459">
        <f>SUM(E24:E28)</f>
        <v>0</v>
      </c>
      <c r="F29" s="460"/>
    </row>
    <row r="30" spans="1:6" s="189" customFormat="1" ht="5.15" customHeight="1" thickBot="1" x14ac:dyDescent="0.25">
      <c r="A30" s="1398"/>
      <c r="B30" s="1398"/>
      <c r="C30" s="1398"/>
      <c r="D30" s="1398"/>
      <c r="E30" s="1399"/>
      <c r="F30" s="582"/>
    </row>
    <row r="31" spans="1:6" s="235" customFormat="1" ht="21" customHeight="1" thickBot="1" x14ac:dyDescent="0.25">
      <c r="A31" s="3599" t="s">
        <v>1279</v>
      </c>
      <c r="B31" s="3600"/>
      <c r="C31" s="3600"/>
      <c r="D31" s="3600"/>
      <c r="E31" s="466">
        <f>E14+E22+E29</f>
        <v>0</v>
      </c>
      <c r="F31" s="467"/>
    </row>
    <row r="32" spans="1:6" s="189" customFormat="1" ht="5.15" customHeight="1" thickBot="1" x14ac:dyDescent="0.25">
      <c r="A32" s="1398"/>
      <c r="B32" s="1398"/>
      <c r="C32" s="1398"/>
      <c r="D32" s="1398"/>
      <c r="E32" s="1399"/>
      <c r="F32" s="582"/>
    </row>
    <row r="33" spans="1:7" s="235" customFormat="1" ht="21" customHeight="1" thickBot="1" x14ac:dyDescent="0.25">
      <c r="A33" s="3599" t="s">
        <v>1274</v>
      </c>
      <c r="B33" s="3600"/>
      <c r="C33" s="3600"/>
      <c r="D33" s="3600"/>
      <c r="E33" s="466">
        <f>E15+E22+E29</f>
        <v>0</v>
      </c>
      <c r="F33" s="467"/>
    </row>
    <row r="34" spans="1:7" s="185" customFormat="1" ht="20.149999999999999" customHeight="1" x14ac:dyDescent="0.2">
      <c r="A34" s="188"/>
      <c r="B34" s="188"/>
      <c r="C34" s="188"/>
      <c r="D34" s="186"/>
      <c r="E34" s="186"/>
      <c r="F34" s="187"/>
      <c r="G34" s="187"/>
    </row>
    <row r="35" spans="1:7" s="185" customFormat="1" ht="20.149999999999999" customHeight="1" thickBot="1" x14ac:dyDescent="0.25">
      <c r="A35" s="188" t="s">
        <v>1267</v>
      </c>
      <c r="B35" s="188"/>
      <c r="C35" s="188"/>
      <c r="D35" s="373"/>
      <c r="E35" s="374"/>
      <c r="F35" s="375"/>
      <c r="G35" s="373"/>
    </row>
    <row r="36" spans="1:7" s="235" customFormat="1" ht="14.25" customHeight="1" x14ac:dyDescent="0.2">
      <c r="A36" s="2706" t="s">
        <v>767</v>
      </c>
      <c r="B36" s="2745"/>
      <c r="C36" s="2745"/>
      <c r="D36" s="2741"/>
      <c r="E36" s="2850" t="s">
        <v>728</v>
      </c>
      <c r="F36" s="3593" t="s">
        <v>529</v>
      </c>
    </row>
    <row r="37" spans="1:7" s="235" customFormat="1" ht="14.25" customHeight="1" thickBot="1" x14ac:dyDescent="0.25">
      <c r="A37" s="3589"/>
      <c r="B37" s="3590"/>
      <c r="C37" s="3590"/>
      <c r="D37" s="3591"/>
      <c r="E37" s="3592"/>
      <c r="F37" s="3594"/>
    </row>
    <row r="38" spans="1:7" s="235" customFormat="1" ht="20.149999999999999" customHeight="1" x14ac:dyDescent="0.2">
      <c r="A38" s="462" t="s">
        <v>1268</v>
      </c>
      <c r="B38" s="463"/>
      <c r="C38" s="463"/>
      <c r="D38" s="463"/>
      <c r="E38" s="464"/>
      <c r="F38" s="465"/>
    </row>
    <row r="39" spans="1:7" s="235" customFormat="1" ht="20.149999999999999" customHeight="1" x14ac:dyDescent="0.2">
      <c r="A39" s="3595" t="s">
        <v>1313</v>
      </c>
      <c r="B39" s="3596"/>
      <c r="C39" s="1434"/>
      <c r="D39" s="1433"/>
      <c r="E39" s="439"/>
      <c r="F39" s="440"/>
    </row>
    <row r="40" spans="1:7" s="235" customFormat="1" ht="20.149999999999999" customHeight="1" thickBot="1" x14ac:dyDescent="0.25">
      <c r="A40" s="3597"/>
      <c r="B40" s="3598"/>
      <c r="C40" s="1434"/>
      <c r="D40" s="1433"/>
      <c r="E40" s="439"/>
      <c r="F40" s="440"/>
    </row>
    <row r="41" spans="1:7" s="235" customFormat="1" ht="20.149999999999999" customHeight="1" thickTop="1" thickBot="1" x14ac:dyDescent="0.25">
      <c r="A41" s="453"/>
      <c r="B41" s="454"/>
      <c r="C41" s="454"/>
      <c r="D41" s="1370" t="s">
        <v>1276</v>
      </c>
      <c r="E41" s="455">
        <f>SUM(E39:E40)</f>
        <v>0</v>
      </c>
      <c r="F41" s="456"/>
    </row>
    <row r="42" spans="1:7" s="235" customFormat="1" ht="20.149999999999999" customHeight="1" x14ac:dyDescent="0.2">
      <c r="A42" s="457" t="s">
        <v>1269</v>
      </c>
      <c r="B42" s="458"/>
      <c r="C42" s="458"/>
      <c r="D42" s="458"/>
      <c r="E42" s="450"/>
      <c r="F42" s="451"/>
    </row>
    <row r="43" spans="1:7" s="235" customFormat="1" ht="20.149999999999999" customHeight="1" x14ac:dyDescent="0.2">
      <c r="A43" s="3595" t="s">
        <v>1314</v>
      </c>
      <c r="B43" s="3596"/>
      <c r="C43" s="1434"/>
      <c r="D43" s="1433"/>
      <c r="E43" s="439"/>
      <c r="F43" s="440"/>
    </row>
    <row r="44" spans="1:7" s="235" customFormat="1" ht="20.149999999999999" customHeight="1" thickBot="1" x14ac:dyDescent="0.25">
      <c r="A44" s="3597"/>
      <c r="B44" s="3598"/>
      <c r="C44" s="1434"/>
      <c r="D44" s="1433"/>
      <c r="E44" s="439"/>
      <c r="F44" s="440"/>
    </row>
    <row r="45" spans="1:7" s="235" customFormat="1" ht="20.149999999999999" customHeight="1" thickTop="1" thickBot="1" x14ac:dyDescent="0.25">
      <c r="A45" s="453"/>
      <c r="B45" s="454"/>
      <c r="C45" s="454"/>
      <c r="D45" s="1370" t="s">
        <v>1277</v>
      </c>
      <c r="E45" s="455">
        <f>SUM(E43:E44)</f>
        <v>0</v>
      </c>
      <c r="F45" s="456"/>
    </row>
    <row r="46" spans="1:7" s="235" customFormat="1" ht="20.149999999999999" customHeight="1" thickBot="1" x14ac:dyDescent="0.25">
      <c r="A46" s="3599" t="s">
        <v>1275</v>
      </c>
      <c r="B46" s="3600"/>
      <c r="C46" s="3600"/>
      <c r="D46" s="3600"/>
      <c r="E46" s="466">
        <f>E41+E45</f>
        <v>0</v>
      </c>
      <c r="F46" s="467"/>
    </row>
    <row r="47" spans="1:7" s="235" customFormat="1" ht="20.149999999999999" customHeight="1" x14ac:dyDescent="0.2">
      <c r="A47" s="189"/>
      <c r="B47" s="189"/>
      <c r="C47" s="189"/>
      <c r="D47" s="189"/>
      <c r="E47" s="266"/>
      <c r="F47" s="257"/>
    </row>
    <row r="48" spans="1:7" s="235" customFormat="1" ht="16.5" customHeight="1" x14ac:dyDescent="0.2">
      <c r="A48" s="396"/>
      <c r="B48" s="396"/>
      <c r="C48" s="396"/>
      <c r="D48" s="396"/>
      <c r="E48" s="189"/>
      <c r="F48" s="189"/>
    </row>
    <row r="49" spans="4:6" s="235" customFormat="1" ht="14.25" customHeight="1" x14ac:dyDescent="0.2">
      <c r="D49" s="396"/>
      <c r="E49" s="189"/>
      <c r="F49" s="461"/>
    </row>
  </sheetData>
  <sheetProtection selectLockedCells="1"/>
  <protectedRanges>
    <protectedRange password="CC0B" sqref="E10:E13 E17:E21 E24:E28" name="範囲1"/>
    <protectedRange password="CC0B" sqref="E43:E44 E38:E40" name="範囲1_1"/>
  </protectedRanges>
  <dataConsolidate/>
  <mergeCells count="29">
    <mergeCell ref="A20:B20"/>
    <mergeCell ref="A2:F2"/>
    <mergeCell ref="A7:D8"/>
    <mergeCell ref="E7:E8"/>
    <mergeCell ref="F7:F8"/>
    <mergeCell ref="A10:B10"/>
    <mergeCell ref="A11:B11"/>
    <mergeCell ref="A12:B12"/>
    <mergeCell ref="A13:B13"/>
    <mergeCell ref="A17:B17"/>
    <mergeCell ref="A18:B18"/>
    <mergeCell ref="A19:B19"/>
    <mergeCell ref="D4:E4"/>
    <mergeCell ref="A43:B43"/>
    <mergeCell ref="A44:B44"/>
    <mergeCell ref="A46:D46"/>
    <mergeCell ref="A31:D31"/>
    <mergeCell ref="A33:D33"/>
    <mergeCell ref="A36:D37"/>
    <mergeCell ref="E36:E37"/>
    <mergeCell ref="F36:F37"/>
    <mergeCell ref="A39:B39"/>
    <mergeCell ref="A21:B21"/>
    <mergeCell ref="A40:B40"/>
    <mergeCell ref="A24:B24"/>
    <mergeCell ref="A25:B25"/>
    <mergeCell ref="A26:B26"/>
    <mergeCell ref="A27:B27"/>
    <mergeCell ref="A28:B28"/>
  </mergeCells>
  <phoneticPr fontId="2"/>
  <printOptions horizontalCentered="1"/>
  <pageMargins left="0.59055118110236227" right="0.39370078740157483" top="0.59055118110236227" bottom="0.59055118110236227" header="0" footer="0"/>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9FF99"/>
    <pageSetUpPr fitToPage="1"/>
  </sheetPr>
  <dimension ref="A1:O62"/>
  <sheetViews>
    <sheetView showGridLines="0" view="pageBreakPreview" zoomScale="115" zoomScaleNormal="100" zoomScaleSheetLayoutView="115" workbookViewId="0"/>
  </sheetViews>
  <sheetFormatPr defaultColWidth="9.09765625" defaultRowHeight="18" customHeight="1" x14ac:dyDescent="0.2"/>
  <cols>
    <col min="1" max="1" width="3" style="2" customWidth="1"/>
    <col min="2" max="3" width="3.3984375" style="2" customWidth="1"/>
    <col min="4" max="4" width="4.09765625" style="2" customWidth="1"/>
    <col min="5" max="5" width="5" style="2" customWidth="1"/>
    <col min="6" max="6" width="2.69921875" style="2" customWidth="1"/>
    <col min="7" max="7" width="10.09765625" style="2" customWidth="1"/>
    <col min="8" max="14" width="8.59765625" style="2" customWidth="1"/>
    <col min="15" max="15" width="3.69921875" style="2" customWidth="1"/>
    <col min="16" max="16384" width="9.09765625" style="2"/>
  </cols>
  <sheetData>
    <row r="1" spans="1:15" ht="18" customHeight="1" x14ac:dyDescent="0.2">
      <c r="A1" s="1" t="s">
        <v>60</v>
      </c>
      <c r="B1" s="1"/>
    </row>
    <row r="2" spans="1:15" ht="18" customHeight="1" x14ac:dyDescent="0.2">
      <c r="L2" s="2016" t="s">
        <v>940</v>
      </c>
      <c r="M2" s="2016"/>
      <c r="N2" s="2016"/>
      <c r="O2" s="2016"/>
    </row>
    <row r="3" spans="1:15" ht="18" customHeight="1" x14ac:dyDescent="0.2">
      <c r="B3" s="2" t="s">
        <v>1431</v>
      </c>
    </row>
    <row r="4" spans="1:15" ht="18" customHeight="1" x14ac:dyDescent="0.2">
      <c r="B4" s="2" t="s">
        <v>1</v>
      </c>
    </row>
    <row r="5" spans="1:15" ht="18" customHeight="1" x14ac:dyDescent="0.2">
      <c r="J5" s="3" t="s">
        <v>5</v>
      </c>
      <c r="K5" s="2015">
        <f>IF(基本情報!G15="","",IF(基本情報!G15="個人",基本情報!G20,基本情報!G17))</f>
        <v>0</v>
      </c>
      <c r="L5" s="2015"/>
      <c r="M5" s="2015"/>
      <c r="N5" s="2015"/>
      <c r="O5" s="2020"/>
    </row>
    <row r="6" spans="1:15" ht="18" customHeight="1" x14ac:dyDescent="0.2">
      <c r="K6" s="2015" t="str">
        <f>IF(基本情報!G15="個人","",CONCATENATE(基本情報!G18,"　",基本情報!G20))</f>
        <v>　</v>
      </c>
      <c r="L6" s="2015"/>
      <c r="M6" s="2015"/>
      <c r="N6" s="2015"/>
      <c r="O6" s="2020"/>
    </row>
    <row r="7" spans="1:15" ht="6" customHeight="1" x14ac:dyDescent="0.2">
      <c r="K7" s="8"/>
      <c r="L7" s="8"/>
      <c r="M7" s="8"/>
      <c r="N7" s="8"/>
      <c r="O7" s="3"/>
    </row>
    <row r="8" spans="1:15" ht="18" hidden="1" customHeight="1" x14ac:dyDescent="0.2">
      <c r="J8" s="3" t="s">
        <v>985</v>
      </c>
      <c r="K8" s="2014"/>
      <c r="L8" s="2014"/>
      <c r="M8" s="2014"/>
      <c r="N8" s="2014"/>
      <c r="O8" s="2020"/>
    </row>
    <row r="9" spans="1:15" ht="18" hidden="1" customHeight="1" x14ac:dyDescent="0.2">
      <c r="K9" s="2015"/>
      <c r="L9" s="2015"/>
      <c r="M9" s="2015"/>
      <c r="N9" s="2015"/>
      <c r="O9" s="2020"/>
    </row>
    <row r="11" spans="1:15" ht="18" customHeight="1" x14ac:dyDescent="0.2">
      <c r="A11" s="2018" t="s">
        <v>1479</v>
      </c>
      <c r="B11" s="2018"/>
      <c r="C11" s="2018"/>
      <c r="D11" s="2018"/>
      <c r="E11" s="2018"/>
      <c r="F11" s="2018"/>
      <c r="G11" s="2018"/>
      <c r="H11" s="2018"/>
      <c r="I11" s="2018"/>
      <c r="J11" s="2018"/>
      <c r="K11" s="2018"/>
      <c r="L11" s="2018"/>
      <c r="M11" s="2018"/>
      <c r="N11" s="2018"/>
      <c r="O11" s="2018"/>
    </row>
    <row r="13" spans="1:15" ht="55.5" customHeight="1" x14ac:dyDescent="0.2">
      <c r="B13" s="2021" t="s">
        <v>1780</v>
      </c>
      <c r="C13" s="2021"/>
      <c r="D13" s="2021"/>
      <c r="E13" s="2021"/>
      <c r="F13" s="2021"/>
      <c r="G13" s="2021"/>
      <c r="H13" s="2021"/>
      <c r="I13" s="2021"/>
      <c r="J13" s="2021"/>
      <c r="K13" s="2021"/>
      <c r="L13" s="2021"/>
      <c r="M13" s="2021"/>
      <c r="N13" s="2021"/>
      <c r="O13" s="9"/>
    </row>
    <row r="14" spans="1:15" ht="16.5" customHeight="1" x14ac:dyDescent="0.2">
      <c r="B14" s="9"/>
      <c r="C14" s="9"/>
      <c r="D14" s="9"/>
      <c r="E14" s="9"/>
      <c r="F14" s="9"/>
      <c r="G14" s="9"/>
      <c r="H14" s="9"/>
      <c r="I14" s="9"/>
      <c r="J14" s="9"/>
      <c r="K14" s="9"/>
      <c r="L14" s="9"/>
      <c r="M14" s="9"/>
      <c r="N14" s="9"/>
    </row>
    <row r="15" spans="1:15" ht="18" customHeight="1" x14ac:dyDescent="0.2">
      <c r="A15" s="2019" t="s">
        <v>3</v>
      </c>
      <c r="B15" s="2019"/>
      <c r="C15" s="2019"/>
      <c r="D15" s="2019"/>
      <c r="E15" s="2019"/>
      <c r="F15" s="2019"/>
      <c r="G15" s="2019"/>
      <c r="H15" s="2019"/>
      <c r="I15" s="2019"/>
      <c r="J15" s="2019"/>
      <c r="K15" s="2019"/>
      <c r="L15" s="2019"/>
      <c r="M15" s="2019"/>
      <c r="N15" s="2019"/>
      <c r="O15" s="2019"/>
    </row>
    <row r="16" spans="1:15" ht="16.5" customHeight="1" x14ac:dyDescent="0.2"/>
    <row r="17" spans="2:15" ht="18.75" customHeight="1" x14ac:dyDescent="0.2">
      <c r="B17" s="2" t="s">
        <v>6</v>
      </c>
    </row>
    <row r="18" spans="2:15" ht="18.75" customHeight="1" x14ac:dyDescent="0.2">
      <c r="D18" s="2" t="s">
        <v>63</v>
      </c>
      <c r="G18" s="2014" t="str">
        <f>IF(AND(基本情報!E12="",基本情報!G12=""),"（　　　　　　　　）",CONCATENATE("（　",基本情報!D12,基本情報!E12,"-",基本情報!G12,"　）"))</f>
        <v>（　25A-　）</v>
      </c>
      <c r="H18" s="2014"/>
      <c r="I18" s="2014"/>
    </row>
    <row r="19" spans="2:15" ht="18.75" customHeight="1" x14ac:dyDescent="0.2">
      <c r="D19" s="2" t="s">
        <v>56</v>
      </c>
      <c r="G19" s="2015" t="str">
        <f>IF(基本情報!D13="","（　　　　　　　　　　　　　　　　　　　　　　　　　　　）",CONCATENATE("（　",基本情報!D13,"　）"))</f>
        <v>（　　　　　　　　　　　　　　　　　　　　　　　　　　　）</v>
      </c>
      <c r="H19" s="2015"/>
      <c r="I19" s="2015"/>
      <c r="J19" s="2015"/>
      <c r="K19" s="2015"/>
      <c r="L19" s="2015"/>
      <c r="M19" s="2015"/>
      <c r="N19" s="2015"/>
      <c r="O19" s="2015"/>
    </row>
    <row r="20" spans="2:15" ht="18.75" customHeight="1" x14ac:dyDescent="0.2">
      <c r="B20" s="2" t="s">
        <v>8</v>
      </c>
      <c r="I20" s="2017"/>
      <c r="J20" s="2017"/>
      <c r="K20" s="2" t="s">
        <v>61</v>
      </c>
    </row>
    <row r="21" spans="2:15" ht="18.75" customHeight="1" x14ac:dyDescent="0.2">
      <c r="B21" s="2" t="s">
        <v>62</v>
      </c>
      <c r="I21" s="5"/>
      <c r="J21" s="5"/>
    </row>
    <row r="22" spans="2:15" ht="18.75" customHeight="1" x14ac:dyDescent="0.2">
      <c r="B22" s="2" t="s">
        <v>1067</v>
      </c>
    </row>
    <row r="23" spans="2:15" ht="18.75" customHeight="1" x14ac:dyDescent="0.2">
      <c r="B23" s="2" t="s">
        <v>58</v>
      </c>
      <c r="H23" s="2013" t="s">
        <v>934</v>
      </c>
      <c r="I23" s="2013"/>
      <c r="J23" s="2013"/>
    </row>
    <row r="24" spans="2:15" ht="12" customHeight="1" x14ac:dyDescent="0.2"/>
    <row r="25" spans="2:15" ht="10.5" customHeight="1" x14ac:dyDescent="0.2">
      <c r="C25" s="6" t="s">
        <v>66</v>
      </c>
      <c r="D25" s="6"/>
      <c r="E25" s="6"/>
      <c r="F25" s="6"/>
      <c r="G25" s="6"/>
      <c r="H25" s="6"/>
      <c r="I25" s="6"/>
      <c r="J25" s="6"/>
      <c r="K25" s="6"/>
      <c r="L25" s="6"/>
      <c r="M25" s="6"/>
      <c r="N25" s="6"/>
      <c r="O25" s="6"/>
    </row>
    <row r="26" spans="2:15" ht="10.5" customHeight="1" x14ac:dyDescent="0.2">
      <c r="B26" s="6"/>
      <c r="D26" s="7" t="s">
        <v>15</v>
      </c>
      <c r="E26" s="6" t="s">
        <v>20</v>
      </c>
      <c r="F26" s="6"/>
      <c r="G26" s="6"/>
      <c r="H26" s="6"/>
      <c r="I26" s="6"/>
      <c r="J26" s="6"/>
      <c r="K26" s="6"/>
      <c r="M26" s="6" t="s">
        <v>9</v>
      </c>
      <c r="N26" s="6"/>
      <c r="O26" s="6"/>
    </row>
    <row r="27" spans="2:15" ht="10.5" customHeight="1" x14ac:dyDescent="0.2">
      <c r="B27" s="6"/>
      <c r="D27" s="7" t="s">
        <v>17</v>
      </c>
      <c r="E27" s="6" t="s">
        <v>21</v>
      </c>
      <c r="F27" s="6"/>
      <c r="G27" s="6"/>
      <c r="H27" s="6"/>
      <c r="I27" s="6"/>
      <c r="J27" s="6"/>
      <c r="K27" s="6"/>
      <c r="M27" s="6" t="s">
        <v>10</v>
      </c>
      <c r="N27" s="6"/>
      <c r="O27" s="6"/>
    </row>
    <row r="28" spans="2:15" ht="10.5" customHeight="1" x14ac:dyDescent="0.2">
      <c r="B28" s="6"/>
      <c r="D28" s="7" t="s">
        <v>18</v>
      </c>
      <c r="E28" s="6" t="s">
        <v>22</v>
      </c>
      <c r="F28" s="6"/>
      <c r="G28" s="6"/>
      <c r="H28" s="6"/>
      <c r="I28" s="6"/>
      <c r="J28" s="6"/>
      <c r="K28" s="6"/>
      <c r="M28" s="6" t="s">
        <v>11</v>
      </c>
      <c r="N28" s="6"/>
      <c r="O28" s="6"/>
    </row>
    <row r="29" spans="2:15" ht="10.5" customHeight="1" x14ac:dyDescent="0.2">
      <c r="B29" s="6"/>
      <c r="D29" s="7" t="s">
        <v>19</v>
      </c>
      <c r="E29" s="6" t="s">
        <v>1679</v>
      </c>
      <c r="F29" s="6"/>
      <c r="G29" s="6"/>
      <c r="H29" s="6"/>
      <c r="I29" s="6"/>
      <c r="J29" s="6"/>
      <c r="K29" s="6"/>
      <c r="M29" s="6" t="s">
        <v>1678</v>
      </c>
      <c r="N29" s="6"/>
      <c r="O29" s="6"/>
    </row>
    <row r="30" spans="2:15" ht="10.5" customHeight="1" x14ac:dyDescent="0.2">
      <c r="B30" s="6"/>
      <c r="D30" s="6"/>
      <c r="E30" s="6"/>
      <c r="F30" s="6"/>
      <c r="G30" s="6"/>
      <c r="H30" s="6"/>
      <c r="I30" s="6"/>
      <c r="J30" s="6"/>
      <c r="K30" s="6"/>
      <c r="M30" s="6"/>
      <c r="N30" s="6"/>
      <c r="O30" s="6"/>
    </row>
    <row r="31" spans="2:15" ht="10.5" customHeight="1" x14ac:dyDescent="0.2">
      <c r="C31" s="6" t="s">
        <v>67</v>
      </c>
      <c r="E31" s="6"/>
      <c r="F31" s="6"/>
      <c r="G31" s="6"/>
      <c r="H31" s="6"/>
      <c r="I31" s="6"/>
      <c r="J31" s="6"/>
      <c r="K31" s="6"/>
      <c r="M31" s="6"/>
      <c r="N31" s="6"/>
      <c r="O31" s="6"/>
    </row>
    <row r="32" spans="2:15" ht="10.5" customHeight="1" x14ac:dyDescent="0.2">
      <c r="B32" s="6"/>
      <c r="D32" s="7" t="s">
        <v>15</v>
      </c>
      <c r="E32" s="6" t="s">
        <v>37</v>
      </c>
      <c r="F32" s="6"/>
      <c r="G32" s="6"/>
      <c r="H32" s="6"/>
      <c r="I32" s="6"/>
      <c r="J32" s="6"/>
      <c r="K32" s="6"/>
      <c r="M32" s="6" t="s">
        <v>54</v>
      </c>
      <c r="N32" s="6"/>
      <c r="O32" s="6"/>
    </row>
    <row r="33" spans="2:15" ht="10.5" customHeight="1" x14ac:dyDescent="0.2">
      <c r="B33" s="6"/>
      <c r="D33" s="7" t="s">
        <v>17</v>
      </c>
      <c r="E33" s="6" t="s">
        <v>1070</v>
      </c>
      <c r="F33" s="6"/>
      <c r="G33" s="6"/>
      <c r="H33" s="6"/>
      <c r="I33" s="6"/>
      <c r="J33" s="6"/>
      <c r="K33" s="6"/>
      <c r="M33" s="6" t="s">
        <v>1069</v>
      </c>
      <c r="N33" s="6"/>
      <c r="O33" s="6"/>
    </row>
    <row r="34" spans="2:15" ht="10.5" customHeight="1" x14ac:dyDescent="0.2">
      <c r="B34" s="6"/>
      <c r="D34" s="7" t="s">
        <v>18</v>
      </c>
      <c r="E34" s="6" t="s">
        <v>1680</v>
      </c>
      <c r="F34" s="6"/>
      <c r="G34" s="6"/>
      <c r="H34" s="6"/>
      <c r="I34" s="6"/>
      <c r="J34" s="6"/>
      <c r="K34" s="6"/>
      <c r="M34" s="6" t="s">
        <v>1528</v>
      </c>
      <c r="N34" s="6"/>
      <c r="O34" s="6"/>
    </row>
    <row r="35" spans="2:15" ht="10.5" customHeight="1" x14ac:dyDescent="0.2">
      <c r="B35" s="6"/>
      <c r="D35" s="7" t="s">
        <v>19</v>
      </c>
      <c r="E35" s="6" t="s">
        <v>1073</v>
      </c>
      <c r="F35" s="6"/>
      <c r="G35" s="6"/>
      <c r="H35" s="6"/>
      <c r="I35" s="6"/>
      <c r="J35" s="6"/>
      <c r="K35" s="6"/>
      <c r="M35" s="6" t="s">
        <v>1529</v>
      </c>
      <c r="N35" s="6"/>
      <c r="O35" s="6"/>
    </row>
    <row r="36" spans="2:15" ht="10.5" customHeight="1" x14ac:dyDescent="0.2">
      <c r="B36" s="6"/>
      <c r="D36" s="7" t="s">
        <v>23</v>
      </c>
      <c r="E36" s="6" t="s">
        <v>1247</v>
      </c>
      <c r="F36" s="6"/>
      <c r="G36" s="6"/>
      <c r="H36" s="6"/>
      <c r="I36" s="6"/>
      <c r="J36" s="6"/>
      <c r="K36" s="6"/>
      <c r="M36" s="6" t="s">
        <v>1530</v>
      </c>
      <c r="N36" s="6"/>
      <c r="O36" s="6"/>
    </row>
    <row r="37" spans="2:15" ht="10.5" customHeight="1" x14ac:dyDescent="0.2">
      <c r="B37" s="6"/>
      <c r="D37" s="7" t="s">
        <v>24</v>
      </c>
      <c r="E37" s="6" t="s">
        <v>38</v>
      </c>
      <c r="F37" s="6"/>
      <c r="G37" s="6"/>
      <c r="H37" s="6"/>
      <c r="I37" s="6"/>
      <c r="J37" s="6"/>
      <c r="K37" s="6"/>
      <c r="M37" s="6" t="s">
        <v>1531</v>
      </c>
      <c r="N37" s="6"/>
      <c r="O37" s="6"/>
    </row>
    <row r="38" spans="2:15" ht="10.5" customHeight="1" x14ac:dyDescent="0.2">
      <c r="B38" s="6"/>
      <c r="D38" s="7" t="s">
        <v>25</v>
      </c>
      <c r="E38" s="6" t="s">
        <v>1166</v>
      </c>
      <c r="F38" s="6"/>
      <c r="G38" s="6"/>
      <c r="H38" s="6"/>
      <c r="I38" s="6"/>
      <c r="J38" s="6"/>
      <c r="K38" s="6"/>
      <c r="M38" s="6" t="s">
        <v>1532</v>
      </c>
      <c r="N38" s="6"/>
      <c r="O38" s="6"/>
    </row>
    <row r="39" spans="2:15" ht="10.5" customHeight="1" x14ac:dyDescent="0.2">
      <c r="B39" s="6"/>
      <c r="D39" s="7" t="s">
        <v>26</v>
      </c>
      <c r="E39" s="6" t="s">
        <v>1168</v>
      </c>
      <c r="F39" s="6"/>
      <c r="G39" s="6"/>
      <c r="H39" s="6"/>
      <c r="I39" s="6"/>
      <c r="J39" s="6"/>
      <c r="K39" s="6"/>
      <c r="M39" s="6" t="s">
        <v>1532</v>
      </c>
      <c r="N39" s="6"/>
      <c r="O39" s="6"/>
    </row>
    <row r="40" spans="2:15" ht="10.5" customHeight="1" x14ac:dyDescent="0.2">
      <c r="B40" s="6"/>
      <c r="D40" s="7" t="s">
        <v>27</v>
      </c>
      <c r="E40" s="6" t="s">
        <v>39</v>
      </c>
      <c r="F40" s="6"/>
      <c r="G40" s="6"/>
      <c r="H40" s="6"/>
      <c r="I40" s="6"/>
      <c r="J40" s="6"/>
      <c r="K40" s="6"/>
      <c r="M40" s="6" t="s">
        <v>1533</v>
      </c>
      <c r="N40" s="6"/>
      <c r="O40" s="6"/>
    </row>
    <row r="41" spans="2:15" ht="10.5" customHeight="1" x14ac:dyDescent="0.2">
      <c r="B41" s="6"/>
      <c r="D41" s="7" t="s">
        <v>28</v>
      </c>
      <c r="E41" s="6" t="s">
        <v>40</v>
      </c>
      <c r="F41" s="6"/>
      <c r="G41" s="6"/>
      <c r="H41" s="6"/>
      <c r="I41" s="6"/>
      <c r="J41" s="6"/>
      <c r="K41" s="6"/>
      <c r="M41" s="6" t="s">
        <v>1534</v>
      </c>
      <c r="N41" s="6"/>
      <c r="O41" s="6"/>
    </row>
    <row r="42" spans="2:15" ht="10.5" customHeight="1" x14ac:dyDescent="0.2">
      <c r="B42" s="6"/>
      <c r="D42" s="7" t="s">
        <v>29</v>
      </c>
      <c r="E42" s="6" t="s">
        <v>41</v>
      </c>
      <c r="F42" s="6"/>
      <c r="G42" s="6"/>
      <c r="H42" s="6"/>
      <c r="I42" s="6"/>
      <c r="J42" s="6"/>
      <c r="K42" s="6"/>
      <c r="M42" s="6" t="s">
        <v>1535</v>
      </c>
      <c r="N42" s="6"/>
      <c r="O42" s="6"/>
    </row>
    <row r="43" spans="2:15" ht="10.5" customHeight="1" x14ac:dyDescent="0.2">
      <c r="B43" s="6"/>
      <c r="D43" s="7" t="s">
        <v>30</v>
      </c>
      <c r="E43" s="6" t="s">
        <v>1226</v>
      </c>
      <c r="F43" s="6"/>
      <c r="G43" s="6"/>
      <c r="H43" s="6"/>
      <c r="I43" s="6"/>
      <c r="J43" s="6"/>
      <c r="K43" s="6"/>
      <c r="M43" s="6" t="s">
        <v>1234</v>
      </c>
      <c r="N43" s="6"/>
      <c r="O43" s="6"/>
    </row>
    <row r="44" spans="2:15" ht="10.5" customHeight="1" x14ac:dyDescent="0.2">
      <c r="B44" s="6"/>
      <c r="D44" s="7" t="s">
        <v>31</v>
      </c>
      <c r="E44" s="6" t="s">
        <v>42</v>
      </c>
      <c r="F44" s="6"/>
      <c r="G44" s="6"/>
      <c r="H44" s="6"/>
      <c r="I44" s="6"/>
      <c r="J44" s="6"/>
      <c r="K44" s="6"/>
      <c r="M44" s="6" t="s">
        <v>1536</v>
      </c>
      <c r="N44" s="6"/>
      <c r="O44" s="6"/>
    </row>
    <row r="45" spans="2:15" ht="10.5" customHeight="1" x14ac:dyDescent="0.2">
      <c r="B45" s="6"/>
      <c r="D45" s="7" t="s">
        <v>32</v>
      </c>
      <c r="E45" s="6" t="s">
        <v>1119</v>
      </c>
      <c r="F45" s="6"/>
      <c r="G45" s="6"/>
      <c r="H45" s="6"/>
      <c r="I45" s="6"/>
      <c r="J45" s="6"/>
      <c r="K45" s="6"/>
      <c r="M45" s="6" t="s">
        <v>1537</v>
      </c>
      <c r="N45" s="6"/>
      <c r="O45" s="6"/>
    </row>
    <row r="46" spans="2:15" ht="10.5" customHeight="1" x14ac:dyDescent="0.2">
      <c r="B46" s="6"/>
      <c r="D46" s="7" t="s">
        <v>33</v>
      </c>
      <c r="E46" s="6" t="s">
        <v>1541</v>
      </c>
      <c r="F46" s="6"/>
      <c r="G46" s="6"/>
      <c r="H46" s="6"/>
      <c r="I46" s="6"/>
      <c r="J46" s="6"/>
      <c r="K46" s="6"/>
      <c r="M46" s="6" t="s">
        <v>12</v>
      </c>
      <c r="N46" s="6"/>
      <c r="O46" s="6"/>
    </row>
    <row r="47" spans="2:15" ht="10.5" customHeight="1" x14ac:dyDescent="0.2">
      <c r="B47" s="6"/>
      <c r="D47" s="7" t="s">
        <v>34</v>
      </c>
      <c r="E47" s="6" t="s">
        <v>43</v>
      </c>
      <c r="F47" s="6"/>
      <c r="G47" s="6"/>
      <c r="H47" s="6"/>
      <c r="I47" s="6"/>
      <c r="J47" s="6"/>
      <c r="K47" s="6"/>
      <c r="M47" s="6" t="s">
        <v>1538</v>
      </c>
      <c r="N47" s="6"/>
      <c r="O47" s="6"/>
    </row>
    <row r="48" spans="2:15" ht="10.5" customHeight="1" x14ac:dyDescent="0.2">
      <c r="B48" s="6"/>
      <c r="D48" s="7" t="s">
        <v>1095</v>
      </c>
      <c r="E48" s="6" t="s">
        <v>1165</v>
      </c>
      <c r="F48" s="6"/>
      <c r="G48" s="6"/>
      <c r="H48" s="6"/>
      <c r="I48" s="6"/>
      <c r="J48" s="6"/>
      <c r="K48" s="6"/>
      <c r="M48" s="6" t="s">
        <v>1539</v>
      </c>
      <c r="N48" s="6"/>
      <c r="O48" s="6"/>
    </row>
    <row r="49" spans="2:15" ht="10.5" customHeight="1" x14ac:dyDescent="0.2">
      <c r="B49" s="6"/>
      <c r="D49" s="7" t="s">
        <v>35</v>
      </c>
      <c r="E49" s="6" t="s">
        <v>44</v>
      </c>
      <c r="F49" s="6"/>
      <c r="G49" s="6"/>
      <c r="H49" s="6"/>
      <c r="I49" s="6"/>
      <c r="J49" s="6"/>
      <c r="K49" s="6"/>
      <c r="M49" s="6" t="s">
        <v>1227</v>
      </c>
      <c r="N49" s="6"/>
      <c r="O49" s="6"/>
    </row>
    <row r="50" spans="2:15" ht="10.5" customHeight="1" x14ac:dyDescent="0.2">
      <c r="B50" s="6"/>
      <c r="D50" s="7" t="s">
        <v>36</v>
      </c>
      <c r="E50" s="6" t="s">
        <v>45</v>
      </c>
      <c r="F50" s="6"/>
      <c r="G50" s="6"/>
      <c r="H50" s="6"/>
      <c r="I50" s="6"/>
      <c r="J50" s="6"/>
      <c r="K50" s="6"/>
      <c r="M50" s="6" t="s">
        <v>55</v>
      </c>
      <c r="N50" s="6"/>
      <c r="O50" s="6"/>
    </row>
    <row r="51" spans="2:15" ht="10.5" customHeight="1" x14ac:dyDescent="0.2">
      <c r="B51" s="6"/>
      <c r="D51" s="7" t="s">
        <v>1248</v>
      </c>
      <c r="E51" s="6" t="s">
        <v>46</v>
      </c>
      <c r="F51" s="6"/>
      <c r="G51" s="6"/>
      <c r="H51" s="6"/>
      <c r="I51" s="6"/>
      <c r="J51" s="6"/>
      <c r="K51" s="6"/>
      <c r="M51" s="6" t="s">
        <v>996</v>
      </c>
      <c r="N51" s="6"/>
      <c r="O51" s="6"/>
    </row>
    <row r="52" spans="2:15" ht="10.5" customHeight="1" x14ac:dyDescent="0.2">
      <c r="B52" s="6"/>
      <c r="D52" s="7" t="s">
        <v>1526</v>
      </c>
      <c r="E52" s="6" t="s">
        <v>1682</v>
      </c>
      <c r="F52" s="6"/>
      <c r="G52" s="6"/>
      <c r="H52" s="6"/>
      <c r="I52" s="6"/>
      <c r="J52" s="6"/>
      <c r="K52" s="6"/>
      <c r="M52" s="6" t="s">
        <v>1366</v>
      </c>
      <c r="N52" s="6"/>
      <c r="O52" s="6"/>
    </row>
    <row r="53" spans="2:15" ht="10.5" customHeight="1" x14ac:dyDescent="0.2">
      <c r="B53" s="6"/>
      <c r="D53" s="7" t="s">
        <v>1681</v>
      </c>
      <c r="E53" s="6" t="s">
        <v>1781</v>
      </c>
      <c r="F53" s="6"/>
      <c r="G53" s="6"/>
      <c r="H53" s="6"/>
      <c r="I53" s="6"/>
      <c r="J53" s="6"/>
      <c r="K53" s="6"/>
      <c r="M53" s="6" t="s">
        <v>1782</v>
      </c>
      <c r="N53" s="6"/>
      <c r="O53" s="6"/>
    </row>
    <row r="54" spans="2:15" ht="10.5" customHeight="1" x14ac:dyDescent="0.2">
      <c r="B54" s="6"/>
      <c r="D54" s="7"/>
      <c r="E54" s="6" t="s">
        <v>13</v>
      </c>
      <c r="F54" s="6"/>
      <c r="G54" s="6"/>
      <c r="H54" s="6"/>
      <c r="I54" s="6"/>
      <c r="J54" s="6"/>
      <c r="K54" s="6"/>
      <c r="M54" s="6"/>
      <c r="N54" s="6"/>
      <c r="O54" s="6"/>
    </row>
    <row r="55" spans="2:15" ht="10.5" customHeight="1" x14ac:dyDescent="0.2">
      <c r="B55" s="6"/>
      <c r="D55" s="7" t="s">
        <v>1684</v>
      </c>
      <c r="E55" s="6" t="s">
        <v>1367</v>
      </c>
      <c r="F55" s="6"/>
      <c r="G55" s="6"/>
      <c r="H55" s="6"/>
      <c r="I55" s="6"/>
      <c r="J55" s="6"/>
      <c r="K55" s="6"/>
      <c r="M55" s="6" t="s">
        <v>1683</v>
      </c>
      <c r="N55" s="6"/>
      <c r="O55" s="6"/>
    </row>
    <row r="56" spans="2:15" ht="10.5" customHeight="1" x14ac:dyDescent="0.2">
      <c r="B56" s="6"/>
      <c r="D56" s="7" t="s">
        <v>1068</v>
      </c>
      <c r="E56" s="6" t="s">
        <v>1355</v>
      </c>
      <c r="F56" s="6"/>
      <c r="G56" s="6"/>
      <c r="H56" s="6"/>
      <c r="I56" s="6"/>
      <c r="J56" s="6"/>
      <c r="K56" s="6"/>
      <c r="M56" s="6" t="s">
        <v>1169</v>
      </c>
      <c r="N56" s="6"/>
      <c r="O56" s="6"/>
    </row>
    <row r="57" spans="2:15" ht="10.5" customHeight="1" x14ac:dyDescent="0.2">
      <c r="B57" s="6"/>
      <c r="D57" s="7" t="s">
        <v>1096</v>
      </c>
      <c r="E57" s="6" t="s">
        <v>47</v>
      </c>
      <c r="F57" s="6"/>
      <c r="G57" s="6"/>
      <c r="H57" s="6"/>
      <c r="I57" s="6"/>
      <c r="J57" s="6"/>
      <c r="K57" s="6"/>
      <c r="M57" s="6" t="s">
        <v>1783</v>
      </c>
      <c r="N57" s="6"/>
      <c r="O57" s="6"/>
    </row>
    <row r="58" spans="2:15" ht="10.5" customHeight="1" x14ac:dyDescent="0.2">
      <c r="B58" s="6"/>
      <c r="D58" s="7" t="s">
        <v>1138</v>
      </c>
      <c r="E58" s="6" t="s">
        <v>48</v>
      </c>
      <c r="F58" s="6"/>
      <c r="G58" s="6"/>
      <c r="H58" s="6"/>
      <c r="I58" s="6"/>
      <c r="J58" s="6"/>
      <c r="K58" s="6"/>
      <c r="M58" s="6" t="s">
        <v>1784</v>
      </c>
      <c r="N58" s="6"/>
      <c r="O58" s="6"/>
    </row>
    <row r="59" spans="2:15" ht="10.5" customHeight="1" x14ac:dyDescent="0.2">
      <c r="B59" s="6"/>
      <c r="D59" s="7" t="s">
        <v>1167</v>
      </c>
      <c r="E59" s="6" t="s">
        <v>49</v>
      </c>
      <c r="F59" s="6"/>
      <c r="G59" s="6"/>
      <c r="H59" s="6"/>
      <c r="I59" s="6"/>
      <c r="J59" s="6"/>
      <c r="K59" s="6"/>
      <c r="M59" s="6" t="s">
        <v>1228</v>
      </c>
      <c r="N59" s="6"/>
      <c r="O59" s="6"/>
    </row>
    <row r="60" spans="2:15" ht="10.5" customHeight="1" x14ac:dyDescent="0.2">
      <c r="B60" s="6"/>
      <c r="D60" s="7" t="s">
        <v>1527</v>
      </c>
      <c r="E60" s="6" t="s">
        <v>50</v>
      </c>
      <c r="F60" s="6"/>
      <c r="G60" s="6"/>
      <c r="H60" s="6"/>
      <c r="I60" s="6"/>
      <c r="J60" s="6"/>
      <c r="K60" s="6"/>
      <c r="M60" s="6" t="s">
        <v>1785</v>
      </c>
      <c r="N60" s="6"/>
      <c r="O60" s="6"/>
    </row>
    <row r="61" spans="2:15" ht="10.5" customHeight="1" x14ac:dyDescent="0.2">
      <c r="B61" s="6"/>
      <c r="D61" s="7" t="s">
        <v>1685</v>
      </c>
      <c r="E61" s="6" t="s">
        <v>51</v>
      </c>
      <c r="F61" s="6"/>
      <c r="G61" s="6"/>
      <c r="H61" s="6"/>
      <c r="I61" s="6"/>
      <c r="J61" s="6"/>
      <c r="K61" s="6"/>
      <c r="L61" s="6"/>
      <c r="M61" s="6"/>
      <c r="N61" s="6"/>
      <c r="O61" s="6"/>
    </row>
    <row r="62" spans="2:15" ht="10.5" customHeight="1" x14ac:dyDescent="0.2">
      <c r="B62" s="6"/>
      <c r="D62" s="6"/>
      <c r="E62" s="6"/>
      <c r="F62" s="6"/>
      <c r="G62" s="6"/>
      <c r="H62" s="6"/>
      <c r="I62" s="6"/>
      <c r="J62" s="6"/>
      <c r="K62" s="6"/>
      <c r="L62" s="6"/>
      <c r="M62" s="6"/>
      <c r="N62" s="6"/>
      <c r="O62" s="6"/>
    </row>
  </sheetData>
  <mergeCells count="14">
    <mergeCell ref="H23:J23"/>
    <mergeCell ref="G18:I18"/>
    <mergeCell ref="K6:N6"/>
    <mergeCell ref="L2:O2"/>
    <mergeCell ref="I20:J20"/>
    <mergeCell ref="A11:O11"/>
    <mergeCell ref="A15:O15"/>
    <mergeCell ref="G19:O19"/>
    <mergeCell ref="O8:O9"/>
    <mergeCell ref="K5:N5"/>
    <mergeCell ref="K8:N8"/>
    <mergeCell ref="K9:N9"/>
    <mergeCell ref="O5:O6"/>
    <mergeCell ref="B13:N13"/>
  </mergeCells>
  <phoneticPr fontId="2"/>
  <printOptions horizontalCentered="1"/>
  <pageMargins left="0.59055118110236227" right="0.59055118110236227" top="0.59055118110236227" bottom="0.59055118110236227" header="0" footer="0"/>
  <pageSetup paperSize="9" scale="99" fitToWidth="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rgb="FFFFFF00"/>
  </sheetPr>
  <dimension ref="A1:K31"/>
  <sheetViews>
    <sheetView showGridLines="0" view="pageBreakPreview" zoomScaleNormal="100" zoomScaleSheetLayoutView="100" workbookViewId="0">
      <selection activeCell="E9" sqref="E9"/>
    </sheetView>
  </sheetViews>
  <sheetFormatPr defaultColWidth="9.59765625" defaultRowHeight="13" x14ac:dyDescent="0.2"/>
  <cols>
    <col min="1" max="1" width="9.09765625" style="195" customWidth="1"/>
    <col min="2" max="5" width="11.09765625" style="195" customWidth="1"/>
    <col min="6" max="6" width="6.09765625" style="195" customWidth="1"/>
    <col min="7" max="8" width="6.8984375" style="261" customWidth="1"/>
    <col min="9" max="9" width="16.09765625" style="219" customWidth="1"/>
    <col min="10" max="10" width="17.3984375" style="219" customWidth="1"/>
    <col min="11" max="16384" width="9.59765625" style="195"/>
  </cols>
  <sheetData>
    <row r="1" spans="1:11" s="185" customFormat="1" ht="21" customHeight="1" x14ac:dyDescent="0.2">
      <c r="A1" s="3691"/>
      <c r="B1" s="3691"/>
      <c r="C1" s="195"/>
      <c r="D1" s="195"/>
      <c r="E1" s="195"/>
      <c r="F1" s="195"/>
      <c r="G1" s="195"/>
      <c r="H1" s="261"/>
      <c r="I1" s="261"/>
      <c r="J1" s="187" t="s">
        <v>1422</v>
      </c>
      <c r="K1" s="187"/>
    </row>
    <row r="2" spans="1:11" s="532" customFormat="1" ht="36" customHeight="1" x14ac:dyDescent="0.2">
      <c r="A2" s="3692" t="s">
        <v>766</v>
      </c>
      <c r="B2" s="3693"/>
      <c r="C2" s="3693"/>
      <c r="D2" s="3693"/>
      <c r="E2" s="3693"/>
      <c r="F2" s="3693"/>
      <c r="G2" s="3693"/>
      <c r="H2" s="3693"/>
      <c r="I2" s="3693"/>
      <c r="J2" s="3693"/>
      <c r="K2" s="1793" t="s">
        <v>218</v>
      </c>
    </row>
    <row r="3" spans="1:11" s="185" customFormat="1" ht="5.25" customHeight="1" thickBot="1" x14ac:dyDescent="0.25">
      <c r="A3" s="188"/>
      <c r="B3" s="186"/>
      <c r="C3" s="186"/>
      <c r="D3" s="186"/>
      <c r="E3" s="186"/>
      <c r="F3" s="186"/>
      <c r="G3" s="186"/>
      <c r="H3" s="187"/>
      <c r="I3" s="186"/>
      <c r="J3" s="186"/>
      <c r="K3" s="373"/>
    </row>
    <row r="4" spans="1:11" s="185" customFormat="1" ht="26.15" customHeight="1" thickBot="1" x14ac:dyDescent="0.25">
      <c r="A4" s="546" t="s">
        <v>834</v>
      </c>
      <c r="B4" s="373"/>
      <c r="C4" s="373"/>
      <c r="D4" s="1436"/>
      <c r="E4" s="491" t="s">
        <v>287</v>
      </c>
      <c r="F4" s="3694"/>
      <c r="G4" s="3695"/>
      <c r="H4" s="3695"/>
      <c r="I4" s="3696"/>
      <c r="J4" s="548" t="s">
        <v>288</v>
      </c>
      <c r="K4" s="373"/>
    </row>
    <row r="5" spans="1:11" s="185" customFormat="1" ht="16.5" customHeight="1" x14ac:dyDescent="0.2">
      <c r="A5" s="188"/>
      <c r="B5" s="186"/>
      <c r="C5" s="186"/>
      <c r="D5" s="186"/>
      <c r="E5" s="186"/>
      <c r="F5" s="186"/>
      <c r="G5" s="186"/>
      <c r="H5" s="187"/>
      <c r="I5" s="186"/>
      <c r="J5" s="186"/>
      <c r="K5" s="373"/>
    </row>
    <row r="6" spans="1:11" s="185" customFormat="1" ht="22.5" customHeight="1" x14ac:dyDescent="0.2">
      <c r="A6" s="373" t="s">
        <v>773</v>
      </c>
      <c r="B6" s="374"/>
      <c r="C6" s="374"/>
      <c r="D6" s="374"/>
      <c r="E6" s="374"/>
      <c r="F6" s="374"/>
      <c r="G6" s="374"/>
      <c r="H6" s="374"/>
      <c r="I6" s="374"/>
      <c r="J6" s="374"/>
      <c r="K6" s="373"/>
    </row>
    <row r="7" spans="1:11" s="185" customFormat="1" ht="10.5" customHeight="1" x14ac:dyDescent="0.2">
      <c r="A7" s="374"/>
      <c r="B7" s="374"/>
      <c r="C7" s="374"/>
      <c r="D7" s="374"/>
      <c r="E7" s="374"/>
      <c r="F7" s="374"/>
      <c r="G7" s="374"/>
      <c r="H7" s="374"/>
      <c r="I7" s="374"/>
      <c r="J7" s="374"/>
      <c r="K7" s="373"/>
    </row>
    <row r="8" spans="1:11" s="185" customFormat="1" ht="18" customHeight="1" x14ac:dyDescent="0.2">
      <c r="A8" s="468" t="s">
        <v>774</v>
      </c>
      <c r="B8" s="469" t="s">
        <v>775</v>
      </c>
      <c r="C8" s="583"/>
      <c r="D8" s="583"/>
      <c r="E8" s="583"/>
      <c r="F8" s="583"/>
      <c r="G8" s="583"/>
      <c r="H8" s="583"/>
      <c r="I8" s="583"/>
      <c r="J8" s="583"/>
      <c r="K8" s="373"/>
    </row>
    <row r="9" spans="1:11" s="185" customFormat="1" ht="18" customHeight="1" x14ac:dyDescent="0.2">
      <c r="A9" s="470"/>
      <c r="B9" s="469" t="s">
        <v>776</v>
      </c>
      <c r="C9" s="470"/>
      <c r="D9" s="470"/>
      <c r="E9" s="470"/>
      <c r="F9" s="470"/>
      <c r="G9" s="470"/>
      <c r="H9" s="470"/>
      <c r="I9" s="470"/>
      <c r="J9" s="470"/>
      <c r="K9" s="373"/>
    </row>
    <row r="10" spans="1:11" s="185" customFormat="1" ht="18" customHeight="1" x14ac:dyDescent="0.2">
      <c r="A10" s="471"/>
      <c r="B10" s="469" t="s">
        <v>777</v>
      </c>
      <c r="C10" s="584"/>
      <c r="D10" s="585"/>
      <c r="E10" s="585"/>
      <c r="F10" s="375"/>
      <c r="G10" s="585"/>
      <c r="H10" s="470"/>
      <c r="I10" s="470"/>
      <c r="J10" s="470"/>
      <c r="K10" s="373"/>
    </row>
    <row r="11" spans="1:11" s="185" customFormat="1" ht="18" customHeight="1" x14ac:dyDescent="0.2">
      <c r="A11" s="468"/>
      <c r="B11" s="471" t="s">
        <v>778</v>
      </c>
      <c r="C11" s="470"/>
      <c r="D11" s="470"/>
      <c r="E11" s="470"/>
      <c r="F11" s="470"/>
      <c r="G11" s="470"/>
      <c r="H11" s="470"/>
      <c r="I11" s="470"/>
      <c r="J11" s="470"/>
      <c r="K11" s="373"/>
    </row>
    <row r="12" spans="1:11" s="185" customFormat="1" ht="18" customHeight="1" x14ac:dyDescent="0.2">
      <c r="A12" s="468" t="s">
        <v>779</v>
      </c>
      <c r="B12" s="471" t="s">
        <v>780</v>
      </c>
      <c r="C12" s="470"/>
      <c r="D12" s="470"/>
      <c r="E12" s="470"/>
      <c r="F12" s="470"/>
      <c r="G12" s="470"/>
      <c r="H12" s="470"/>
      <c r="I12" s="470"/>
      <c r="J12" s="470"/>
      <c r="K12" s="373"/>
    </row>
    <row r="13" spans="1:11" s="185" customFormat="1" ht="18" customHeight="1" x14ac:dyDescent="0.2">
      <c r="A13" s="583"/>
      <c r="B13" s="470"/>
      <c r="C13" s="583"/>
      <c r="D13" s="583"/>
      <c r="E13" s="583"/>
      <c r="F13" s="583"/>
      <c r="G13" s="583"/>
      <c r="H13" s="583"/>
      <c r="I13" s="583"/>
      <c r="J13" s="583"/>
      <c r="K13" s="373"/>
    </row>
    <row r="14" spans="1:11" s="185" customFormat="1" ht="18" customHeight="1" thickBot="1" x14ac:dyDescent="0.25">
      <c r="A14" s="471"/>
      <c r="B14" s="374"/>
      <c r="C14" s="374"/>
      <c r="D14" s="374"/>
      <c r="E14" s="374"/>
      <c r="F14" s="374"/>
      <c r="G14" s="374"/>
      <c r="H14" s="374"/>
      <c r="I14" s="374"/>
      <c r="J14" s="374"/>
      <c r="K14" s="373"/>
    </row>
    <row r="15" spans="1:11" s="185" customFormat="1" ht="16.5" customHeight="1" x14ac:dyDescent="0.2">
      <c r="A15" s="3609" t="s">
        <v>781</v>
      </c>
      <c r="B15" s="3610"/>
      <c r="C15" s="3610"/>
      <c r="D15" s="3610"/>
      <c r="E15" s="3611"/>
      <c r="F15" s="3615" t="s">
        <v>782</v>
      </c>
      <c r="G15" s="3617" t="s">
        <v>783</v>
      </c>
      <c r="H15" s="3611"/>
      <c r="I15" s="3619" t="s">
        <v>848</v>
      </c>
      <c r="J15" s="3621" t="s">
        <v>529</v>
      </c>
      <c r="K15" s="373"/>
    </row>
    <row r="16" spans="1:11" s="185" customFormat="1" ht="16.5" customHeight="1" thickBot="1" x14ac:dyDescent="0.25">
      <c r="A16" s="3612"/>
      <c r="B16" s="3613"/>
      <c r="C16" s="3613"/>
      <c r="D16" s="3613"/>
      <c r="E16" s="3614"/>
      <c r="F16" s="3616"/>
      <c r="G16" s="3618"/>
      <c r="H16" s="3614"/>
      <c r="I16" s="3620"/>
      <c r="J16" s="3622"/>
      <c r="K16" s="373"/>
    </row>
    <row r="17" spans="1:11" s="185" customFormat="1" ht="25" customHeight="1" x14ac:dyDescent="0.2">
      <c r="A17" s="3606" t="s">
        <v>784</v>
      </c>
      <c r="B17" s="3607"/>
      <c r="C17" s="3607"/>
      <c r="D17" s="3607"/>
      <c r="E17" s="3608"/>
      <c r="F17" s="472" t="s">
        <v>117</v>
      </c>
      <c r="G17" s="473"/>
      <c r="H17" s="474" t="s">
        <v>785</v>
      </c>
      <c r="I17" s="586"/>
      <c r="J17" s="476"/>
      <c r="K17" s="373"/>
    </row>
    <row r="18" spans="1:11" s="185" customFormat="1" ht="25" customHeight="1" x14ac:dyDescent="0.2">
      <c r="A18" s="3602" t="s">
        <v>786</v>
      </c>
      <c r="B18" s="3603"/>
      <c r="C18" s="3603"/>
      <c r="D18" s="3603"/>
      <c r="E18" s="3604"/>
      <c r="F18" s="477" t="s">
        <v>117</v>
      </c>
      <c r="G18" s="478"/>
      <c r="H18" s="479" t="s">
        <v>785</v>
      </c>
      <c r="I18" s="587"/>
      <c r="J18" s="481"/>
      <c r="K18" s="373"/>
    </row>
    <row r="19" spans="1:11" s="185" customFormat="1" ht="25" customHeight="1" x14ac:dyDescent="0.2">
      <c r="A19" s="3602" t="s">
        <v>787</v>
      </c>
      <c r="B19" s="3603"/>
      <c r="C19" s="3603"/>
      <c r="D19" s="3603"/>
      <c r="E19" s="3604"/>
      <c r="F19" s="477" t="s">
        <v>117</v>
      </c>
      <c r="G19" s="478"/>
      <c r="H19" s="479" t="s">
        <v>785</v>
      </c>
      <c r="I19" s="587"/>
      <c r="J19" s="481"/>
      <c r="K19" s="373"/>
    </row>
    <row r="20" spans="1:11" s="185" customFormat="1" ht="25" customHeight="1" x14ac:dyDescent="0.2">
      <c r="A20" s="3602" t="s">
        <v>788</v>
      </c>
      <c r="B20" s="3603"/>
      <c r="C20" s="3603"/>
      <c r="D20" s="3603"/>
      <c r="E20" s="3604"/>
      <c r="F20" s="477" t="s">
        <v>117</v>
      </c>
      <c r="G20" s="478"/>
      <c r="H20" s="479" t="s">
        <v>785</v>
      </c>
      <c r="I20" s="587"/>
      <c r="J20" s="481"/>
      <c r="K20" s="373"/>
    </row>
    <row r="21" spans="1:11" s="185" customFormat="1" ht="25" customHeight="1" x14ac:dyDescent="0.2">
      <c r="A21" s="3602" t="s">
        <v>789</v>
      </c>
      <c r="B21" s="3603"/>
      <c r="C21" s="3603"/>
      <c r="D21" s="3603"/>
      <c r="E21" s="3604"/>
      <c r="F21" s="477" t="s">
        <v>117</v>
      </c>
      <c r="G21" s="478"/>
      <c r="H21" s="479" t="s">
        <v>785</v>
      </c>
      <c r="I21" s="587"/>
      <c r="J21" s="481"/>
      <c r="K21" s="373"/>
    </row>
    <row r="22" spans="1:11" s="185" customFormat="1" ht="25" customHeight="1" x14ac:dyDescent="0.2">
      <c r="A22" s="3602" t="s">
        <v>790</v>
      </c>
      <c r="B22" s="3603"/>
      <c r="C22" s="3603"/>
      <c r="D22" s="3603"/>
      <c r="E22" s="3604"/>
      <c r="F22" s="477" t="s">
        <v>117</v>
      </c>
      <c r="G22" s="478"/>
      <c r="H22" s="479" t="s">
        <v>785</v>
      </c>
      <c r="I22" s="587"/>
      <c r="J22" s="481"/>
      <c r="K22" s="373"/>
    </row>
    <row r="23" spans="1:11" s="185" customFormat="1" ht="25" customHeight="1" x14ac:dyDescent="0.2">
      <c r="A23" s="3602" t="s">
        <v>791</v>
      </c>
      <c r="B23" s="3603"/>
      <c r="C23" s="3603"/>
      <c r="D23" s="3603"/>
      <c r="E23" s="3604"/>
      <c r="F23" s="477" t="s">
        <v>117</v>
      </c>
      <c r="G23" s="478"/>
      <c r="H23" s="479" t="s">
        <v>785</v>
      </c>
      <c r="I23" s="587"/>
      <c r="J23" s="481"/>
      <c r="K23" s="373"/>
    </row>
    <row r="24" spans="1:11" s="185" customFormat="1" ht="25" customHeight="1" x14ac:dyDescent="0.2">
      <c r="A24" s="482"/>
      <c r="B24" s="3605" t="s">
        <v>792</v>
      </c>
      <c r="C24" s="3603"/>
      <c r="D24" s="3603"/>
      <c r="E24" s="3604"/>
      <c r="F24" s="477" t="s">
        <v>117</v>
      </c>
      <c r="G24" s="478"/>
      <c r="H24" s="479" t="s">
        <v>785</v>
      </c>
      <c r="I24" s="587"/>
      <c r="J24" s="481"/>
      <c r="K24" s="373"/>
    </row>
    <row r="25" spans="1:11" s="185" customFormat="1" ht="25" customHeight="1" x14ac:dyDescent="0.2">
      <c r="A25" s="483" t="s">
        <v>793</v>
      </c>
      <c r="B25" s="3605" t="s">
        <v>794</v>
      </c>
      <c r="C25" s="3603"/>
      <c r="D25" s="3603"/>
      <c r="E25" s="3604"/>
      <c r="F25" s="477" t="s">
        <v>117</v>
      </c>
      <c r="G25" s="478"/>
      <c r="H25" s="479" t="s">
        <v>785</v>
      </c>
      <c r="I25" s="587"/>
      <c r="J25" s="481"/>
      <c r="K25" s="373"/>
    </row>
    <row r="26" spans="1:11" s="185" customFormat="1" ht="25" customHeight="1" thickBot="1" x14ac:dyDescent="0.25">
      <c r="A26" s="484"/>
      <c r="B26" s="3605" t="s">
        <v>795</v>
      </c>
      <c r="C26" s="3603"/>
      <c r="D26" s="3603"/>
      <c r="E26" s="3604"/>
      <c r="F26" s="485" t="s">
        <v>117</v>
      </c>
      <c r="G26" s="478"/>
      <c r="H26" s="479" t="s">
        <v>785</v>
      </c>
      <c r="I26" s="587"/>
      <c r="J26" s="481"/>
      <c r="K26" s="373"/>
    </row>
    <row r="27" spans="1:11" s="185" customFormat="1" ht="30" customHeight="1" thickTop="1" thickBot="1" x14ac:dyDescent="0.25">
      <c r="A27" s="453" t="s">
        <v>796</v>
      </c>
      <c r="B27" s="486"/>
      <c r="C27" s="454"/>
      <c r="D27" s="454"/>
      <c r="E27" s="454"/>
      <c r="F27" s="395"/>
      <c r="G27" s="487">
        <f>SUM(G17:G26)</f>
        <v>0</v>
      </c>
      <c r="H27" s="488" t="s">
        <v>797</v>
      </c>
      <c r="I27" s="588">
        <f>SUM(I17:I26)</f>
        <v>0</v>
      </c>
      <c r="J27" s="490"/>
      <c r="K27" s="373"/>
    </row>
    <row r="28" spans="1:11" ht="4.5" customHeight="1" x14ac:dyDescent="0.2"/>
    <row r="29" spans="1:11" ht="16.5" customHeight="1" x14ac:dyDescent="0.2">
      <c r="A29" s="235" t="s">
        <v>749</v>
      </c>
      <c r="B29" s="235"/>
      <c r="C29" s="235"/>
      <c r="D29" s="235"/>
      <c r="E29" s="235"/>
      <c r="F29" s="235"/>
    </row>
    <row r="30" spans="1:11" ht="16.5" customHeight="1" x14ac:dyDescent="0.2">
      <c r="A30" s="235" t="s">
        <v>798</v>
      </c>
      <c r="B30" s="235"/>
      <c r="C30" s="235"/>
      <c r="D30" s="235"/>
      <c r="E30" s="235"/>
      <c r="F30" s="235"/>
    </row>
    <row r="31" spans="1:11" ht="16.5" customHeight="1" x14ac:dyDescent="0.2">
      <c r="A31" s="396"/>
      <c r="B31" s="235"/>
      <c r="C31" s="235"/>
      <c r="D31" s="235"/>
      <c r="E31" s="235"/>
      <c r="F31" s="235"/>
    </row>
  </sheetData>
  <sheetProtection selectLockedCells="1"/>
  <mergeCells count="18">
    <mergeCell ref="A1:B1"/>
    <mergeCell ref="A2:J2"/>
    <mergeCell ref="A15:E16"/>
    <mergeCell ref="F15:F16"/>
    <mergeCell ref="G15:H16"/>
    <mergeCell ref="I15:I16"/>
    <mergeCell ref="J15:J16"/>
    <mergeCell ref="F4:I4"/>
    <mergeCell ref="A23:E23"/>
    <mergeCell ref="B24:E24"/>
    <mergeCell ref="B25:E25"/>
    <mergeCell ref="B26:E26"/>
    <mergeCell ref="A17:E17"/>
    <mergeCell ref="A18:E18"/>
    <mergeCell ref="A19:E19"/>
    <mergeCell ref="A20:E20"/>
    <mergeCell ref="A21:E21"/>
    <mergeCell ref="A22:E22"/>
  </mergeCells>
  <phoneticPr fontId="2"/>
  <dataValidations count="1">
    <dataValidation type="list" allowBlank="1" showInputMessage="1" showErrorMessage="1" sqref="F17:F26" xr:uid="{00000000-0002-0000-2600-000000000000}">
      <formula1>"□,■"</formula1>
    </dataValidation>
  </dataValidations>
  <printOptions horizontalCentered="1"/>
  <pageMargins left="0.78740157480314965" right="0.39370078740157483" top="0.59055118110236227" bottom="0.59055118110236227" header="0" footer="0"/>
  <pageSetup paperSize="9" scale="86"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tabColor rgb="FF9999FF"/>
    <pageSetUpPr fitToPage="1"/>
  </sheetPr>
  <dimension ref="A1:H37"/>
  <sheetViews>
    <sheetView showGridLines="0" view="pageBreakPreview" zoomScale="85" zoomScaleNormal="100" zoomScaleSheetLayoutView="85" workbookViewId="0">
      <selection activeCell="F6" sqref="F6"/>
    </sheetView>
  </sheetViews>
  <sheetFormatPr defaultColWidth="9.69921875" defaultRowHeight="13" x14ac:dyDescent="0.2"/>
  <cols>
    <col min="1" max="1" width="18.69921875" style="698" customWidth="1"/>
    <col min="2" max="2" width="40.69921875" style="698" customWidth="1"/>
    <col min="3" max="3" width="18.69921875" style="698" customWidth="1"/>
    <col min="4" max="4" width="40.69921875" style="698" customWidth="1"/>
    <col min="5" max="5" width="2.59765625" style="698" bestFit="1" customWidth="1"/>
    <col min="6" max="6" width="5.3984375" style="699" customWidth="1"/>
    <col min="7" max="7" width="6.3984375" style="698" customWidth="1"/>
    <col min="8" max="16384" width="9.69921875" style="698"/>
  </cols>
  <sheetData>
    <row r="1" spans="1:8" ht="18" customHeight="1" x14ac:dyDescent="0.2">
      <c r="A1" s="697" t="s">
        <v>298</v>
      </c>
    </row>
    <row r="2" spans="1:8" ht="7" customHeight="1" x14ac:dyDescent="0.2"/>
    <row r="3" spans="1:8" ht="7" customHeight="1" x14ac:dyDescent="0.2"/>
    <row r="4" spans="1:8" ht="15" customHeight="1" x14ac:dyDescent="0.2">
      <c r="A4" s="700" t="s">
        <v>332</v>
      </c>
    </row>
    <row r="5" spans="1:8" ht="21" customHeight="1" x14ac:dyDescent="0.2">
      <c r="A5" s="1333" t="s">
        <v>304</v>
      </c>
      <c r="B5" s="1349" t="s">
        <v>305</v>
      </c>
      <c r="C5" s="3706" t="s">
        <v>306</v>
      </c>
      <c r="D5" s="3706"/>
      <c r="E5" s="3707" t="s">
        <v>307</v>
      </c>
      <c r="F5" s="3708"/>
      <c r="H5" s="1792" t="s">
        <v>333</v>
      </c>
    </row>
    <row r="6" spans="1:8" ht="21" customHeight="1" x14ac:dyDescent="0.2">
      <c r="A6" s="1130" t="s">
        <v>334</v>
      </c>
      <c r="B6" s="1131" t="s">
        <v>1487</v>
      </c>
      <c r="C6" s="3709" t="s">
        <v>1155</v>
      </c>
      <c r="D6" s="3709"/>
      <c r="E6" s="1138"/>
      <c r="F6" s="1344" t="s">
        <v>117</v>
      </c>
      <c r="G6" s="701"/>
      <c r="H6" s="1792" t="s">
        <v>335</v>
      </c>
    </row>
    <row r="7" spans="1:8" ht="21" customHeight="1" x14ac:dyDescent="0.2">
      <c r="A7" s="1132" t="s">
        <v>316</v>
      </c>
      <c r="B7" s="1133" t="s">
        <v>77</v>
      </c>
      <c r="C7" s="3697" t="s">
        <v>1156</v>
      </c>
      <c r="D7" s="3697"/>
      <c r="E7" s="1135"/>
      <c r="F7" s="1344" t="s">
        <v>117</v>
      </c>
      <c r="G7" s="701"/>
      <c r="H7" s="701"/>
    </row>
    <row r="8" spans="1:8" ht="21" customHeight="1" x14ac:dyDescent="0.2">
      <c r="A8" s="1132" t="s">
        <v>309</v>
      </c>
      <c r="B8" s="1133" t="s">
        <v>108</v>
      </c>
      <c r="C8" s="3703"/>
      <c r="D8" s="3704"/>
      <c r="E8" s="1135"/>
      <c r="F8" s="1344" t="s">
        <v>117</v>
      </c>
      <c r="G8" s="701"/>
      <c r="H8" s="701"/>
    </row>
    <row r="9" spans="1:8" ht="21" customHeight="1" x14ac:dyDescent="0.2">
      <c r="A9" s="1132" t="s">
        <v>126</v>
      </c>
      <c r="B9" s="1133" t="s">
        <v>127</v>
      </c>
      <c r="C9" s="3703"/>
      <c r="D9" s="3704"/>
      <c r="E9" s="1135"/>
      <c r="F9" s="1344" t="s">
        <v>117</v>
      </c>
      <c r="G9" s="701"/>
      <c r="H9" s="701"/>
    </row>
    <row r="10" spans="1:8" ht="21" customHeight="1" x14ac:dyDescent="0.2">
      <c r="A10" s="1132" t="s">
        <v>137</v>
      </c>
      <c r="B10" s="1133" t="s">
        <v>138</v>
      </c>
      <c r="C10" s="3703"/>
      <c r="D10" s="3704"/>
      <c r="E10" s="1135"/>
      <c r="F10" s="1344" t="s">
        <v>117</v>
      </c>
      <c r="G10" s="701"/>
      <c r="H10" s="701"/>
    </row>
    <row r="11" spans="1:8" ht="21" customHeight="1" x14ac:dyDescent="0.2">
      <c r="A11" s="1132" t="s">
        <v>924</v>
      </c>
      <c r="B11" s="1133" t="s">
        <v>1691</v>
      </c>
      <c r="C11" s="3703" t="s">
        <v>1712</v>
      </c>
      <c r="D11" s="3704"/>
      <c r="E11" s="1135"/>
      <c r="F11" s="1344" t="s">
        <v>117</v>
      </c>
      <c r="G11" s="701"/>
      <c r="H11" s="701"/>
    </row>
    <row r="12" spans="1:8" ht="21" customHeight="1" x14ac:dyDescent="0.2">
      <c r="A12" s="1132" t="s">
        <v>1713</v>
      </c>
      <c r="B12" s="1133" t="s">
        <v>1714</v>
      </c>
      <c r="C12" s="3703" t="s">
        <v>1712</v>
      </c>
      <c r="D12" s="3704"/>
      <c r="E12" s="1787"/>
      <c r="F12" s="1344"/>
      <c r="G12" s="701"/>
      <c r="H12" s="701"/>
    </row>
    <row r="13" spans="1:8" ht="21" customHeight="1" x14ac:dyDescent="0.2">
      <c r="A13" s="1134" t="s">
        <v>1703</v>
      </c>
      <c r="B13" s="1135" t="s">
        <v>1073</v>
      </c>
      <c r="C13" s="3705" t="s">
        <v>1160</v>
      </c>
      <c r="D13" s="3697"/>
      <c r="E13" s="1140"/>
      <c r="F13" s="1344" t="s">
        <v>117</v>
      </c>
      <c r="G13" s="701"/>
    </row>
    <row r="14" spans="1:8" ht="21" customHeight="1" x14ac:dyDescent="0.2">
      <c r="A14" s="1134" t="s">
        <v>1695</v>
      </c>
      <c r="B14" s="1135" t="s">
        <v>38</v>
      </c>
      <c r="C14" s="3697" t="s">
        <v>1161</v>
      </c>
      <c r="D14" s="3697"/>
      <c r="E14" s="1140"/>
      <c r="F14" s="1344" t="s">
        <v>117</v>
      </c>
      <c r="G14" s="701"/>
    </row>
    <row r="15" spans="1:8" ht="21" customHeight="1" x14ac:dyDescent="0.2">
      <c r="A15" s="1134" t="s">
        <v>1715</v>
      </c>
      <c r="B15" s="1135" t="s">
        <v>1172</v>
      </c>
      <c r="C15" s="3697" t="s">
        <v>1141</v>
      </c>
      <c r="D15" s="3697"/>
      <c r="E15" s="1139" t="s">
        <v>238</v>
      </c>
      <c r="F15" s="1344" t="s">
        <v>117</v>
      </c>
      <c r="G15" s="701"/>
    </row>
    <row r="16" spans="1:8" ht="21" customHeight="1" x14ac:dyDescent="0.2">
      <c r="A16" s="1134" t="s">
        <v>1715</v>
      </c>
      <c r="B16" s="1135" t="s">
        <v>1106</v>
      </c>
      <c r="C16" s="3697" t="s">
        <v>1142</v>
      </c>
      <c r="D16" s="3697"/>
      <c r="E16" s="1139" t="s">
        <v>238</v>
      </c>
      <c r="F16" s="1344" t="s">
        <v>117</v>
      </c>
      <c r="G16" s="701"/>
    </row>
    <row r="17" spans="1:8" ht="21" customHeight="1" x14ac:dyDescent="0.2">
      <c r="A17" s="1132" t="s">
        <v>220</v>
      </c>
      <c r="B17" s="1133" t="s">
        <v>336</v>
      </c>
      <c r="C17" s="3701" t="s">
        <v>1157</v>
      </c>
      <c r="D17" s="3701"/>
      <c r="E17" s="1135"/>
      <c r="F17" s="1344" t="s">
        <v>117</v>
      </c>
      <c r="G17" s="701"/>
      <c r="H17" s="701"/>
    </row>
    <row r="18" spans="1:8" ht="21" customHeight="1" x14ac:dyDescent="0.2">
      <c r="A18" s="1132" t="s">
        <v>337</v>
      </c>
      <c r="B18" s="1133" t="s">
        <v>312</v>
      </c>
      <c r="C18" s="3702"/>
      <c r="D18" s="3702"/>
      <c r="E18" s="1135"/>
      <c r="F18" s="1344" t="s">
        <v>117</v>
      </c>
      <c r="G18" s="701"/>
      <c r="H18" s="701"/>
    </row>
    <row r="19" spans="1:8" ht="21" customHeight="1" x14ac:dyDescent="0.2">
      <c r="A19" s="1132" t="s">
        <v>314</v>
      </c>
      <c r="B19" s="1133" t="s">
        <v>313</v>
      </c>
      <c r="C19" s="3702"/>
      <c r="D19" s="3702"/>
      <c r="E19" s="1135"/>
      <c r="F19" s="1344" t="s">
        <v>117</v>
      </c>
      <c r="G19" s="701"/>
      <c r="H19" s="701"/>
    </row>
    <row r="20" spans="1:8" ht="21" customHeight="1" x14ac:dyDescent="0.2">
      <c r="A20" s="1132" t="s">
        <v>1698</v>
      </c>
      <c r="B20" s="1133" t="s">
        <v>1232</v>
      </c>
      <c r="C20" s="3697"/>
      <c r="D20" s="3697"/>
      <c r="E20" s="1139" t="s">
        <v>238</v>
      </c>
      <c r="F20" s="1344" t="s">
        <v>117</v>
      </c>
      <c r="G20" s="701"/>
      <c r="H20" s="701"/>
    </row>
    <row r="21" spans="1:8" ht="21" customHeight="1" x14ac:dyDescent="0.2">
      <c r="A21" s="1132" t="s">
        <v>1699</v>
      </c>
      <c r="B21" s="1133" t="s">
        <v>315</v>
      </c>
      <c r="C21" s="3697"/>
      <c r="D21" s="3697"/>
      <c r="E21" s="1139" t="s">
        <v>238</v>
      </c>
      <c r="F21" s="1344" t="s">
        <v>117</v>
      </c>
      <c r="G21" s="701"/>
      <c r="H21" s="701"/>
    </row>
    <row r="22" spans="1:8" ht="21" customHeight="1" x14ac:dyDescent="0.2">
      <c r="A22" s="1132" t="s">
        <v>1700</v>
      </c>
      <c r="B22" s="1133" t="s">
        <v>1119</v>
      </c>
      <c r="C22" s="3697"/>
      <c r="D22" s="3697"/>
      <c r="E22" s="1139" t="s">
        <v>238</v>
      </c>
      <c r="F22" s="1344" t="s">
        <v>117</v>
      </c>
      <c r="G22" s="701"/>
      <c r="H22" s="701"/>
    </row>
    <row r="23" spans="1:8" ht="21" customHeight="1" x14ac:dyDescent="0.2">
      <c r="A23" s="1132" t="s">
        <v>310</v>
      </c>
      <c r="B23" s="1133" t="s">
        <v>317</v>
      </c>
      <c r="C23" s="3697"/>
      <c r="D23" s="3697"/>
      <c r="E23" s="1139" t="s">
        <v>238</v>
      </c>
      <c r="F23" s="1344" t="s">
        <v>117</v>
      </c>
      <c r="G23" s="701"/>
      <c r="H23" s="701"/>
    </row>
    <row r="24" spans="1:8" ht="21" customHeight="1" x14ac:dyDescent="0.2">
      <c r="A24" s="1132" t="s">
        <v>1701</v>
      </c>
      <c r="B24" s="1133" t="s">
        <v>43</v>
      </c>
      <c r="C24" s="3697"/>
      <c r="D24" s="3697"/>
      <c r="E24" s="1139" t="s">
        <v>238</v>
      </c>
      <c r="F24" s="1344" t="s">
        <v>117</v>
      </c>
      <c r="G24" s="701"/>
      <c r="H24" s="701"/>
    </row>
    <row r="25" spans="1:8" ht="21" customHeight="1" x14ac:dyDescent="0.2">
      <c r="A25" s="1132" t="s">
        <v>1716</v>
      </c>
      <c r="B25" s="1135" t="s">
        <v>1170</v>
      </c>
      <c r="C25" s="3697"/>
      <c r="D25" s="3697"/>
      <c r="E25" s="1139" t="s">
        <v>238</v>
      </c>
      <c r="F25" s="1344" t="s">
        <v>117</v>
      </c>
      <c r="G25" s="701"/>
      <c r="H25" s="701"/>
    </row>
    <row r="26" spans="1:8" ht="21" customHeight="1" x14ac:dyDescent="0.2">
      <c r="A26" s="1132" t="s">
        <v>338</v>
      </c>
      <c r="B26" s="1133" t="s">
        <v>318</v>
      </c>
      <c r="C26" s="3697"/>
      <c r="D26" s="3697"/>
      <c r="E26" s="1139" t="s">
        <v>238</v>
      </c>
      <c r="F26" s="1344" t="s">
        <v>117</v>
      </c>
      <c r="G26" s="701"/>
      <c r="H26" s="701"/>
    </row>
    <row r="27" spans="1:8" ht="21" customHeight="1" x14ac:dyDescent="0.2">
      <c r="A27" s="1132" t="s">
        <v>319</v>
      </c>
      <c r="B27" s="1133" t="s">
        <v>320</v>
      </c>
      <c r="C27" s="3697"/>
      <c r="D27" s="3697"/>
      <c r="E27" s="1139" t="s">
        <v>238</v>
      </c>
      <c r="F27" s="1344" t="s">
        <v>117</v>
      </c>
      <c r="G27" s="701"/>
      <c r="H27" s="701"/>
    </row>
    <row r="28" spans="1:8" ht="21" customHeight="1" x14ac:dyDescent="0.2">
      <c r="A28" s="1132" t="s">
        <v>1164</v>
      </c>
      <c r="B28" s="1133" t="s">
        <v>321</v>
      </c>
      <c r="C28" s="3697"/>
      <c r="D28" s="3697"/>
      <c r="E28" s="1139" t="s">
        <v>238</v>
      </c>
      <c r="F28" s="1344" t="s">
        <v>117</v>
      </c>
      <c r="G28" s="701"/>
      <c r="H28" s="701"/>
    </row>
    <row r="29" spans="1:8" ht="21" customHeight="1" x14ac:dyDescent="0.2">
      <c r="A29" s="1132" t="s">
        <v>1368</v>
      </c>
      <c r="B29" s="1133" t="s">
        <v>1705</v>
      </c>
      <c r="C29" s="3697"/>
      <c r="D29" s="3697"/>
      <c r="E29" s="1139" t="s">
        <v>238</v>
      </c>
      <c r="F29" s="1344" t="s">
        <v>117</v>
      </c>
      <c r="G29" s="701"/>
      <c r="H29" s="701"/>
    </row>
    <row r="30" spans="1:8" ht="35.15" customHeight="1" x14ac:dyDescent="0.2">
      <c r="A30" s="1132" t="s">
        <v>322</v>
      </c>
      <c r="B30" s="1133" t="s">
        <v>1370</v>
      </c>
      <c r="C30" s="3697"/>
      <c r="D30" s="3697"/>
      <c r="E30" s="1139" t="s">
        <v>238</v>
      </c>
      <c r="F30" s="1344" t="s">
        <v>117</v>
      </c>
      <c r="G30" s="701"/>
      <c r="H30" s="701"/>
    </row>
    <row r="31" spans="1:8" ht="34.5" customHeight="1" x14ac:dyDescent="0.2">
      <c r="A31" s="1132" t="s">
        <v>1372</v>
      </c>
      <c r="B31" s="1133" t="s">
        <v>1373</v>
      </c>
      <c r="C31" s="3699"/>
      <c r="D31" s="3700"/>
      <c r="E31" s="1139" t="s">
        <v>238</v>
      </c>
      <c r="F31" s="1344" t="s">
        <v>117</v>
      </c>
      <c r="G31" s="701"/>
      <c r="H31" s="701"/>
    </row>
    <row r="32" spans="1:8" ht="21" customHeight="1" x14ac:dyDescent="0.2">
      <c r="A32" s="1132" t="s">
        <v>1163</v>
      </c>
      <c r="B32" s="1133" t="s">
        <v>323</v>
      </c>
      <c r="C32" s="3697"/>
      <c r="D32" s="3697"/>
      <c r="E32" s="1139" t="s">
        <v>238</v>
      </c>
      <c r="F32" s="1344" t="s">
        <v>117</v>
      </c>
      <c r="G32" s="701"/>
      <c r="H32" s="701"/>
    </row>
    <row r="33" spans="1:8" ht="21" customHeight="1" x14ac:dyDescent="0.2">
      <c r="A33" s="1134" t="s">
        <v>324</v>
      </c>
      <c r="B33" s="1135" t="s">
        <v>325</v>
      </c>
      <c r="C33" s="3697"/>
      <c r="D33" s="3697"/>
      <c r="E33" s="1139" t="s">
        <v>238</v>
      </c>
      <c r="F33" s="1344" t="s">
        <v>117</v>
      </c>
      <c r="G33" s="701"/>
      <c r="H33" s="701"/>
    </row>
    <row r="34" spans="1:8" ht="21" customHeight="1" x14ac:dyDescent="0.2">
      <c r="A34" s="1134" t="s">
        <v>1704</v>
      </c>
      <c r="B34" s="1135" t="s">
        <v>326</v>
      </c>
      <c r="C34" s="3697"/>
      <c r="D34" s="3697"/>
      <c r="E34" s="1139" t="s">
        <v>238</v>
      </c>
      <c r="F34" s="1344" t="s">
        <v>117</v>
      </c>
      <c r="G34" s="701"/>
      <c r="H34" s="701"/>
    </row>
    <row r="35" spans="1:8" ht="21" customHeight="1" x14ac:dyDescent="0.2">
      <c r="A35" s="1134" t="s">
        <v>1224</v>
      </c>
      <c r="B35" s="1135" t="s">
        <v>327</v>
      </c>
      <c r="C35" s="3697"/>
      <c r="D35" s="3697"/>
      <c r="E35" s="1139" t="s">
        <v>238</v>
      </c>
      <c r="F35" s="1344" t="s">
        <v>117</v>
      </c>
      <c r="G35" s="701"/>
      <c r="H35" s="701"/>
    </row>
    <row r="36" spans="1:8" ht="21" customHeight="1" x14ac:dyDescent="0.2">
      <c r="A36" s="1134" t="s">
        <v>1515</v>
      </c>
      <c r="B36" s="1135" t="s">
        <v>328</v>
      </c>
      <c r="C36" s="3697"/>
      <c r="D36" s="3697"/>
      <c r="E36" s="1139" t="s">
        <v>238</v>
      </c>
      <c r="F36" s="1344" t="s">
        <v>117</v>
      </c>
      <c r="G36" s="701"/>
      <c r="H36" s="701"/>
    </row>
    <row r="37" spans="1:8" ht="21" customHeight="1" thickBot="1" x14ac:dyDescent="0.25">
      <c r="A37" s="1136" t="s">
        <v>329</v>
      </c>
      <c r="B37" s="1137" t="s">
        <v>330</v>
      </c>
      <c r="C37" s="3698"/>
      <c r="D37" s="3698"/>
      <c r="E37" s="1141" t="s">
        <v>238</v>
      </c>
      <c r="F37" s="1378" t="s">
        <v>117</v>
      </c>
      <c r="G37" s="701"/>
      <c r="H37" s="701"/>
    </row>
  </sheetData>
  <mergeCells count="32">
    <mergeCell ref="C5:D5"/>
    <mergeCell ref="E5:F5"/>
    <mergeCell ref="C6:D6"/>
    <mergeCell ref="C7:D7"/>
    <mergeCell ref="C8:D8"/>
    <mergeCell ref="C9:D9"/>
    <mergeCell ref="C10:D10"/>
    <mergeCell ref="C13:D13"/>
    <mergeCell ref="C14:D14"/>
    <mergeCell ref="C15:D15"/>
    <mergeCell ref="C11:D11"/>
    <mergeCell ref="C12:D12"/>
    <mergeCell ref="C24:D24"/>
    <mergeCell ref="C23:D23"/>
    <mergeCell ref="C16:D16"/>
    <mergeCell ref="C17:D19"/>
    <mergeCell ref="C20:D20"/>
    <mergeCell ref="C21:D21"/>
    <mergeCell ref="C22:D22"/>
    <mergeCell ref="C28:D28"/>
    <mergeCell ref="C30:D30"/>
    <mergeCell ref="C31:D31"/>
    <mergeCell ref="C32:D32"/>
    <mergeCell ref="C25:D25"/>
    <mergeCell ref="C26:D26"/>
    <mergeCell ref="C27:D27"/>
    <mergeCell ref="C29:D29"/>
    <mergeCell ref="C33:D33"/>
    <mergeCell ref="C34:D34"/>
    <mergeCell ref="C35:D35"/>
    <mergeCell ref="C36:D36"/>
    <mergeCell ref="C37:D37"/>
  </mergeCells>
  <phoneticPr fontId="2"/>
  <dataValidations count="1">
    <dataValidation type="list" allowBlank="1" showInputMessage="1" showErrorMessage="1" sqref="F6:F37" xr:uid="{BA865CC8-7813-4F2B-9EE3-A23E6206939D}">
      <formula1>"□,■,―"</formula1>
    </dataValidation>
  </dataValidations>
  <pageMargins left="0.98425196850393704" right="0.59055118110236227" top="0.78740157480314965" bottom="0.78740157480314965" header="0" footer="0"/>
  <pageSetup paperSize="9" scale="75"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rgb="FF9999FF"/>
    <pageSetUpPr fitToPage="1"/>
  </sheetPr>
  <dimension ref="A1:AD69"/>
  <sheetViews>
    <sheetView showGridLines="0" view="pageBreakPreview" zoomScale="115" zoomScaleNormal="100" zoomScaleSheetLayoutView="115" workbookViewId="0">
      <selection activeCell="L2" sqref="L2:O2"/>
    </sheetView>
  </sheetViews>
  <sheetFormatPr defaultColWidth="9.09765625" defaultRowHeight="18" customHeight="1" x14ac:dyDescent="0.2"/>
  <cols>
    <col min="1" max="1" width="3" style="2" customWidth="1"/>
    <col min="2" max="3" width="3.3984375" style="2" customWidth="1"/>
    <col min="4" max="4" width="4.09765625" style="2" customWidth="1"/>
    <col min="5" max="5" width="5" style="2" customWidth="1"/>
    <col min="6" max="6" width="2.69921875" style="2" customWidth="1"/>
    <col min="7" max="7" width="10.09765625" style="2" customWidth="1"/>
    <col min="8" max="14" width="8.59765625" style="2" customWidth="1"/>
    <col min="15" max="15" width="3.69921875" style="2" customWidth="1"/>
    <col min="16" max="16" width="12.09765625" style="2" customWidth="1"/>
    <col min="17" max="16384" width="9.09765625" style="2"/>
  </cols>
  <sheetData>
    <row r="1" spans="1:15" ht="18" customHeight="1" x14ac:dyDescent="0.2">
      <c r="A1" s="1" t="s">
        <v>0</v>
      </c>
      <c r="C1" s="1"/>
    </row>
    <row r="2" spans="1:15" ht="18" customHeight="1" x14ac:dyDescent="0.2">
      <c r="L2" s="2016" t="s">
        <v>940</v>
      </c>
      <c r="M2" s="2016"/>
      <c r="N2" s="2016"/>
      <c r="O2" s="2016"/>
    </row>
    <row r="3" spans="1:15" ht="18" customHeight="1" x14ac:dyDescent="0.2">
      <c r="B3" s="2" t="s">
        <v>1431</v>
      </c>
    </row>
    <row r="4" spans="1:15" ht="18" customHeight="1" x14ac:dyDescent="0.2">
      <c r="B4" s="2" t="s">
        <v>1</v>
      </c>
    </row>
    <row r="5" spans="1:15" ht="18" customHeight="1" x14ac:dyDescent="0.2">
      <c r="J5" s="3" t="s">
        <v>5</v>
      </c>
      <c r="K5" s="2015">
        <f>IF(基本情報!G15="","",IF(基本情報!G15="個人",基本情報!G20,基本情報!G17))</f>
        <v>0</v>
      </c>
      <c r="L5" s="2015"/>
      <c r="M5" s="2015"/>
      <c r="N5" s="2015"/>
      <c r="O5" s="2020"/>
    </row>
    <row r="6" spans="1:15" ht="18" customHeight="1" x14ac:dyDescent="0.2">
      <c r="K6" s="2015" t="str">
        <f>IF(基本情報!G15="個人","",CONCATENATE(基本情報!G18,"　",基本情報!G20))</f>
        <v>　</v>
      </c>
      <c r="L6" s="2015"/>
      <c r="M6" s="2015"/>
      <c r="N6" s="2015"/>
      <c r="O6" s="2020"/>
    </row>
    <row r="7" spans="1:15" ht="6" hidden="1" customHeight="1" x14ac:dyDescent="0.2">
      <c r="K7" s="8"/>
      <c r="L7" s="8"/>
      <c r="M7" s="8"/>
      <c r="N7" s="8"/>
      <c r="O7" s="3"/>
    </row>
    <row r="8" spans="1:15" ht="18" hidden="1" customHeight="1" x14ac:dyDescent="0.2">
      <c r="J8" s="3" t="s">
        <v>985</v>
      </c>
      <c r="K8" s="2014" t="str">
        <f>IF('交-別記様式第1'!K8="","",'交-別記様式第1'!K8)</f>
        <v/>
      </c>
      <c r="L8" s="2014"/>
      <c r="M8" s="2014"/>
      <c r="N8" s="2014"/>
      <c r="O8" s="2020" t="s">
        <v>2</v>
      </c>
    </row>
    <row r="9" spans="1:15" ht="18" hidden="1" customHeight="1" x14ac:dyDescent="0.2">
      <c r="K9" s="2014" t="str">
        <f>IF('交-別記様式第1'!K9="","",'交-別記様式第1'!K9)</f>
        <v/>
      </c>
      <c r="L9" s="2014"/>
      <c r="M9" s="2014"/>
      <c r="N9" s="2014"/>
      <c r="O9" s="2020"/>
    </row>
    <row r="11" spans="1:15" ht="18" customHeight="1" x14ac:dyDescent="0.2">
      <c r="A11" s="2018" t="s">
        <v>1488</v>
      </c>
      <c r="B11" s="2018"/>
      <c r="C11" s="2018"/>
      <c r="D11" s="2018"/>
      <c r="E11" s="2018"/>
      <c r="F11" s="2018"/>
      <c r="G11" s="2018"/>
      <c r="H11" s="2018"/>
      <c r="I11" s="2018"/>
      <c r="J11" s="2018"/>
      <c r="K11" s="2018"/>
      <c r="L11" s="2018"/>
      <c r="M11" s="2018"/>
      <c r="N11" s="2018"/>
      <c r="O11" s="2018"/>
    </row>
    <row r="13" spans="1:15" ht="42" customHeight="1" x14ac:dyDescent="0.2">
      <c r="B13" s="2021" t="s">
        <v>1489</v>
      </c>
      <c r="C13" s="2021"/>
      <c r="D13" s="2021"/>
      <c r="E13" s="2021"/>
      <c r="F13" s="2021"/>
      <c r="G13" s="2021"/>
      <c r="H13" s="2021"/>
      <c r="I13" s="2021"/>
      <c r="J13" s="2021"/>
      <c r="K13" s="2021"/>
      <c r="L13" s="2021"/>
      <c r="M13" s="2021"/>
      <c r="N13" s="2021"/>
      <c r="O13" s="9"/>
    </row>
    <row r="14" spans="1:15" ht="16.5" customHeight="1" x14ac:dyDescent="0.2">
      <c r="B14" s="4"/>
      <c r="C14" s="4"/>
      <c r="D14" s="4"/>
      <c r="E14" s="4"/>
      <c r="F14" s="4"/>
      <c r="G14" s="4"/>
      <c r="H14" s="4"/>
      <c r="I14" s="4"/>
      <c r="J14" s="4"/>
      <c r="K14" s="4"/>
      <c r="L14" s="4"/>
      <c r="M14" s="4"/>
      <c r="N14" s="4"/>
    </row>
    <row r="15" spans="1:15" ht="18" customHeight="1" x14ac:dyDescent="0.2">
      <c r="A15" s="2019" t="s">
        <v>3</v>
      </c>
      <c r="B15" s="2019"/>
      <c r="C15" s="2019"/>
      <c r="D15" s="2019"/>
      <c r="E15" s="2019"/>
      <c r="F15" s="2019"/>
      <c r="G15" s="2019"/>
      <c r="H15" s="2019"/>
      <c r="I15" s="2019"/>
      <c r="J15" s="2019"/>
      <c r="K15" s="2019"/>
      <c r="L15" s="2019"/>
      <c r="M15" s="2019"/>
      <c r="N15" s="2019"/>
      <c r="O15" s="2019"/>
    </row>
    <row r="16" spans="1:15" ht="16.5" customHeight="1" x14ac:dyDescent="0.2"/>
    <row r="17" spans="2:30" ht="18.75" customHeight="1" x14ac:dyDescent="0.2">
      <c r="B17" s="2" t="s">
        <v>6</v>
      </c>
    </row>
    <row r="18" spans="2:30" ht="18.75" customHeight="1" x14ac:dyDescent="0.2">
      <c r="D18" s="2" t="s">
        <v>64</v>
      </c>
      <c r="G18" s="2014" t="str">
        <f>IF(AND(基本情報!E12="",基本情報!G12=""),"（　　　　　　　　）",CONCATENATE("（　",基本情報!D12,基本情報!E12,"-",基本情報!G12,"　）"))</f>
        <v>（　25A-　）</v>
      </c>
      <c r="H18" s="2014"/>
      <c r="I18" s="2014"/>
      <c r="V18" s="2014"/>
      <c r="W18" s="2014"/>
      <c r="X18" s="2014"/>
    </row>
    <row r="19" spans="2:30" ht="18.75" customHeight="1" x14ac:dyDescent="0.2">
      <c r="D19" s="2" t="s">
        <v>65</v>
      </c>
      <c r="F19" s="8"/>
      <c r="G19" s="2015" t="str">
        <f>IF(基本情報!D13="","（　　　　　　　　　　　　　　　　　　　　　　　　　　　）",CONCATENATE("（　",基本情報!D13,"　）"))</f>
        <v>（　　　　　　　　　　　　　　　　　　　　　　　　　　　）</v>
      </c>
      <c r="H19" s="2015"/>
      <c r="I19" s="2015"/>
      <c r="J19" s="2015"/>
      <c r="K19" s="2015"/>
      <c r="L19" s="2015"/>
      <c r="M19" s="2015"/>
      <c r="N19" s="2015"/>
      <c r="O19" s="2015"/>
      <c r="V19" s="2015"/>
      <c r="W19" s="2015"/>
      <c r="X19" s="2015"/>
      <c r="Y19" s="2015"/>
      <c r="Z19" s="2015"/>
      <c r="AA19" s="2015"/>
      <c r="AB19" s="2015"/>
      <c r="AC19" s="2015"/>
      <c r="AD19" s="2015"/>
    </row>
    <row r="20" spans="2:30" ht="18.75" customHeight="1" x14ac:dyDescent="0.2">
      <c r="B20" s="2" t="s">
        <v>8</v>
      </c>
      <c r="I20" s="2017"/>
      <c r="J20" s="2017"/>
      <c r="K20" s="2" t="s">
        <v>4</v>
      </c>
      <c r="X20" s="2017"/>
      <c r="Y20" s="2017"/>
    </row>
    <row r="21" spans="2:30" ht="18.75" customHeight="1" x14ac:dyDescent="0.2">
      <c r="D21" s="2" t="s">
        <v>72</v>
      </c>
      <c r="I21" s="2017"/>
      <c r="J21" s="2017"/>
      <c r="K21" s="2" t="s">
        <v>4</v>
      </c>
      <c r="X21" s="5"/>
      <c r="Y21" s="5"/>
    </row>
    <row r="22" spans="2:30" ht="18.75" customHeight="1" x14ac:dyDescent="0.2">
      <c r="D22" s="2" t="s">
        <v>73</v>
      </c>
      <c r="I22" s="3710">
        <f>I20-I21</f>
        <v>0</v>
      </c>
      <c r="J22" s="3710"/>
      <c r="K22" s="2" t="s">
        <v>4</v>
      </c>
    </row>
    <row r="23" spans="2:30" ht="18.75" customHeight="1" x14ac:dyDescent="0.2">
      <c r="B23" s="2" t="s">
        <v>59</v>
      </c>
      <c r="I23" s="5"/>
      <c r="J23" s="5"/>
      <c r="W23" s="2013"/>
      <c r="X23" s="2013"/>
      <c r="Y23" s="2013"/>
    </row>
    <row r="24" spans="2:30" ht="18.75" customHeight="1" x14ac:dyDescent="0.2">
      <c r="B24" s="2" t="s">
        <v>57</v>
      </c>
    </row>
    <row r="25" spans="2:30" ht="18.75" customHeight="1" x14ac:dyDescent="0.2">
      <c r="B25" s="2" t="s">
        <v>58</v>
      </c>
      <c r="H25" s="2013" t="s">
        <v>935</v>
      </c>
      <c r="I25" s="2013"/>
      <c r="J25" s="2013"/>
      <c r="P25" s="11"/>
    </row>
    <row r="26" spans="2:30" ht="12" customHeight="1" x14ac:dyDescent="0.2"/>
    <row r="27" spans="2:30" ht="9.75" customHeight="1" x14ac:dyDescent="0.2">
      <c r="C27" s="6" t="s">
        <v>66</v>
      </c>
      <c r="D27" s="6"/>
      <c r="E27" s="6"/>
      <c r="F27" s="6"/>
      <c r="G27" s="6"/>
      <c r="H27" s="6"/>
      <c r="I27" s="6"/>
      <c r="J27" s="6"/>
      <c r="K27" s="6"/>
      <c r="L27" s="6"/>
      <c r="M27" s="6"/>
      <c r="N27" s="6"/>
      <c r="O27" s="6"/>
    </row>
    <row r="28" spans="2:30" ht="9.75" customHeight="1" x14ac:dyDescent="0.2">
      <c r="B28" s="6"/>
      <c r="D28" s="7" t="s">
        <v>15</v>
      </c>
      <c r="E28" s="6" t="s">
        <v>16</v>
      </c>
      <c r="F28" s="6"/>
      <c r="G28" s="6"/>
      <c r="H28" s="6"/>
      <c r="I28" s="6"/>
      <c r="J28" s="6"/>
      <c r="K28" s="6"/>
      <c r="M28" s="6" t="s">
        <v>12</v>
      </c>
      <c r="N28" s="6"/>
      <c r="O28" s="6"/>
    </row>
    <row r="29" spans="2:30" ht="9.75" customHeight="1" x14ac:dyDescent="0.2">
      <c r="B29" s="6"/>
      <c r="D29" s="7" t="s">
        <v>17</v>
      </c>
      <c r="E29" s="6" t="s">
        <v>20</v>
      </c>
      <c r="F29" s="6"/>
      <c r="G29" s="6"/>
      <c r="H29" s="6"/>
      <c r="I29" s="6"/>
      <c r="J29" s="6"/>
      <c r="K29" s="6"/>
      <c r="M29" s="6" t="s">
        <v>9</v>
      </c>
      <c r="N29" s="6"/>
      <c r="O29" s="6"/>
    </row>
    <row r="30" spans="2:30" ht="9.75" customHeight="1" x14ac:dyDescent="0.2">
      <c r="B30" s="6"/>
      <c r="D30" s="7" t="s">
        <v>18</v>
      </c>
      <c r="E30" s="6" t="s">
        <v>21</v>
      </c>
      <c r="F30" s="6"/>
      <c r="G30" s="6"/>
      <c r="H30" s="6"/>
      <c r="I30" s="6"/>
      <c r="J30" s="6"/>
      <c r="K30" s="6"/>
      <c r="M30" s="6" t="s">
        <v>10</v>
      </c>
      <c r="N30" s="6"/>
      <c r="O30" s="6"/>
    </row>
    <row r="31" spans="2:30" ht="9.75" customHeight="1" x14ac:dyDescent="0.2">
      <c r="B31" s="6"/>
      <c r="D31" s="7" t="s">
        <v>19</v>
      </c>
      <c r="E31" s="6" t="s">
        <v>22</v>
      </c>
      <c r="F31" s="6"/>
      <c r="G31" s="6"/>
      <c r="H31" s="6"/>
      <c r="I31" s="6"/>
      <c r="J31" s="6"/>
      <c r="K31" s="6"/>
      <c r="M31" s="6" t="s">
        <v>11</v>
      </c>
      <c r="N31" s="6"/>
      <c r="O31" s="6"/>
    </row>
    <row r="32" spans="2:30" ht="10.5" customHeight="1" x14ac:dyDescent="0.2">
      <c r="B32" s="6"/>
      <c r="D32" s="7" t="s">
        <v>23</v>
      </c>
      <c r="E32" s="6" t="s">
        <v>1679</v>
      </c>
      <c r="F32" s="6"/>
      <c r="G32" s="6"/>
      <c r="H32" s="6"/>
      <c r="I32" s="6"/>
      <c r="J32" s="6"/>
      <c r="K32" s="6"/>
      <c r="M32" s="6" t="s">
        <v>1678</v>
      </c>
      <c r="N32" s="6"/>
      <c r="O32" s="6"/>
    </row>
    <row r="33" spans="2:24" ht="9.75" customHeight="1" x14ac:dyDescent="0.2">
      <c r="B33" s="6"/>
      <c r="D33" s="6"/>
      <c r="E33" s="6"/>
      <c r="F33" s="6"/>
      <c r="G33" s="6"/>
      <c r="H33" s="6"/>
      <c r="I33" s="6"/>
      <c r="J33" s="6"/>
      <c r="K33" s="6"/>
      <c r="M33" s="6"/>
      <c r="N33" s="6"/>
      <c r="O33" s="6"/>
    </row>
    <row r="34" spans="2:24" ht="9.65" customHeight="1" x14ac:dyDescent="0.2">
      <c r="C34" s="6" t="s">
        <v>67</v>
      </c>
      <c r="E34" s="6"/>
      <c r="F34" s="6"/>
      <c r="G34" s="6"/>
      <c r="H34" s="6"/>
      <c r="I34" s="6"/>
      <c r="J34" s="6"/>
      <c r="K34" s="6"/>
      <c r="M34" s="6"/>
      <c r="N34" s="6"/>
      <c r="O34" s="6"/>
    </row>
    <row r="35" spans="2:24" ht="10.5" customHeight="1" x14ac:dyDescent="0.2">
      <c r="B35" s="6"/>
      <c r="D35" s="7" t="s">
        <v>15</v>
      </c>
      <c r="E35" s="6" t="s">
        <v>37</v>
      </c>
      <c r="F35" s="6"/>
      <c r="H35" s="6"/>
      <c r="I35" s="6"/>
      <c r="J35" s="6"/>
      <c r="K35" s="6"/>
      <c r="M35" s="6" t="s">
        <v>12</v>
      </c>
      <c r="N35" s="6"/>
      <c r="O35" s="6"/>
      <c r="P35" s="7"/>
      <c r="Q35" s="6"/>
      <c r="R35" s="6"/>
      <c r="S35" s="6"/>
      <c r="T35" s="6"/>
      <c r="U35" s="6"/>
      <c r="V35" s="6"/>
      <c r="W35" s="6"/>
      <c r="X35" s="6"/>
    </row>
    <row r="36" spans="2:24" ht="10.5" customHeight="1" x14ac:dyDescent="0.2">
      <c r="B36" s="6"/>
      <c r="D36" s="7" t="s">
        <v>17</v>
      </c>
      <c r="E36" s="6" t="s">
        <v>1070</v>
      </c>
      <c r="F36" s="6"/>
      <c r="H36" s="6"/>
      <c r="I36" s="6"/>
      <c r="J36" s="6"/>
      <c r="K36" s="6"/>
      <c r="M36" s="6" t="s">
        <v>1069</v>
      </c>
      <c r="N36" s="6"/>
      <c r="O36" s="6"/>
      <c r="P36" s="7"/>
      <c r="Q36" s="6"/>
      <c r="R36" s="6"/>
      <c r="S36" s="6"/>
      <c r="T36" s="6"/>
      <c r="U36" s="6"/>
      <c r="V36" s="6"/>
      <c r="W36" s="6"/>
      <c r="X36" s="6"/>
    </row>
    <row r="37" spans="2:24" ht="10.5" customHeight="1" x14ac:dyDescent="0.2">
      <c r="B37" s="6"/>
      <c r="D37" s="7" t="s">
        <v>18</v>
      </c>
      <c r="E37" s="6" t="s">
        <v>1718</v>
      </c>
      <c r="F37" s="6"/>
      <c r="H37" s="6"/>
      <c r="I37" s="6"/>
      <c r="J37" s="6"/>
      <c r="K37" s="6"/>
      <c r="M37" s="6" t="s">
        <v>1528</v>
      </c>
      <c r="N37" s="6"/>
      <c r="O37" s="6"/>
      <c r="P37" s="7"/>
      <c r="Q37" s="6"/>
      <c r="R37" s="6"/>
      <c r="S37" s="6"/>
      <c r="T37" s="6"/>
      <c r="U37" s="6"/>
      <c r="V37" s="6"/>
      <c r="W37" s="6"/>
      <c r="X37" s="6"/>
    </row>
    <row r="38" spans="2:24" ht="10.5" customHeight="1" x14ac:dyDescent="0.2">
      <c r="B38" s="6"/>
      <c r="D38" s="7" t="s">
        <v>19</v>
      </c>
      <c r="E38" s="6" t="s">
        <v>1073</v>
      </c>
      <c r="F38" s="6"/>
      <c r="H38" s="6"/>
      <c r="I38" s="6"/>
      <c r="J38" s="6"/>
      <c r="K38" s="6"/>
      <c r="M38" s="6" t="s">
        <v>1529</v>
      </c>
      <c r="N38" s="6"/>
      <c r="O38" s="6"/>
      <c r="P38" s="7"/>
      <c r="Q38" s="6"/>
      <c r="R38" s="6"/>
      <c r="S38" s="6"/>
      <c r="T38" s="6"/>
      <c r="U38" s="6"/>
      <c r="V38" s="6"/>
      <c r="W38" s="6"/>
      <c r="X38" s="6"/>
    </row>
    <row r="39" spans="2:24" ht="10.5" customHeight="1" x14ac:dyDescent="0.2">
      <c r="B39" s="6"/>
      <c r="D39" s="7" t="s">
        <v>23</v>
      </c>
      <c r="E39" s="6" t="s">
        <v>1247</v>
      </c>
      <c r="F39" s="6"/>
      <c r="H39" s="6"/>
      <c r="I39" s="6"/>
      <c r="J39" s="6"/>
      <c r="K39" s="6"/>
      <c r="M39" s="6" t="s">
        <v>1530</v>
      </c>
      <c r="N39" s="6"/>
      <c r="O39" s="6"/>
      <c r="P39" s="7"/>
      <c r="Q39" s="6"/>
      <c r="R39" s="6"/>
      <c r="S39" s="6"/>
      <c r="T39" s="6"/>
      <c r="U39" s="6"/>
      <c r="V39" s="6"/>
      <c r="W39" s="6"/>
      <c r="X39" s="6"/>
    </row>
    <row r="40" spans="2:24" ht="10.5" customHeight="1" x14ac:dyDescent="0.2">
      <c r="B40" s="6"/>
      <c r="D40" s="7" t="s">
        <v>24</v>
      </c>
      <c r="E40" s="6" t="s">
        <v>38</v>
      </c>
      <c r="F40" s="6"/>
      <c r="H40" s="6"/>
      <c r="I40" s="6"/>
      <c r="J40" s="6"/>
      <c r="K40" s="6"/>
      <c r="M40" s="6" t="s">
        <v>1531</v>
      </c>
      <c r="N40" s="6"/>
      <c r="O40" s="6"/>
      <c r="P40" s="7"/>
      <c r="Q40" s="6"/>
      <c r="R40" s="6"/>
      <c r="S40" s="6"/>
      <c r="T40" s="6"/>
      <c r="U40" s="6"/>
      <c r="V40" s="6"/>
      <c r="W40" s="6"/>
      <c r="X40" s="6"/>
    </row>
    <row r="41" spans="2:24" ht="10.5" customHeight="1" x14ac:dyDescent="0.2">
      <c r="B41" s="6"/>
      <c r="D41" s="7" t="s">
        <v>25</v>
      </c>
      <c r="E41" s="6" t="s">
        <v>1166</v>
      </c>
      <c r="F41" s="6"/>
      <c r="H41" s="6"/>
      <c r="I41" s="6"/>
      <c r="J41" s="6"/>
      <c r="K41" s="6"/>
      <c r="M41" s="6" t="s">
        <v>1532</v>
      </c>
      <c r="N41" s="6"/>
      <c r="O41" s="6"/>
      <c r="P41" s="7"/>
      <c r="Q41" s="6"/>
      <c r="R41" s="6"/>
      <c r="S41" s="6"/>
      <c r="T41" s="6"/>
      <c r="U41" s="6"/>
      <c r="V41" s="6"/>
      <c r="W41" s="6"/>
      <c r="X41" s="6"/>
    </row>
    <row r="42" spans="2:24" ht="10.5" customHeight="1" x14ac:dyDescent="0.2">
      <c r="B42" s="6"/>
      <c r="D42" s="7" t="s">
        <v>26</v>
      </c>
      <c r="E42" s="6" t="s">
        <v>1168</v>
      </c>
      <c r="F42" s="6"/>
      <c r="H42" s="6"/>
      <c r="I42" s="6"/>
      <c r="J42" s="6"/>
      <c r="K42" s="6"/>
      <c r="M42" s="6" t="s">
        <v>1532</v>
      </c>
      <c r="N42" s="6"/>
      <c r="O42" s="6"/>
      <c r="P42" s="7"/>
      <c r="Q42" s="6"/>
      <c r="R42" s="6"/>
      <c r="S42" s="6"/>
      <c r="T42" s="6"/>
      <c r="U42" s="6"/>
      <c r="V42" s="6"/>
      <c r="W42" s="6"/>
      <c r="X42" s="6"/>
    </row>
    <row r="43" spans="2:24" ht="10.5" customHeight="1" x14ac:dyDescent="0.2">
      <c r="B43" s="6"/>
      <c r="D43" s="7" t="s">
        <v>27</v>
      </c>
      <c r="E43" s="6" t="s">
        <v>39</v>
      </c>
      <c r="F43" s="6"/>
      <c r="H43" s="6"/>
      <c r="I43" s="6"/>
      <c r="J43" s="6"/>
      <c r="K43" s="6"/>
      <c r="M43" s="6" t="s">
        <v>1533</v>
      </c>
      <c r="N43" s="6"/>
      <c r="O43" s="6"/>
      <c r="P43" s="7"/>
      <c r="Q43" s="6"/>
      <c r="R43" s="6"/>
      <c r="S43" s="6"/>
      <c r="T43" s="6"/>
      <c r="U43" s="6"/>
      <c r="V43" s="6"/>
      <c r="W43" s="6"/>
      <c r="X43" s="6"/>
    </row>
    <row r="44" spans="2:24" ht="10.5" customHeight="1" x14ac:dyDescent="0.2">
      <c r="B44" s="6"/>
      <c r="D44" s="7" t="s">
        <v>28</v>
      </c>
      <c r="E44" s="6" t="s">
        <v>40</v>
      </c>
      <c r="F44" s="6"/>
      <c r="H44" s="6"/>
      <c r="I44" s="6"/>
      <c r="J44" s="6"/>
      <c r="K44" s="6"/>
      <c r="M44" s="6" t="s">
        <v>1534</v>
      </c>
      <c r="N44" s="6"/>
      <c r="O44" s="6"/>
      <c r="P44" s="7"/>
      <c r="Q44" s="6"/>
      <c r="R44" s="6"/>
      <c r="S44" s="6"/>
      <c r="T44" s="6"/>
      <c r="U44" s="6"/>
      <c r="V44" s="6"/>
      <c r="W44" s="6"/>
      <c r="X44" s="6"/>
    </row>
    <row r="45" spans="2:24" ht="10.5" customHeight="1" x14ac:dyDescent="0.2">
      <c r="B45" s="6"/>
      <c r="D45" s="7" t="s">
        <v>29</v>
      </c>
      <c r="E45" s="6" t="s">
        <v>41</v>
      </c>
      <c r="F45" s="6"/>
      <c r="H45" s="6"/>
      <c r="I45" s="6"/>
      <c r="J45" s="6"/>
      <c r="K45" s="6"/>
      <c r="M45" s="6" t="s">
        <v>1535</v>
      </c>
      <c r="N45" s="6"/>
      <c r="O45" s="6"/>
      <c r="P45" s="7"/>
      <c r="Q45" s="6"/>
      <c r="R45" s="6"/>
      <c r="S45" s="6"/>
      <c r="T45" s="6"/>
      <c r="U45" s="6"/>
      <c r="V45" s="6"/>
      <c r="W45" s="6"/>
      <c r="X45" s="6"/>
    </row>
    <row r="46" spans="2:24" ht="10.5" customHeight="1" x14ac:dyDescent="0.2">
      <c r="B46" s="6"/>
      <c r="D46" s="7" t="s">
        <v>30</v>
      </c>
      <c r="E46" s="6" t="s">
        <v>1233</v>
      </c>
      <c r="F46" s="6"/>
      <c r="H46" s="6"/>
      <c r="I46" s="6"/>
      <c r="J46" s="6"/>
      <c r="K46" s="6"/>
      <c r="M46" s="6" t="s">
        <v>1234</v>
      </c>
      <c r="N46" s="6"/>
      <c r="O46" s="6"/>
      <c r="P46" s="7"/>
      <c r="Q46" s="6"/>
      <c r="R46" s="6"/>
      <c r="S46" s="6"/>
      <c r="T46" s="6"/>
      <c r="U46" s="6"/>
      <c r="V46" s="6"/>
      <c r="W46" s="6"/>
      <c r="X46" s="6"/>
    </row>
    <row r="47" spans="2:24" ht="10.5" customHeight="1" x14ac:dyDescent="0.2">
      <c r="B47" s="6"/>
      <c r="D47" s="7" t="s">
        <v>31</v>
      </c>
      <c r="E47" s="6" t="s">
        <v>42</v>
      </c>
      <c r="F47" s="6"/>
      <c r="H47" s="6"/>
      <c r="I47" s="6"/>
      <c r="J47" s="6"/>
      <c r="K47" s="6"/>
      <c r="M47" s="6" t="s">
        <v>1536</v>
      </c>
      <c r="N47" s="6"/>
      <c r="O47" s="6"/>
      <c r="P47" s="7"/>
      <c r="Q47" s="6"/>
      <c r="R47" s="6"/>
      <c r="S47" s="6"/>
      <c r="T47" s="6"/>
      <c r="U47" s="6"/>
      <c r="V47" s="6"/>
      <c r="W47" s="6"/>
      <c r="X47" s="6"/>
    </row>
    <row r="48" spans="2:24" ht="10.5" customHeight="1" x14ac:dyDescent="0.2">
      <c r="B48" s="6"/>
      <c r="D48" s="7" t="s">
        <v>32</v>
      </c>
      <c r="E48" s="6" t="s">
        <v>1119</v>
      </c>
      <c r="F48" s="6"/>
      <c r="H48" s="6"/>
      <c r="I48" s="6"/>
      <c r="J48" s="6"/>
      <c r="K48" s="6"/>
      <c r="M48" s="6" t="s">
        <v>1537</v>
      </c>
      <c r="N48" s="6"/>
      <c r="O48" s="6"/>
      <c r="P48" s="7"/>
      <c r="Q48" s="6"/>
      <c r="R48" s="6"/>
      <c r="S48" s="6"/>
      <c r="T48" s="6"/>
      <c r="U48" s="6"/>
      <c r="V48" s="6"/>
      <c r="W48" s="6"/>
      <c r="X48" s="6"/>
    </row>
    <row r="49" spans="2:24" ht="10.5" customHeight="1" x14ac:dyDescent="0.2">
      <c r="B49" s="6"/>
      <c r="D49" s="7" t="s">
        <v>33</v>
      </c>
      <c r="E49" s="6" t="s">
        <v>1546</v>
      </c>
      <c r="F49" s="6"/>
      <c r="H49" s="6"/>
      <c r="I49" s="6"/>
      <c r="J49" s="6"/>
      <c r="K49" s="6"/>
      <c r="M49" s="6" t="s">
        <v>12</v>
      </c>
      <c r="N49" s="6"/>
      <c r="O49" s="6"/>
      <c r="P49" s="7"/>
      <c r="Q49" s="6"/>
      <c r="R49" s="6"/>
      <c r="S49" s="6"/>
      <c r="T49" s="6"/>
      <c r="U49" s="6"/>
      <c r="V49" s="6"/>
      <c r="W49" s="6"/>
      <c r="X49" s="6"/>
    </row>
    <row r="50" spans="2:24" ht="10.5" customHeight="1" x14ac:dyDescent="0.2">
      <c r="B50" s="6"/>
      <c r="D50" s="7" t="s">
        <v>34</v>
      </c>
      <c r="E50" s="6" t="s">
        <v>43</v>
      </c>
      <c r="F50" s="6"/>
      <c r="H50" s="6"/>
      <c r="I50" s="6"/>
      <c r="J50" s="6"/>
      <c r="K50" s="6"/>
      <c r="M50" s="6" t="s">
        <v>1538</v>
      </c>
      <c r="N50" s="6"/>
      <c r="O50" s="6"/>
      <c r="P50" s="7"/>
      <c r="Q50" s="6"/>
      <c r="R50" s="6"/>
      <c r="S50" s="6"/>
      <c r="T50" s="6"/>
      <c r="U50" s="6"/>
      <c r="V50" s="6"/>
      <c r="W50" s="6"/>
      <c r="X50" s="6"/>
    </row>
    <row r="51" spans="2:24" ht="10.5" customHeight="1" x14ac:dyDescent="0.2">
      <c r="B51" s="6"/>
      <c r="D51" s="7" t="s">
        <v>1095</v>
      </c>
      <c r="E51" s="6" t="s">
        <v>1165</v>
      </c>
      <c r="F51" s="6"/>
      <c r="H51" s="6"/>
      <c r="I51" s="6"/>
      <c r="J51" s="6"/>
      <c r="K51" s="6"/>
      <c r="M51" s="6" t="s">
        <v>1539</v>
      </c>
      <c r="N51" s="6"/>
      <c r="O51" s="6"/>
      <c r="P51" s="7"/>
      <c r="Q51" s="6"/>
      <c r="R51" s="6"/>
      <c r="S51" s="6"/>
      <c r="T51" s="6"/>
      <c r="U51" s="6"/>
      <c r="V51" s="6"/>
      <c r="W51" s="6"/>
      <c r="X51" s="6"/>
    </row>
    <row r="52" spans="2:24" ht="10.5" customHeight="1" x14ac:dyDescent="0.2">
      <c r="B52" s="6"/>
      <c r="D52" s="7" t="s">
        <v>35</v>
      </c>
      <c r="E52" s="6" t="s">
        <v>44</v>
      </c>
      <c r="F52" s="6"/>
      <c r="H52" s="6"/>
      <c r="I52" s="6"/>
      <c r="J52" s="6"/>
      <c r="K52" s="6"/>
      <c r="M52" s="6" t="s">
        <v>1227</v>
      </c>
      <c r="N52" s="6"/>
      <c r="O52" s="6"/>
      <c r="P52" s="7"/>
      <c r="Q52" s="6"/>
      <c r="R52" s="6"/>
      <c r="S52" s="6"/>
      <c r="T52" s="6"/>
      <c r="U52" s="6"/>
      <c r="V52" s="6"/>
      <c r="W52" s="6"/>
      <c r="X52" s="6"/>
    </row>
    <row r="53" spans="2:24" ht="10.5" customHeight="1" x14ac:dyDescent="0.2">
      <c r="B53" s="6"/>
      <c r="D53" s="7" t="s">
        <v>36</v>
      </c>
      <c r="E53" s="6" t="s">
        <v>45</v>
      </c>
      <c r="F53" s="6"/>
      <c r="H53" s="6"/>
      <c r="I53" s="6"/>
      <c r="J53" s="6"/>
      <c r="K53" s="6"/>
      <c r="M53" s="6" t="s">
        <v>55</v>
      </c>
      <c r="N53" s="6"/>
      <c r="O53" s="6"/>
      <c r="P53" s="7"/>
      <c r="Q53" s="6"/>
      <c r="R53" s="6"/>
      <c r="S53" s="6"/>
      <c r="T53" s="6"/>
      <c r="U53" s="6"/>
      <c r="V53" s="6"/>
      <c r="W53" s="6"/>
      <c r="X53" s="6"/>
    </row>
    <row r="54" spans="2:24" ht="10.5" customHeight="1" x14ac:dyDescent="0.2">
      <c r="B54" s="6"/>
      <c r="D54" s="7" t="s">
        <v>1248</v>
      </c>
      <c r="E54" s="6" t="s">
        <v>46</v>
      </c>
      <c r="F54" s="6"/>
      <c r="H54" s="6"/>
      <c r="I54" s="6"/>
      <c r="J54" s="6"/>
      <c r="K54" s="6"/>
      <c r="M54" s="6" t="s">
        <v>996</v>
      </c>
      <c r="N54" s="6"/>
      <c r="O54" s="6"/>
      <c r="P54" s="7"/>
      <c r="Q54" s="6"/>
      <c r="R54" s="6"/>
      <c r="S54" s="6"/>
      <c r="T54" s="6"/>
      <c r="U54" s="6"/>
      <c r="V54" s="6"/>
      <c r="W54" s="6"/>
      <c r="X54" s="6"/>
    </row>
    <row r="55" spans="2:24" ht="10.5" customHeight="1" x14ac:dyDescent="0.2">
      <c r="B55" s="6"/>
      <c r="D55" s="7" t="s">
        <v>1526</v>
      </c>
      <c r="E55" s="6" t="s">
        <v>1682</v>
      </c>
      <c r="F55" s="6"/>
      <c r="G55" s="6"/>
      <c r="H55" s="6"/>
      <c r="I55" s="6"/>
      <c r="J55" s="6"/>
      <c r="K55" s="6"/>
      <c r="M55" s="6" t="s">
        <v>1366</v>
      </c>
      <c r="N55" s="6"/>
      <c r="O55" s="6"/>
    </row>
    <row r="56" spans="2:24" ht="10.5" customHeight="1" x14ac:dyDescent="0.2">
      <c r="B56" s="6"/>
      <c r="D56" s="7" t="s">
        <v>1681</v>
      </c>
      <c r="E56" s="6" t="s">
        <v>1548</v>
      </c>
      <c r="F56" s="6"/>
      <c r="H56" s="6"/>
      <c r="I56" s="6"/>
      <c r="J56" s="6"/>
      <c r="K56" s="6"/>
      <c r="M56" s="6" t="s">
        <v>1782</v>
      </c>
      <c r="N56" s="6"/>
      <c r="O56" s="6"/>
      <c r="P56" s="7"/>
      <c r="Q56" s="6"/>
      <c r="R56" s="6"/>
      <c r="S56" s="6"/>
      <c r="T56" s="6"/>
      <c r="U56" s="6"/>
      <c r="V56" s="6"/>
      <c r="W56" s="6"/>
      <c r="X56" s="6"/>
    </row>
    <row r="57" spans="2:24" ht="10.5" customHeight="1" x14ac:dyDescent="0.2">
      <c r="B57" s="6"/>
      <c r="D57" s="7"/>
      <c r="E57" s="6" t="s">
        <v>1547</v>
      </c>
      <c r="F57" s="6"/>
      <c r="H57" s="6"/>
      <c r="I57" s="6"/>
      <c r="J57" s="6"/>
      <c r="K57" s="6"/>
      <c r="M57" s="6"/>
      <c r="N57" s="6"/>
      <c r="O57" s="6"/>
      <c r="P57" s="7"/>
      <c r="Q57" s="6"/>
      <c r="R57" s="6"/>
      <c r="S57" s="6"/>
      <c r="T57" s="6"/>
      <c r="U57" s="6"/>
      <c r="V57" s="6"/>
      <c r="W57" s="6"/>
      <c r="X57" s="6"/>
    </row>
    <row r="58" spans="2:24" ht="10.5" customHeight="1" x14ac:dyDescent="0.2">
      <c r="B58" s="6"/>
      <c r="D58" s="7" t="s">
        <v>1684</v>
      </c>
      <c r="E58" s="6" t="s">
        <v>1369</v>
      </c>
      <c r="F58" s="6"/>
      <c r="H58" s="6"/>
      <c r="I58" s="6"/>
      <c r="J58" s="6"/>
      <c r="K58" s="6"/>
      <c r="M58" s="6" t="s">
        <v>12</v>
      </c>
      <c r="N58" s="6"/>
      <c r="O58" s="6"/>
      <c r="Q58" s="6"/>
      <c r="R58" s="6"/>
      <c r="S58" s="6"/>
      <c r="T58" s="6"/>
      <c r="U58" s="6"/>
      <c r="V58" s="6"/>
      <c r="W58" s="6"/>
      <c r="X58" s="6"/>
    </row>
    <row r="59" spans="2:24" ht="10.5" customHeight="1" x14ac:dyDescent="0.2">
      <c r="B59" s="6"/>
      <c r="D59" s="7" t="s">
        <v>1068</v>
      </c>
      <c r="E59" s="6" t="s">
        <v>14</v>
      </c>
      <c r="F59" s="6"/>
      <c r="H59" s="6"/>
      <c r="I59" s="6"/>
      <c r="J59" s="6"/>
      <c r="K59" s="6"/>
      <c r="M59" s="6" t="s">
        <v>1169</v>
      </c>
      <c r="N59" s="6"/>
      <c r="O59" s="6"/>
      <c r="P59" s="7"/>
      <c r="Q59" s="6"/>
      <c r="R59" s="6"/>
      <c r="S59" s="6"/>
      <c r="T59" s="6"/>
      <c r="U59" s="6"/>
      <c r="V59" s="6"/>
      <c r="W59" s="6"/>
      <c r="X59" s="6"/>
    </row>
    <row r="60" spans="2:24" ht="10.5" customHeight="1" x14ac:dyDescent="0.2">
      <c r="B60" s="6"/>
      <c r="D60" s="7" t="s">
        <v>1096</v>
      </c>
      <c r="E60" s="6" t="s">
        <v>47</v>
      </c>
      <c r="F60" s="6"/>
      <c r="H60" s="6"/>
      <c r="I60" s="6"/>
      <c r="J60" s="6"/>
      <c r="K60" s="6"/>
      <c r="M60" s="6" t="s">
        <v>1783</v>
      </c>
      <c r="N60" s="6"/>
      <c r="O60" s="6"/>
      <c r="P60" s="7"/>
      <c r="Q60" s="6"/>
      <c r="R60" s="6"/>
      <c r="S60" s="6"/>
      <c r="T60" s="6"/>
      <c r="U60" s="6"/>
      <c r="V60" s="6"/>
      <c r="W60" s="6"/>
      <c r="X60" s="6"/>
    </row>
    <row r="61" spans="2:24" ht="10.5" customHeight="1" x14ac:dyDescent="0.2">
      <c r="B61" s="6"/>
      <c r="D61" s="7" t="s">
        <v>1138</v>
      </c>
      <c r="E61" s="6" t="s">
        <v>48</v>
      </c>
      <c r="F61" s="6"/>
      <c r="H61" s="6"/>
      <c r="I61" s="6"/>
      <c r="J61" s="6"/>
      <c r="K61" s="6"/>
      <c r="M61" s="6" t="s">
        <v>1784</v>
      </c>
      <c r="N61" s="6"/>
      <c r="O61" s="6"/>
      <c r="P61" s="7"/>
      <c r="Q61" s="6"/>
      <c r="R61" s="6"/>
      <c r="S61" s="6"/>
      <c r="T61" s="6"/>
      <c r="U61" s="6"/>
      <c r="V61" s="6"/>
      <c r="W61" s="6"/>
      <c r="X61" s="6"/>
    </row>
    <row r="62" spans="2:24" ht="10.5" customHeight="1" x14ac:dyDescent="0.2">
      <c r="B62" s="6"/>
      <c r="D62" s="7" t="s">
        <v>1167</v>
      </c>
      <c r="E62" s="6" t="s">
        <v>49</v>
      </c>
      <c r="F62" s="6"/>
      <c r="H62" s="6"/>
      <c r="I62" s="6"/>
      <c r="J62" s="6"/>
      <c r="K62" s="6"/>
      <c r="M62" s="6" t="s">
        <v>1228</v>
      </c>
      <c r="N62" s="6"/>
      <c r="O62" s="6"/>
      <c r="P62" s="7"/>
      <c r="Q62" s="6"/>
      <c r="R62" s="6"/>
      <c r="S62" s="6"/>
      <c r="T62" s="6"/>
      <c r="U62" s="6"/>
      <c r="V62" s="6"/>
      <c r="W62" s="6"/>
      <c r="X62" s="6"/>
    </row>
    <row r="63" spans="2:24" ht="10.5" customHeight="1" x14ac:dyDescent="0.2">
      <c r="B63" s="6"/>
      <c r="D63" s="7" t="s">
        <v>1527</v>
      </c>
      <c r="E63" s="6" t="s">
        <v>50</v>
      </c>
      <c r="F63" s="6"/>
      <c r="H63" s="6"/>
      <c r="I63" s="6"/>
      <c r="J63" s="6"/>
      <c r="K63" s="6"/>
      <c r="M63" s="6" t="s">
        <v>1717</v>
      </c>
      <c r="N63" s="6"/>
      <c r="O63" s="6"/>
      <c r="Q63" s="6"/>
      <c r="R63" s="6"/>
      <c r="S63" s="6"/>
      <c r="T63" s="6"/>
      <c r="U63" s="6"/>
      <c r="V63" s="6"/>
      <c r="W63" s="6"/>
      <c r="X63" s="6"/>
    </row>
    <row r="64" spans="2:24" ht="10.5" customHeight="1" x14ac:dyDescent="0.2">
      <c r="B64" s="6"/>
      <c r="D64" s="7" t="s">
        <v>1685</v>
      </c>
      <c r="E64" s="6" t="s">
        <v>51</v>
      </c>
      <c r="F64" s="6"/>
      <c r="H64" s="6"/>
      <c r="I64" s="6"/>
      <c r="J64" s="6"/>
      <c r="K64" s="6"/>
      <c r="L64" s="6"/>
      <c r="M64" s="6"/>
      <c r="N64" s="6"/>
      <c r="O64" s="6"/>
      <c r="P64" s="7"/>
      <c r="Q64" s="6"/>
      <c r="R64" s="6"/>
      <c r="S64" s="6"/>
      <c r="T64" s="6"/>
      <c r="U64" s="6"/>
      <c r="V64" s="6"/>
      <c r="W64" s="6"/>
      <c r="X64" s="6"/>
    </row>
    <row r="65" spans="2:24" ht="9.75" customHeight="1" x14ac:dyDescent="0.2">
      <c r="B65" s="6"/>
      <c r="C65" s="6"/>
      <c r="D65" s="6"/>
      <c r="E65" s="6"/>
      <c r="F65" s="6"/>
      <c r="H65" s="6"/>
      <c r="I65" s="6"/>
      <c r="J65" s="6"/>
      <c r="K65" s="6"/>
      <c r="L65" s="6"/>
      <c r="M65" s="6"/>
      <c r="N65" s="6"/>
      <c r="O65" s="6"/>
      <c r="Q65" s="6"/>
      <c r="R65" s="6"/>
      <c r="S65" s="6"/>
      <c r="T65" s="6"/>
      <c r="U65" s="6"/>
      <c r="V65" s="6"/>
      <c r="W65" s="6"/>
      <c r="X65" s="6"/>
    </row>
    <row r="66" spans="2:24" ht="9.75" customHeight="1" x14ac:dyDescent="0.2">
      <c r="B66" s="6" t="s">
        <v>7</v>
      </c>
      <c r="C66" s="6"/>
      <c r="D66" s="6"/>
      <c r="E66" s="6"/>
      <c r="F66" s="6"/>
      <c r="G66" s="6"/>
      <c r="H66" s="6"/>
      <c r="I66" s="6"/>
      <c r="J66" s="6"/>
      <c r="K66" s="6"/>
      <c r="L66" s="6"/>
      <c r="M66" s="6"/>
      <c r="N66" s="6"/>
      <c r="O66" s="6"/>
    </row>
    <row r="67" spans="2:24" ht="9.75" customHeight="1" x14ac:dyDescent="0.2">
      <c r="B67" s="6"/>
      <c r="D67" s="7" t="s">
        <v>15</v>
      </c>
      <c r="E67" s="6" t="s">
        <v>52</v>
      </c>
      <c r="F67" s="6"/>
      <c r="G67" s="6"/>
      <c r="H67" s="6"/>
      <c r="I67" s="6"/>
      <c r="J67" s="6"/>
      <c r="K67" s="6"/>
      <c r="L67" s="6"/>
      <c r="M67" s="6"/>
      <c r="N67" s="6"/>
      <c r="O67" s="6"/>
    </row>
    <row r="68" spans="2:24" ht="9.75" customHeight="1" x14ac:dyDescent="0.2">
      <c r="B68" s="6"/>
      <c r="D68" s="6"/>
      <c r="E68" s="6" t="s">
        <v>53</v>
      </c>
      <c r="F68" s="6"/>
      <c r="G68" s="6"/>
      <c r="H68" s="6"/>
      <c r="I68" s="6"/>
      <c r="J68" s="6"/>
      <c r="K68" s="6"/>
      <c r="L68" s="6"/>
      <c r="M68" s="6"/>
      <c r="N68" s="6"/>
      <c r="O68" s="6"/>
    </row>
    <row r="69" spans="2:24" ht="9.75" customHeight="1" x14ac:dyDescent="0.2"/>
  </sheetData>
  <mergeCells count="20">
    <mergeCell ref="V18:X18"/>
    <mergeCell ref="V19:AD19"/>
    <mergeCell ref="X20:Y20"/>
    <mergeCell ref="W23:Y23"/>
    <mergeCell ref="H25:J25"/>
    <mergeCell ref="I20:J20"/>
    <mergeCell ref="I21:J21"/>
    <mergeCell ref="B13:N13"/>
    <mergeCell ref="I22:J22"/>
    <mergeCell ref="G19:O19"/>
    <mergeCell ref="L2:O2"/>
    <mergeCell ref="A11:O11"/>
    <mergeCell ref="A15:O15"/>
    <mergeCell ref="G18:I18"/>
    <mergeCell ref="K8:N8"/>
    <mergeCell ref="O8:O9"/>
    <mergeCell ref="K9:N9"/>
    <mergeCell ref="K5:N5"/>
    <mergeCell ref="O5:O6"/>
    <mergeCell ref="K6:N6"/>
  </mergeCells>
  <phoneticPr fontId="2"/>
  <pageMargins left="0.98425196850393704" right="0.39370078740157483" top="0.59055118110236227" bottom="0.59055118110236227" header="0" footer="0"/>
  <pageSetup paperSize="9" scale="93" fitToWidth="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58F1-673F-4190-A45E-F763E289E33C}">
  <sheetPr codeName="Sheet41">
    <tabColor rgb="FF9999FF"/>
  </sheetPr>
  <dimension ref="A1:BA51"/>
  <sheetViews>
    <sheetView showGridLines="0" view="pageBreakPreview" zoomScaleNormal="100" zoomScaleSheetLayoutView="100" workbookViewId="0">
      <selection activeCell="A10" sqref="A10:AG10"/>
    </sheetView>
  </sheetViews>
  <sheetFormatPr defaultColWidth="9.59765625" defaultRowHeight="13" x14ac:dyDescent="0.2"/>
  <cols>
    <col min="1" max="1" width="6.69921875" style="653" customWidth="1"/>
    <col min="2" max="2" width="15.69921875" style="653" customWidth="1"/>
    <col min="3" max="32" width="2.8984375" style="653" customWidth="1"/>
    <col min="33" max="33" width="5.69921875" style="653" customWidth="1"/>
    <col min="34" max="34" width="9.59765625" style="653" customWidth="1"/>
    <col min="35" max="37" width="9.59765625" style="653"/>
    <col min="38" max="38" width="2.8984375" style="653" customWidth="1"/>
    <col min="39" max="39" width="5.09765625" style="653" customWidth="1"/>
    <col min="40" max="16384" width="9.59765625" style="653"/>
  </cols>
  <sheetData>
    <row r="1" spans="1:53" ht="14" x14ac:dyDescent="0.2">
      <c r="AG1" s="139" t="s">
        <v>1540</v>
      </c>
    </row>
    <row r="4" spans="1:53" ht="19" x14ac:dyDescent="0.2">
      <c r="A4" s="2279" t="s">
        <v>1073</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ht="19" x14ac:dyDescent="0.2">
      <c r="A5" s="2286" t="s">
        <v>1107</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c r="AY5" s="1042"/>
      <c r="AZ5" s="1042"/>
      <c r="BA5" s="1042"/>
    </row>
    <row r="8" spans="1:53" ht="31.5" customHeight="1" x14ac:dyDescent="0.2">
      <c r="A8" s="2280" t="s">
        <v>1074</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ht="21" customHeight="1" x14ac:dyDescent="0.2">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row>
    <row r="12" spans="1:53" ht="21" customHeight="1" x14ac:dyDescent="0.2">
      <c r="A12" s="894" t="s">
        <v>157</v>
      </c>
      <c r="B12" s="894"/>
      <c r="C12" s="894"/>
      <c r="D12" s="894"/>
      <c r="E12" s="894"/>
      <c r="F12" s="894"/>
      <c r="G12" s="894"/>
      <c r="H12" s="894"/>
      <c r="I12" s="894"/>
      <c r="J12" s="894"/>
      <c r="K12" s="894"/>
      <c r="L12" s="894"/>
      <c r="M12" s="894"/>
      <c r="N12" s="894"/>
      <c r="O12" s="894"/>
      <c r="P12" s="894"/>
      <c r="Q12" s="894"/>
      <c r="R12" s="894"/>
      <c r="S12" s="894"/>
      <c r="T12" s="894"/>
      <c r="U12" s="894"/>
      <c r="V12" s="894"/>
      <c r="W12" s="894"/>
      <c r="X12" s="894"/>
    </row>
    <row r="13" spans="1:53" ht="30" customHeight="1" x14ac:dyDescent="0.2">
      <c r="A13" s="2282" t="s">
        <v>158</v>
      </c>
      <c r="B13" s="2282"/>
      <c r="C13" s="2283" t="str">
        <f>IF(基本情報!D13="","",基本情報!D13)</f>
        <v/>
      </c>
      <c r="D13" s="2284"/>
      <c r="E13" s="2284"/>
      <c r="F13" s="2284"/>
      <c r="G13" s="2284"/>
      <c r="H13" s="2284"/>
      <c r="I13" s="2284"/>
      <c r="J13" s="2284"/>
      <c r="K13" s="2284"/>
      <c r="L13" s="2284"/>
      <c r="M13" s="2284"/>
      <c r="N13" s="2284"/>
      <c r="O13" s="2284"/>
      <c r="P13" s="2284"/>
      <c r="Q13" s="2284"/>
      <c r="R13" s="2284"/>
      <c r="S13" s="2284"/>
      <c r="T13" s="2284"/>
      <c r="U13" s="2284"/>
      <c r="V13" s="2284"/>
      <c r="W13" s="2284"/>
      <c r="X13" s="2284"/>
      <c r="Y13" s="2284"/>
      <c r="Z13" s="2284"/>
      <c r="AA13" s="2284"/>
      <c r="AB13" s="2284"/>
      <c r="AC13" s="2284"/>
      <c r="AD13" s="2284"/>
      <c r="AE13" s="2284"/>
      <c r="AF13" s="2284"/>
      <c r="AG13" s="2285"/>
    </row>
    <row r="14" spans="1:53" ht="30" customHeight="1" x14ac:dyDescent="0.2">
      <c r="A14" s="2282" t="s">
        <v>159</v>
      </c>
      <c r="B14" s="2282"/>
      <c r="C14" s="2283"/>
      <c r="D14" s="2284"/>
      <c r="E14" s="2284"/>
      <c r="F14" s="2284"/>
      <c r="G14" s="2284"/>
      <c r="H14" s="2284"/>
      <c r="I14" s="2284"/>
      <c r="J14" s="2284"/>
      <c r="K14" s="2284"/>
      <c r="L14" s="2284"/>
      <c r="M14" s="2284"/>
      <c r="N14" s="2284"/>
      <c r="O14" s="2284"/>
      <c r="P14" s="2284"/>
      <c r="Q14" s="2284"/>
      <c r="R14" s="2284"/>
      <c r="S14" s="2284"/>
      <c r="T14" s="2284"/>
      <c r="U14" s="2284"/>
      <c r="V14" s="2284"/>
      <c r="W14" s="2284"/>
      <c r="X14" s="2284"/>
      <c r="Y14" s="2284"/>
      <c r="Z14" s="2284"/>
      <c r="AA14" s="2284"/>
      <c r="AB14" s="2284"/>
      <c r="AC14" s="2284"/>
      <c r="AD14" s="2284"/>
      <c r="AE14" s="2284"/>
      <c r="AF14" s="2284"/>
      <c r="AG14" s="2285"/>
    </row>
    <row r="15" spans="1:53" ht="30" customHeight="1" x14ac:dyDescent="0.2">
      <c r="A15" s="2281" t="s">
        <v>1236</v>
      </c>
      <c r="B15" s="2281"/>
      <c r="C15" s="2275"/>
      <c r="D15" s="2276"/>
      <c r="E15" s="2276"/>
      <c r="F15" s="2276"/>
      <c r="G15" s="2276"/>
      <c r="H15" s="1351" t="s">
        <v>155</v>
      </c>
      <c r="I15" s="2277"/>
      <c r="J15" s="2277"/>
      <c r="K15" s="2277"/>
      <c r="L15" s="2277"/>
      <c r="M15" s="2277"/>
      <c r="N15" s="2277"/>
      <c r="O15" s="1351" t="s">
        <v>116</v>
      </c>
      <c r="P15" s="1315" t="s">
        <v>1187</v>
      </c>
      <c r="R15" s="1316"/>
      <c r="S15" s="1315" t="s">
        <v>1188</v>
      </c>
      <c r="T15" s="1315" t="s">
        <v>1189</v>
      </c>
      <c r="U15" s="1354"/>
      <c r="V15" s="1316"/>
      <c r="W15" s="1315" t="s">
        <v>1188</v>
      </c>
      <c r="Y15" s="2289" t="s">
        <v>1253</v>
      </c>
      <c r="Z15" s="2289"/>
      <c r="AA15" s="2289"/>
      <c r="AB15" s="2289"/>
      <c r="AC15" s="2288"/>
      <c r="AD15" s="2288"/>
      <c r="AE15" s="2288"/>
      <c r="AF15" s="2288"/>
      <c r="AG15" s="1352" t="s">
        <v>1190</v>
      </c>
      <c r="AH15" s="1129"/>
    </row>
    <row r="16" spans="1:53" ht="30" customHeight="1" x14ac:dyDescent="0.2">
      <c r="A16" s="2282" t="s">
        <v>1237</v>
      </c>
      <c r="B16" s="2282"/>
      <c r="C16" s="2275"/>
      <c r="D16" s="2276"/>
      <c r="E16" s="2276"/>
      <c r="F16" s="2276"/>
      <c r="G16" s="2276"/>
      <c r="H16" s="1351" t="s">
        <v>155</v>
      </c>
      <c r="I16" s="2277"/>
      <c r="J16" s="2277"/>
      <c r="K16" s="2277"/>
      <c r="L16" s="2277"/>
      <c r="M16" s="2277"/>
      <c r="N16" s="2277"/>
      <c r="O16" s="1351" t="s">
        <v>116</v>
      </c>
      <c r="P16" s="1355"/>
      <c r="Q16" s="1351"/>
      <c r="R16" s="1347"/>
      <c r="S16" s="1347"/>
      <c r="T16" s="1347"/>
      <c r="U16" s="1336"/>
      <c r="V16" s="1353"/>
      <c r="W16" s="1353"/>
      <c r="X16" s="1353"/>
      <c r="Y16" s="1353"/>
      <c r="Z16" s="1353"/>
      <c r="AA16" s="1353"/>
      <c r="AB16" s="1353"/>
      <c r="AC16" s="1353"/>
      <c r="AD16" s="1353"/>
      <c r="AE16" s="1353"/>
      <c r="AF16" s="1353"/>
      <c r="AG16" s="1337"/>
    </row>
    <row r="17" spans="1:37" ht="21" customHeight="1" x14ac:dyDescent="0.2">
      <c r="B17" s="1044"/>
      <c r="C17" s="1366" t="s">
        <v>1254</v>
      </c>
      <c r="D17" s="1044"/>
      <c r="E17" s="1044"/>
      <c r="F17" s="1044"/>
      <c r="G17" s="1044"/>
      <c r="H17" s="1044"/>
      <c r="I17" s="1044"/>
      <c r="J17" s="1044"/>
      <c r="K17" s="1044"/>
      <c r="L17" s="1044"/>
      <c r="M17" s="1044"/>
      <c r="N17" s="1044"/>
      <c r="O17" s="1044"/>
      <c r="P17" s="1046"/>
      <c r="Q17" s="1046"/>
      <c r="R17" s="1046"/>
      <c r="S17" s="1046"/>
      <c r="T17" s="1046"/>
      <c r="U17" s="1046"/>
      <c r="V17" s="1046"/>
      <c r="W17" s="1046"/>
      <c r="X17" s="1046"/>
      <c r="Y17" s="1046"/>
      <c r="Z17" s="1046"/>
      <c r="AA17" s="1046"/>
      <c r="AB17" s="1046"/>
      <c r="AC17" s="1046"/>
      <c r="AD17" s="1046"/>
      <c r="AE17" s="1046"/>
      <c r="AF17" s="1046"/>
      <c r="AG17" s="1046"/>
    </row>
    <row r="18" spans="1:37" ht="21" customHeight="1" x14ac:dyDescent="0.2">
      <c r="A18" s="138" t="s">
        <v>1076</v>
      </c>
      <c r="B18" s="1044"/>
      <c r="C18" s="1044"/>
      <c r="D18" s="1044"/>
      <c r="E18" s="1044"/>
      <c r="F18" s="1044"/>
      <c r="G18" s="1044"/>
      <c r="H18" s="1044"/>
      <c r="I18" s="1044"/>
      <c r="J18" s="1044"/>
      <c r="K18" s="1044"/>
      <c r="L18" s="1044"/>
      <c r="M18" s="1044"/>
      <c r="N18" s="1044"/>
      <c r="O18" s="1044"/>
      <c r="P18" s="1046"/>
      <c r="Q18" s="1046"/>
      <c r="R18" s="1046"/>
      <c r="S18" s="1046"/>
      <c r="T18" s="1046"/>
      <c r="U18" s="1046"/>
      <c r="V18" s="1046"/>
      <c r="W18" s="1046"/>
      <c r="X18" s="1046"/>
      <c r="Y18" s="1046"/>
      <c r="Z18" s="1046"/>
      <c r="AA18" s="1046"/>
      <c r="AB18" s="1046"/>
      <c r="AC18" s="1046"/>
      <c r="AD18" s="1046"/>
      <c r="AE18" s="1046"/>
      <c r="AF18" s="1046"/>
      <c r="AG18" s="1046"/>
    </row>
    <row r="19" spans="1:37" ht="21" customHeight="1" x14ac:dyDescent="0.2">
      <c r="A19" s="2266" t="s">
        <v>1083</v>
      </c>
      <c r="B19" s="2267"/>
      <c r="C19" s="2264" t="s">
        <v>1077</v>
      </c>
      <c r="D19" s="2265"/>
      <c r="E19" s="2265"/>
      <c r="F19" s="2265"/>
      <c r="G19" s="2265"/>
      <c r="H19" s="2265"/>
      <c r="I19" s="2265"/>
      <c r="J19" s="2273" t="str">
        <f>IF(基本情報!G15="個人",基本情報!G20,CONCATENATE(基本情報!G17,"　",基本情報!G18,"　",基本情報!G20))</f>
        <v>　　</v>
      </c>
      <c r="K19" s="2273"/>
      <c r="L19" s="2273"/>
      <c r="M19" s="2273"/>
      <c r="N19" s="2273"/>
      <c r="O19" s="2273"/>
      <c r="P19" s="2273"/>
      <c r="Q19" s="2273"/>
      <c r="R19" s="2273"/>
      <c r="S19" s="2273"/>
      <c r="T19" s="2273"/>
      <c r="U19" s="2273"/>
      <c r="V19" s="2273"/>
      <c r="W19" s="2273"/>
      <c r="X19" s="2273"/>
      <c r="Y19" s="2273"/>
      <c r="Z19" s="2273"/>
      <c r="AA19" s="2273"/>
      <c r="AB19" s="2273"/>
      <c r="AC19" s="2273"/>
      <c r="AD19" s="2273"/>
      <c r="AE19" s="2273"/>
      <c r="AF19" s="2273"/>
      <c r="AG19" s="2274"/>
    </row>
    <row r="20" spans="1:37" ht="21" customHeight="1" x14ac:dyDescent="0.2">
      <c r="A20" s="2268"/>
      <c r="B20" s="2269"/>
      <c r="C20" s="1048" t="s">
        <v>294</v>
      </c>
      <c r="D20" s="1052"/>
      <c r="E20" s="2272" t="str">
        <f>IF(基本情報!G22="","",基本情報!G22)</f>
        <v/>
      </c>
      <c r="F20" s="2272"/>
      <c r="G20" s="2272"/>
      <c r="H20" s="2272"/>
      <c r="I20" s="2272"/>
      <c r="J20" s="2272"/>
      <c r="K20" s="2272"/>
      <c r="L20" s="2272"/>
      <c r="M20" s="2272"/>
      <c r="N20" s="2272"/>
      <c r="O20" s="2272"/>
      <c r="P20" s="2272"/>
      <c r="Q20" s="2272"/>
      <c r="R20" s="2272"/>
      <c r="S20" s="2272"/>
      <c r="T20" s="1314"/>
      <c r="U20" s="1314"/>
      <c r="V20" s="1314"/>
      <c r="W20" s="1314"/>
      <c r="X20" s="1314"/>
      <c r="Y20" s="1050" t="s">
        <v>160</v>
      </c>
      <c r="Z20" s="2270" t="str">
        <f>IF(基本情報!G23="","",基本情報!G23)</f>
        <v/>
      </c>
      <c r="AA20" s="2270"/>
      <c r="AB20" s="2270"/>
      <c r="AC20" s="2270"/>
      <c r="AD20" s="2270"/>
      <c r="AE20" s="2270"/>
      <c r="AF20" s="2270"/>
      <c r="AG20" s="2271"/>
    </row>
    <row r="21" spans="1:37" ht="21" customHeight="1" x14ac:dyDescent="0.2">
      <c r="A21" s="2266" t="s">
        <v>951</v>
      </c>
      <c r="B21" s="2267"/>
      <c r="C21" s="2264" t="s">
        <v>1077</v>
      </c>
      <c r="D21" s="2265"/>
      <c r="E21" s="2265"/>
      <c r="F21" s="2265"/>
      <c r="G21" s="2265"/>
      <c r="H21" s="2265"/>
      <c r="I21" s="2265"/>
      <c r="J21" s="2273" t="str">
        <f>IF(基本情報!G25="個人",基本情報!G30,CONCATENATE(基本情報!G27,"　",基本情報!G28,"　",基本情報!G30))</f>
        <v>　　</v>
      </c>
      <c r="K21" s="2273"/>
      <c r="L21" s="2273"/>
      <c r="M21" s="2273"/>
      <c r="N21" s="2273"/>
      <c r="O21" s="2273"/>
      <c r="P21" s="2273"/>
      <c r="Q21" s="2273"/>
      <c r="R21" s="2273"/>
      <c r="S21" s="2273"/>
      <c r="T21" s="2273"/>
      <c r="U21" s="2273"/>
      <c r="V21" s="2273"/>
      <c r="W21" s="2273"/>
      <c r="X21" s="2273"/>
      <c r="Y21" s="2273"/>
      <c r="Z21" s="2273"/>
      <c r="AA21" s="2273"/>
      <c r="AB21" s="2273"/>
      <c r="AC21" s="2273"/>
      <c r="AD21" s="2273"/>
      <c r="AE21" s="2273"/>
      <c r="AF21" s="2273"/>
      <c r="AG21" s="2274"/>
    </row>
    <row r="22" spans="1:37" ht="21" customHeight="1" x14ac:dyDescent="0.2">
      <c r="A22" s="2268"/>
      <c r="B22" s="2269"/>
      <c r="C22" s="1048" t="s">
        <v>294</v>
      </c>
      <c r="D22" s="1052"/>
      <c r="E22" s="2272" t="str">
        <f>IF(基本情報!G32="","",基本情報!G32)</f>
        <v/>
      </c>
      <c r="F22" s="2272"/>
      <c r="G22" s="2272"/>
      <c r="H22" s="2272"/>
      <c r="I22" s="2272"/>
      <c r="J22" s="2272"/>
      <c r="K22" s="2272"/>
      <c r="L22" s="2272"/>
      <c r="M22" s="2272"/>
      <c r="N22" s="2272"/>
      <c r="O22" s="2272"/>
      <c r="P22" s="2272"/>
      <c r="Q22" s="2272"/>
      <c r="R22" s="2272"/>
      <c r="S22" s="2272"/>
      <c r="T22" s="1314"/>
      <c r="U22" s="1314"/>
      <c r="V22" s="1314"/>
      <c r="W22" s="1314"/>
      <c r="X22" s="1314"/>
      <c r="Y22" s="1050" t="s">
        <v>160</v>
      </c>
      <c r="Z22" s="2270" t="str">
        <f>IF(基本情報!G33="","",基本情報!G33)</f>
        <v/>
      </c>
      <c r="AA22" s="2270"/>
      <c r="AB22" s="2270"/>
      <c r="AC22" s="2270"/>
      <c r="AD22" s="2270"/>
      <c r="AE22" s="2270"/>
      <c r="AF22" s="2270"/>
      <c r="AG22" s="2271"/>
    </row>
    <row r="23" spans="1:37" ht="21" customHeight="1" x14ac:dyDescent="0.2">
      <c r="A23" s="2266" t="s">
        <v>1105</v>
      </c>
      <c r="B23" s="2267"/>
      <c r="C23" s="2264" t="s">
        <v>1077</v>
      </c>
      <c r="D23" s="2265"/>
      <c r="E23" s="2265"/>
      <c r="F23" s="2265"/>
      <c r="G23" s="2265"/>
      <c r="H23" s="2265"/>
      <c r="I23" s="2265"/>
      <c r="J23" s="2273"/>
      <c r="K23" s="2273"/>
      <c r="L23" s="2273"/>
      <c r="M23" s="2273"/>
      <c r="N23" s="2273"/>
      <c r="O23" s="2273"/>
      <c r="P23" s="2273"/>
      <c r="Q23" s="2273"/>
      <c r="R23" s="2273"/>
      <c r="S23" s="2273"/>
      <c r="T23" s="2273"/>
      <c r="U23" s="2273"/>
      <c r="V23" s="2273"/>
      <c r="W23" s="2273"/>
      <c r="X23" s="2273"/>
      <c r="Y23" s="2273"/>
      <c r="Z23" s="2273"/>
      <c r="AA23" s="2273"/>
      <c r="AB23" s="2273"/>
      <c r="AC23" s="2273"/>
      <c r="AD23" s="2273"/>
      <c r="AE23" s="2273"/>
      <c r="AF23" s="2273"/>
      <c r="AG23" s="2274"/>
    </row>
    <row r="24" spans="1:37" ht="21" customHeight="1" x14ac:dyDescent="0.2">
      <c r="A24" s="2268"/>
      <c r="B24" s="2269"/>
      <c r="C24" s="1048" t="s">
        <v>294</v>
      </c>
      <c r="D24" s="1052"/>
      <c r="E24" s="2272"/>
      <c r="F24" s="2272"/>
      <c r="G24" s="2272"/>
      <c r="H24" s="2272"/>
      <c r="I24" s="2272"/>
      <c r="J24" s="2272"/>
      <c r="K24" s="2272"/>
      <c r="L24" s="2272"/>
      <c r="M24" s="2272"/>
      <c r="N24" s="2272"/>
      <c r="O24" s="2272"/>
      <c r="P24" s="2272"/>
      <c r="Q24" s="2272"/>
      <c r="R24" s="2272"/>
      <c r="S24" s="2272"/>
      <c r="T24" s="1314"/>
      <c r="U24" s="1314"/>
      <c r="V24" s="1314"/>
      <c r="W24" s="1314"/>
      <c r="X24" s="1314"/>
      <c r="Y24" s="1050" t="s">
        <v>160</v>
      </c>
      <c r="Z24" s="2270"/>
      <c r="AA24" s="2270"/>
      <c r="AB24" s="2270"/>
      <c r="AC24" s="2270"/>
      <c r="AD24" s="2270"/>
      <c r="AE24" s="2270"/>
      <c r="AF24" s="2270"/>
      <c r="AG24" s="2271"/>
    </row>
    <row r="25" spans="1:37" ht="21" customHeight="1" x14ac:dyDescent="0.2">
      <c r="A25" s="2266" t="s">
        <v>1078</v>
      </c>
      <c r="B25" s="2267"/>
      <c r="C25" s="2298" t="s">
        <v>1079</v>
      </c>
      <c r="D25" s="2299"/>
      <c r="E25" s="2299"/>
      <c r="F25" s="2299"/>
      <c r="G25" s="2299"/>
      <c r="H25" s="2299"/>
      <c r="I25" s="2299"/>
      <c r="J25" s="2299"/>
      <c r="K25" s="2299"/>
      <c r="L25" s="2299"/>
      <c r="M25" s="2299"/>
      <c r="N25" s="2299"/>
      <c r="O25" s="1054" t="s">
        <v>1080</v>
      </c>
      <c r="Q25" s="1056"/>
      <c r="R25" s="2297"/>
      <c r="S25" s="2297"/>
      <c r="T25" s="2297"/>
      <c r="U25" s="2297"/>
      <c r="V25" s="2297"/>
      <c r="W25" s="2297"/>
      <c r="X25" s="2297"/>
      <c r="Y25" s="2297"/>
      <c r="Z25" s="1054" t="s">
        <v>1081</v>
      </c>
      <c r="AA25" s="1051"/>
      <c r="AB25" s="1051"/>
      <c r="AC25" s="1051"/>
      <c r="AD25" s="1051"/>
      <c r="AE25" s="1051"/>
      <c r="AF25" s="1051"/>
      <c r="AG25" s="1057" t="s">
        <v>152</v>
      </c>
    </row>
    <row r="26" spans="1:37" ht="21" customHeight="1" x14ac:dyDescent="0.2">
      <c r="A26" s="2294"/>
      <c r="B26" s="2295"/>
      <c r="C26" s="1058" t="s">
        <v>1082</v>
      </c>
      <c r="D26" s="56"/>
      <c r="E26" s="56"/>
      <c r="F26" s="56"/>
      <c r="G26" s="56"/>
      <c r="H26" s="56"/>
      <c r="I26" s="2302"/>
      <c r="J26" s="2302"/>
      <c r="K26" s="2302"/>
      <c r="L26" s="2302"/>
      <c r="M26" s="2302"/>
      <c r="N26" s="2302"/>
      <c r="O26" s="2302"/>
      <c r="P26" s="2302"/>
      <c r="Q26" s="2302"/>
      <c r="R26" s="2302"/>
      <c r="S26" s="2302"/>
      <c r="T26" s="2302"/>
      <c r="U26" s="2302"/>
      <c r="V26" s="2302"/>
      <c r="W26" s="2302"/>
      <c r="X26" s="2302"/>
      <c r="Y26" s="2302"/>
      <c r="Z26" s="2302"/>
      <c r="AA26" s="2302"/>
      <c r="AB26" s="2302"/>
      <c r="AC26" s="2302"/>
      <c r="AD26" s="2302"/>
      <c r="AE26" s="2302"/>
      <c r="AF26" s="2302"/>
      <c r="AG26" s="2303"/>
    </row>
    <row r="27" spans="1:37" ht="21" customHeight="1" x14ac:dyDescent="0.2">
      <c r="A27" s="2268"/>
      <c r="B27" s="2269"/>
      <c r="C27" s="1048" t="s">
        <v>294</v>
      </c>
      <c r="D27" s="1052"/>
      <c r="E27" s="2296"/>
      <c r="F27" s="2296"/>
      <c r="G27" s="2296"/>
      <c r="H27" s="2296"/>
      <c r="I27" s="2296"/>
      <c r="J27" s="2296"/>
      <c r="K27" s="2296"/>
      <c r="L27" s="2296"/>
      <c r="M27" s="2296"/>
      <c r="N27" s="2296"/>
      <c r="O27" s="2296"/>
      <c r="P27" s="2296"/>
      <c r="Q27" s="2296"/>
      <c r="R27" s="2296"/>
      <c r="S27" s="2296"/>
      <c r="T27" s="1060"/>
      <c r="U27" s="1060"/>
      <c r="V27" s="1060"/>
      <c r="W27" s="1060"/>
      <c r="X27" s="1060"/>
      <c r="Y27" s="1050" t="s">
        <v>160</v>
      </c>
      <c r="Z27" s="2300"/>
      <c r="AA27" s="2300"/>
      <c r="AB27" s="2300"/>
      <c r="AC27" s="2300"/>
      <c r="AD27" s="2300"/>
      <c r="AE27" s="2300"/>
      <c r="AF27" s="2300"/>
      <c r="AG27" s="2301"/>
    </row>
    <row r="28" spans="1:37" ht="18" customHeight="1" x14ac:dyDescent="0.2">
      <c r="A28" s="2510" t="s">
        <v>1075</v>
      </c>
      <c r="B28" s="2510"/>
      <c r="C28" s="2510"/>
      <c r="D28" s="2510"/>
      <c r="E28" s="2510"/>
      <c r="F28" s="2510"/>
      <c r="G28" s="2510"/>
      <c r="H28" s="2510"/>
      <c r="I28" s="2510"/>
      <c r="J28" s="2510"/>
      <c r="K28" s="2510"/>
      <c r="L28" s="2510"/>
      <c r="M28" s="2510"/>
      <c r="N28" s="2510"/>
      <c r="O28" s="2510"/>
      <c r="P28" s="2510"/>
      <c r="Q28" s="2510"/>
      <c r="R28" s="2510"/>
      <c r="S28" s="2510"/>
      <c r="T28" s="2510"/>
      <c r="U28" s="2510"/>
      <c r="V28" s="2510"/>
      <c r="W28" s="2510"/>
      <c r="X28" s="2510"/>
      <c r="Y28" s="2510"/>
      <c r="Z28" s="2510"/>
      <c r="AA28" s="2510"/>
      <c r="AB28" s="2510"/>
      <c r="AC28" s="2510"/>
      <c r="AD28" s="2510"/>
      <c r="AE28" s="2510"/>
      <c r="AF28" s="2510"/>
      <c r="AG28" s="2510"/>
      <c r="AH28" s="2510"/>
      <c r="AI28" s="2510"/>
      <c r="AJ28" s="2510"/>
    </row>
    <row r="29" spans="1:37" ht="21" customHeight="1" x14ac:dyDescent="0.2">
      <c r="A29" s="63"/>
      <c r="B29" s="63"/>
      <c r="C29" s="63"/>
      <c r="D29" s="63"/>
      <c r="E29" s="63"/>
      <c r="F29" s="63"/>
      <c r="G29" s="63"/>
      <c r="H29" s="63"/>
      <c r="I29" s="63"/>
      <c r="J29" s="63"/>
      <c r="K29" s="63"/>
      <c r="L29" s="63"/>
      <c r="M29" s="63"/>
      <c r="N29" s="63"/>
      <c r="O29" s="63"/>
      <c r="P29" s="63"/>
      <c r="Q29" s="63"/>
      <c r="R29" s="136"/>
      <c r="S29" s="136"/>
      <c r="T29" s="136"/>
      <c r="U29" s="136"/>
      <c r="V29" s="136"/>
      <c r="W29" s="136"/>
      <c r="X29" s="136"/>
      <c r="Y29" s="136"/>
      <c r="Z29" s="136"/>
      <c r="AA29" s="63"/>
      <c r="AB29" s="63"/>
      <c r="AC29" s="63"/>
      <c r="AD29" s="63"/>
      <c r="AE29" s="63"/>
      <c r="AF29" s="63"/>
      <c r="AG29" s="866"/>
    </row>
    <row r="30" spans="1:37" ht="18" customHeight="1" x14ac:dyDescent="0.2">
      <c r="A30" s="62" t="s">
        <v>162</v>
      </c>
      <c r="B30" s="62"/>
      <c r="C30" s="62"/>
      <c r="D30" s="62"/>
      <c r="E30" s="62"/>
      <c r="F30" s="62"/>
      <c r="G30" s="62"/>
      <c r="H30" s="62"/>
      <c r="I30" s="62"/>
      <c r="J30" s="62"/>
      <c r="K30" s="62"/>
      <c r="L30" s="62"/>
      <c r="M30" s="62"/>
      <c r="N30" s="62"/>
      <c r="O30" s="62"/>
      <c r="P30" s="62"/>
      <c r="Q30" s="62"/>
      <c r="R30" s="63"/>
      <c r="S30" s="63"/>
      <c r="T30" s="63"/>
      <c r="U30" s="63"/>
      <c r="V30" s="63"/>
      <c r="W30" s="63"/>
      <c r="X30" s="63"/>
      <c r="Y30" s="63"/>
      <c r="Z30" s="63"/>
      <c r="AA30" s="63"/>
      <c r="AB30" s="63"/>
      <c r="AC30" s="63"/>
      <c r="AD30" s="63"/>
      <c r="AE30" s="63"/>
      <c r="AF30" s="63"/>
      <c r="AG30" s="63"/>
      <c r="AH30" s="1388"/>
      <c r="AJ30" s="669"/>
      <c r="AK30" s="669"/>
    </row>
    <row r="31" spans="1:37" ht="15" customHeight="1" x14ac:dyDescent="0.2">
      <c r="A31" s="3725" t="s">
        <v>980</v>
      </c>
      <c r="B31" s="3725"/>
      <c r="C31" s="3725"/>
      <c r="D31" s="3725"/>
      <c r="E31" s="3725"/>
      <c r="F31" s="3725"/>
      <c r="G31" s="3725"/>
      <c r="H31" s="3725"/>
      <c r="I31" s="3725"/>
      <c r="J31" s="3725"/>
      <c r="K31" s="3725"/>
      <c r="L31" s="3725"/>
      <c r="M31" s="3725"/>
      <c r="N31" s="3725"/>
      <c r="O31" s="3725"/>
      <c r="P31" s="3725"/>
      <c r="Q31" s="3725"/>
      <c r="R31" s="3725"/>
      <c r="S31" s="3725" t="s">
        <v>1144</v>
      </c>
      <c r="T31" s="3725"/>
      <c r="U31" s="3725"/>
      <c r="V31" s="3725"/>
      <c r="W31" s="3725"/>
      <c r="X31" s="3725"/>
      <c r="Y31" s="3725"/>
      <c r="Z31" s="3725"/>
      <c r="AA31" s="3725" t="s">
        <v>1143</v>
      </c>
      <c r="AB31" s="3725"/>
      <c r="AC31" s="3725"/>
      <c r="AD31" s="3725"/>
      <c r="AE31" s="3725"/>
      <c r="AF31" s="3725"/>
      <c r="AG31" s="3725"/>
      <c r="AH31" s="901"/>
      <c r="AI31" s="1041"/>
      <c r="AJ31" s="1037"/>
      <c r="AK31" s="1389"/>
    </row>
    <row r="32" spans="1:37" ht="21" customHeight="1" x14ac:dyDescent="0.2">
      <c r="A32" s="3725"/>
      <c r="B32" s="3725"/>
      <c r="C32" s="3725"/>
      <c r="D32" s="3725"/>
      <c r="E32" s="3725"/>
      <c r="F32" s="3725"/>
      <c r="G32" s="3725"/>
      <c r="H32" s="3725"/>
      <c r="I32" s="3725"/>
      <c r="J32" s="3725"/>
      <c r="K32" s="3725"/>
      <c r="L32" s="3725"/>
      <c r="M32" s="3725"/>
      <c r="N32" s="3725"/>
      <c r="O32" s="3725"/>
      <c r="P32" s="3725"/>
      <c r="Q32" s="3725"/>
      <c r="R32" s="3725"/>
      <c r="S32" s="3726"/>
      <c r="T32" s="3726"/>
      <c r="U32" s="3726"/>
      <c r="V32" s="3726"/>
      <c r="W32" s="3726"/>
      <c r="X32" s="3727"/>
      <c r="Y32" s="3728" t="s">
        <v>1235</v>
      </c>
      <c r="Z32" s="3729"/>
      <c r="AA32" s="3730"/>
      <c r="AB32" s="3730"/>
      <c r="AC32" s="3730"/>
      <c r="AD32" s="3730"/>
      <c r="AE32" s="3730"/>
      <c r="AF32" s="3731"/>
      <c r="AG32" s="892" t="s">
        <v>439</v>
      </c>
      <c r="AH32" s="3734"/>
      <c r="AI32" s="3734"/>
      <c r="AJ32" s="3735"/>
      <c r="AK32" s="3735"/>
    </row>
    <row r="33" spans="1:33" ht="15" customHeight="1" x14ac:dyDescent="0.2">
      <c r="A33" s="3725" t="s">
        <v>981</v>
      </c>
      <c r="B33" s="3725"/>
      <c r="C33" s="3725"/>
      <c r="D33" s="3725"/>
      <c r="E33" s="3725"/>
      <c r="F33" s="3725"/>
      <c r="G33" s="3725"/>
      <c r="H33" s="3725"/>
      <c r="I33" s="3725"/>
      <c r="J33" s="3725"/>
      <c r="K33" s="3725"/>
      <c r="L33" s="3725"/>
      <c r="M33" s="3725"/>
      <c r="N33" s="3725"/>
      <c r="O33" s="3725"/>
      <c r="P33" s="3725"/>
      <c r="Q33" s="3725"/>
      <c r="R33" s="3725"/>
      <c r="S33" s="3725" t="s">
        <v>1144</v>
      </c>
      <c r="T33" s="3725"/>
      <c r="U33" s="3725"/>
      <c r="V33" s="3725"/>
      <c r="W33" s="3725"/>
      <c r="X33" s="3725"/>
      <c r="Y33" s="3725"/>
      <c r="Z33" s="3725"/>
      <c r="AA33" s="3725" t="s">
        <v>1143</v>
      </c>
      <c r="AB33" s="3725"/>
      <c r="AC33" s="3725"/>
      <c r="AD33" s="3725"/>
      <c r="AE33" s="3725"/>
      <c r="AF33" s="3725"/>
      <c r="AG33" s="3725"/>
    </row>
    <row r="34" spans="1:33" ht="21" customHeight="1" x14ac:dyDescent="0.2">
      <c r="A34" s="3725"/>
      <c r="B34" s="3725"/>
      <c r="C34" s="3725"/>
      <c r="D34" s="3725"/>
      <c r="E34" s="3725"/>
      <c r="F34" s="3725"/>
      <c r="G34" s="3725"/>
      <c r="H34" s="3725"/>
      <c r="I34" s="3725"/>
      <c r="J34" s="3725"/>
      <c r="K34" s="3725"/>
      <c r="L34" s="3725"/>
      <c r="M34" s="3725"/>
      <c r="N34" s="3725"/>
      <c r="O34" s="3725"/>
      <c r="P34" s="3725"/>
      <c r="Q34" s="3725"/>
      <c r="R34" s="3725"/>
      <c r="S34" s="3726"/>
      <c r="T34" s="3726"/>
      <c r="U34" s="3726"/>
      <c r="V34" s="3726"/>
      <c r="W34" s="3726"/>
      <c r="X34" s="3727"/>
      <c r="Y34" s="3728" t="s">
        <v>1235</v>
      </c>
      <c r="Z34" s="3729"/>
      <c r="AA34" s="3730"/>
      <c r="AB34" s="3730"/>
      <c r="AC34" s="3730"/>
      <c r="AD34" s="3730"/>
      <c r="AE34" s="3730"/>
      <c r="AF34" s="3731"/>
      <c r="AG34" s="892" t="s">
        <v>439</v>
      </c>
    </row>
    <row r="35" spans="1:33" ht="21" customHeight="1" x14ac:dyDescent="0.2">
      <c r="A35" s="3725" t="s">
        <v>163</v>
      </c>
      <c r="B35" s="3725"/>
      <c r="C35" s="3725"/>
      <c r="D35" s="3725"/>
      <c r="E35" s="3725"/>
      <c r="F35" s="3725"/>
      <c r="G35" s="3725"/>
      <c r="H35" s="3725"/>
      <c r="I35" s="3725"/>
      <c r="J35" s="3725"/>
      <c r="K35" s="3725"/>
      <c r="L35" s="3725"/>
      <c r="M35" s="3725"/>
      <c r="N35" s="3725"/>
      <c r="O35" s="3725"/>
      <c r="P35" s="3725"/>
      <c r="Q35" s="3725"/>
      <c r="R35" s="3725"/>
      <c r="S35" s="3725"/>
      <c r="T35" s="3725"/>
      <c r="U35" s="3725"/>
      <c r="V35" s="3725"/>
      <c r="W35" s="3725"/>
      <c r="X35" s="3725"/>
      <c r="Y35" s="3725"/>
      <c r="Z35" s="3725"/>
      <c r="AA35" s="3725" t="s">
        <v>164</v>
      </c>
      <c r="AB35" s="3725"/>
      <c r="AC35" s="3725"/>
      <c r="AD35" s="3725"/>
      <c r="AE35" s="3725"/>
      <c r="AF35" s="3725"/>
      <c r="AG35" s="3725"/>
    </row>
    <row r="36" spans="1:33" ht="35.25" customHeight="1" x14ac:dyDescent="0.2">
      <c r="A36" s="3715"/>
      <c r="B36" s="3716"/>
      <c r="C36" s="3716"/>
      <c r="D36" s="3716"/>
      <c r="E36" s="3716"/>
      <c r="F36" s="3716"/>
      <c r="G36" s="3716"/>
      <c r="H36" s="3716"/>
      <c r="I36" s="3716"/>
      <c r="J36" s="3716"/>
      <c r="K36" s="3716"/>
      <c r="L36" s="3716"/>
      <c r="M36" s="3716"/>
      <c r="N36" s="3716"/>
      <c r="O36" s="3716"/>
      <c r="P36" s="3716"/>
      <c r="Q36" s="3716"/>
      <c r="R36" s="3716"/>
      <c r="S36" s="3716"/>
      <c r="T36" s="3716"/>
      <c r="U36" s="3716"/>
      <c r="V36" s="3716"/>
      <c r="W36" s="3716"/>
      <c r="X36" s="3716"/>
      <c r="Y36" s="3716"/>
      <c r="Z36" s="3717"/>
      <c r="AA36" s="3711" t="s">
        <v>117</v>
      </c>
      <c r="AB36" s="3712"/>
      <c r="AC36" s="3712"/>
      <c r="AD36" s="2253" t="s">
        <v>1339</v>
      </c>
      <c r="AE36" s="2253"/>
      <c r="AF36" s="2253"/>
      <c r="AG36" s="2254"/>
    </row>
    <row r="37" spans="1:33" ht="35.25" customHeight="1" x14ac:dyDescent="0.2">
      <c r="A37" s="3718"/>
      <c r="B37" s="3719"/>
      <c r="C37" s="3719"/>
      <c r="D37" s="3719"/>
      <c r="E37" s="3719"/>
      <c r="F37" s="3719"/>
      <c r="G37" s="3719"/>
      <c r="H37" s="3719"/>
      <c r="I37" s="3719"/>
      <c r="J37" s="3719"/>
      <c r="K37" s="3719"/>
      <c r="L37" s="3719"/>
      <c r="M37" s="3719"/>
      <c r="N37" s="3719"/>
      <c r="O37" s="3719"/>
      <c r="P37" s="3719"/>
      <c r="Q37" s="3719"/>
      <c r="R37" s="3719"/>
      <c r="S37" s="3719"/>
      <c r="T37" s="3719"/>
      <c r="U37" s="3719"/>
      <c r="V37" s="3719"/>
      <c r="W37" s="3719"/>
      <c r="X37" s="3719"/>
      <c r="Y37" s="3719"/>
      <c r="Z37" s="3720"/>
      <c r="AA37" s="3713" t="s">
        <v>117</v>
      </c>
      <c r="AB37" s="3714"/>
      <c r="AC37" s="3714"/>
      <c r="AD37" s="2262" t="s">
        <v>1338</v>
      </c>
      <c r="AE37" s="2262"/>
      <c r="AF37" s="2262"/>
      <c r="AG37" s="2263"/>
    </row>
    <row r="38" spans="1:33" ht="1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3"/>
    </row>
    <row r="39" spans="1:33" ht="41.25" customHeight="1" x14ac:dyDescent="0.2">
      <c r="A39" s="868" t="s">
        <v>165</v>
      </c>
      <c r="B39" s="2245" t="s">
        <v>1135</v>
      </c>
      <c r="C39" s="2245"/>
      <c r="D39" s="2245"/>
      <c r="E39" s="2245"/>
      <c r="F39" s="2245"/>
      <c r="G39" s="2245"/>
      <c r="H39" s="2245"/>
      <c r="I39" s="2245"/>
      <c r="J39" s="2245"/>
      <c r="K39" s="2245"/>
      <c r="L39" s="2245"/>
      <c r="M39" s="2245"/>
      <c r="N39" s="2245"/>
      <c r="O39" s="2245"/>
      <c r="P39" s="2245"/>
      <c r="Q39" s="2245"/>
      <c r="R39" s="2245"/>
      <c r="S39" s="2245"/>
      <c r="T39" s="2245"/>
      <c r="U39" s="2245"/>
      <c r="V39" s="2245"/>
      <c r="W39" s="2245"/>
      <c r="X39" s="2245"/>
      <c r="Y39" s="2245"/>
      <c r="Z39" s="2245"/>
      <c r="AA39" s="2245"/>
      <c r="AB39" s="2245"/>
      <c r="AC39" s="2245"/>
      <c r="AD39" s="2245"/>
      <c r="AE39" s="2245"/>
      <c r="AF39" s="2245"/>
      <c r="AG39" s="2245"/>
    </row>
    <row r="40" spans="1:33" ht="15" customHeight="1" x14ac:dyDescent="0.2">
      <c r="A40" s="64" t="s">
        <v>166</v>
      </c>
      <c r="B40" s="2241" t="s">
        <v>983</v>
      </c>
      <c r="C40" s="2241"/>
      <c r="D40" s="2241"/>
      <c r="E40" s="2241"/>
      <c r="F40" s="2241"/>
      <c r="G40" s="2241"/>
      <c r="H40" s="2241"/>
      <c r="I40" s="2241"/>
      <c r="J40" s="2241"/>
      <c r="K40" s="2241"/>
      <c r="L40" s="2241"/>
      <c r="M40" s="2241"/>
      <c r="N40" s="2241"/>
      <c r="O40" s="2241"/>
      <c r="P40" s="2241"/>
      <c r="Q40" s="2241"/>
      <c r="R40" s="2241"/>
      <c r="S40" s="2241"/>
      <c r="T40" s="2241"/>
      <c r="U40" s="2241"/>
      <c r="V40" s="2241"/>
      <c r="W40" s="2241"/>
      <c r="X40" s="2241"/>
      <c r="Y40" s="2241"/>
      <c r="Z40" s="2241"/>
      <c r="AA40" s="2241"/>
      <c r="AB40" s="2241"/>
      <c r="AC40" s="2241"/>
      <c r="AD40" s="2241"/>
      <c r="AE40" s="2241"/>
      <c r="AF40" s="2241"/>
      <c r="AG40" s="2241"/>
    </row>
    <row r="41" spans="1:33" s="1122" customFormat="1" ht="22" customHeight="1" x14ac:dyDescent="0.2">
      <c r="A41" s="65"/>
      <c r="B41" s="63"/>
      <c r="C41" s="63"/>
      <c r="D41" s="63"/>
      <c r="E41" s="63"/>
      <c r="F41" s="63"/>
    </row>
    <row r="42" spans="1:33" s="1122" customFormat="1" ht="18.75" customHeight="1" x14ac:dyDescent="0.2">
      <c r="A42" s="62" t="s">
        <v>1145</v>
      </c>
      <c r="B42" s="63"/>
      <c r="C42" s="63"/>
      <c r="D42" s="63"/>
      <c r="E42" s="63"/>
      <c r="F42" s="63"/>
    </row>
    <row r="43" spans="1:33" ht="30" customHeight="1" x14ac:dyDescent="0.2">
      <c r="A43" s="1123" t="s">
        <v>1146</v>
      </c>
      <c r="B43" s="3733" t="s">
        <v>167</v>
      </c>
      <c r="C43" s="3733"/>
      <c r="D43" s="3733"/>
      <c r="E43" s="3733"/>
      <c r="F43" s="3733"/>
      <c r="G43" s="3733"/>
      <c r="H43" s="3733"/>
      <c r="I43" s="3733"/>
      <c r="J43" s="3733"/>
      <c r="K43" s="3733"/>
      <c r="L43" s="3733"/>
      <c r="M43" s="3732" t="s">
        <v>1147</v>
      </c>
      <c r="N43" s="3733"/>
      <c r="O43" s="3733"/>
      <c r="P43" s="3733"/>
      <c r="Q43" s="3733"/>
      <c r="R43" s="3733"/>
      <c r="S43" s="3733"/>
      <c r="T43" s="3732" t="s">
        <v>1148</v>
      </c>
      <c r="U43" s="3732"/>
      <c r="V43" s="3732"/>
      <c r="W43" s="3732"/>
      <c r="X43" s="3732"/>
      <c r="Y43" s="3732"/>
      <c r="Z43" s="3732"/>
      <c r="AA43" s="3733" t="s">
        <v>1149</v>
      </c>
      <c r="AB43" s="3733"/>
      <c r="AC43" s="3733"/>
      <c r="AD43" s="3733"/>
      <c r="AE43" s="3733"/>
      <c r="AF43" s="3733"/>
      <c r="AG43" s="3733"/>
    </row>
    <row r="44" spans="1:33" ht="22.5" customHeight="1" x14ac:dyDescent="0.2">
      <c r="A44" s="1124"/>
      <c r="B44" s="3723"/>
      <c r="C44" s="3723"/>
      <c r="D44" s="3723"/>
      <c r="E44" s="3723"/>
      <c r="F44" s="3723"/>
      <c r="G44" s="3723"/>
      <c r="H44" s="3723"/>
      <c r="I44" s="3723"/>
      <c r="J44" s="3723"/>
      <c r="K44" s="3723"/>
      <c r="L44" s="3723"/>
      <c r="M44" s="3721"/>
      <c r="N44" s="3721"/>
      <c r="O44" s="3721"/>
      <c r="P44" s="3721"/>
      <c r="Q44" s="3721"/>
      <c r="R44" s="3721"/>
      <c r="S44" s="3721"/>
      <c r="T44" s="3721"/>
      <c r="U44" s="3721"/>
      <c r="V44" s="3721"/>
      <c r="W44" s="3721"/>
      <c r="X44" s="3721"/>
      <c r="Y44" s="3721"/>
      <c r="Z44" s="3721"/>
      <c r="AA44" s="3724"/>
      <c r="AB44" s="3724"/>
      <c r="AC44" s="3724"/>
      <c r="AD44" s="3724"/>
      <c r="AE44" s="3724"/>
      <c r="AF44" s="3724"/>
      <c r="AG44" s="3724"/>
    </row>
    <row r="45" spans="1:33" ht="22.5" customHeight="1" x14ac:dyDescent="0.2">
      <c r="A45" s="1124"/>
      <c r="B45" s="3723"/>
      <c r="C45" s="3723"/>
      <c r="D45" s="3723"/>
      <c r="E45" s="3723"/>
      <c r="F45" s="3723"/>
      <c r="G45" s="3723"/>
      <c r="H45" s="3723"/>
      <c r="I45" s="3723"/>
      <c r="J45" s="3723"/>
      <c r="K45" s="3723"/>
      <c r="L45" s="3723"/>
      <c r="M45" s="3722"/>
      <c r="N45" s="3722"/>
      <c r="O45" s="3722"/>
      <c r="P45" s="3722"/>
      <c r="Q45" s="3722"/>
      <c r="R45" s="3722"/>
      <c r="S45" s="3722"/>
      <c r="T45" s="3721"/>
      <c r="U45" s="3721"/>
      <c r="V45" s="3721"/>
      <c r="W45" s="3721"/>
      <c r="X45" s="3721"/>
      <c r="Y45" s="3721"/>
      <c r="Z45" s="3721"/>
      <c r="AA45" s="3724"/>
      <c r="AB45" s="3724"/>
      <c r="AC45" s="3724"/>
      <c r="AD45" s="3724"/>
      <c r="AE45" s="3724"/>
      <c r="AF45" s="3724"/>
      <c r="AG45" s="3724"/>
    </row>
    <row r="46" spans="1:33" ht="22.5" customHeight="1" x14ac:dyDescent="0.2">
      <c r="A46" s="1124"/>
      <c r="B46" s="3723"/>
      <c r="C46" s="3723"/>
      <c r="D46" s="3723"/>
      <c r="E46" s="3723"/>
      <c r="F46" s="3723"/>
      <c r="G46" s="3723"/>
      <c r="H46" s="3723"/>
      <c r="I46" s="3723"/>
      <c r="J46" s="3723"/>
      <c r="K46" s="3723"/>
      <c r="L46" s="3723"/>
      <c r="M46" s="3721"/>
      <c r="N46" s="3721"/>
      <c r="O46" s="3721"/>
      <c r="P46" s="3721"/>
      <c r="Q46" s="3721"/>
      <c r="R46" s="3721"/>
      <c r="S46" s="3721"/>
      <c r="T46" s="3721"/>
      <c r="U46" s="3721"/>
      <c r="V46" s="3721"/>
      <c r="W46" s="3721"/>
      <c r="X46" s="3721"/>
      <c r="Y46" s="3721"/>
      <c r="Z46" s="3721"/>
      <c r="AA46" s="3724"/>
      <c r="AB46" s="3724"/>
      <c r="AC46" s="3724"/>
      <c r="AD46" s="3724"/>
      <c r="AE46" s="3724"/>
      <c r="AF46" s="3724"/>
      <c r="AG46" s="3724"/>
    </row>
    <row r="47" spans="1:33" ht="22.5" customHeight="1" x14ac:dyDescent="0.2">
      <c r="A47" s="1124"/>
      <c r="B47" s="3723"/>
      <c r="C47" s="3723"/>
      <c r="D47" s="3723"/>
      <c r="E47" s="3723"/>
      <c r="F47" s="3723"/>
      <c r="G47" s="3723"/>
      <c r="H47" s="3723"/>
      <c r="I47" s="3723"/>
      <c r="J47" s="3723"/>
      <c r="K47" s="3723"/>
      <c r="L47" s="3723"/>
      <c r="M47" s="3723"/>
      <c r="N47" s="3723"/>
      <c r="O47" s="3723"/>
      <c r="P47" s="3723"/>
      <c r="Q47" s="3723"/>
      <c r="R47" s="3723"/>
      <c r="S47" s="3723"/>
      <c r="T47" s="3721"/>
      <c r="U47" s="3721"/>
      <c r="V47" s="3721"/>
      <c r="W47" s="3721"/>
      <c r="X47" s="3721"/>
      <c r="Y47" s="3721"/>
      <c r="Z47" s="3721"/>
      <c r="AA47" s="3724"/>
      <c r="AB47" s="3724"/>
      <c r="AC47" s="3724"/>
      <c r="AD47" s="3724"/>
      <c r="AE47" s="3724"/>
      <c r="AF47" s="3724"/>
      <c r="AG47" s="3724"/>
    </row>
    <row r="48" spans="1:33" ht="22.5" customHeight="1" x14ac:dyDescent="0.2">
      <c r="A48" s="1124"/>
      <c r="B48" s="3723"/>
      <c r="C48" s="3723"/>
      <c r="D48" s="3723"/>
      <c r="E48" s="3723"/>
      <c r="F48" s="3723"/>
      <c r="G48" s="3723"/>
      <c r="H48" s="3723"/>
      <c r="I48" s="3723"/>
      <c r="J48" s="3723"/>
      <c r="K48" s="3723"/>
      <c r="L48" s="3723"/>
      <c r="M48" s="3723"/>
      <c r="N48" s="3723"/>
      <c r="O48" s="3723"/>
      <c r="P48" s="3723"/>
      <c r="Q48" s="3723"/>
      <c r="R48" s="3723"/>
      <c r="S48" s="3723"/>
      <c r="T48" s="3721"/>
      <c r="U48" s="3721"/>
      <c r="V48" s="3721"/>
      <c r="W48" s="3721"/>
      <c r="X48" s="3721"/>
      <c r="Y48" s="3721"/>
      <c r="Z48" s="3721"/>
      <c r="AA48" s="3724"/>
      <c r="AB48" s="3724"/>
      <c r="AC48" s="3724"/>
      <c r="AD48" s="3724"/>
      <c r="AE48" s="3724"/>
      <c r="AF48" s="3724"/>
      <c r="AG48" s="3724"/>
    </row>
    <row r="49" spans="1:33" ht="22.5" customHeight="1" x14ac:dyDescent="0.2">
      <c r="A49" s="1124"/>
      <c r="B49" s="3723"/>
      <c r="C49" s="3723"/>
      <c r="D49" s="3723"/>
      <c r="E49" s="3723"/>
      <c r="F49" s="3723"/>
      <c r="G49" s="3723"/>
      <c r="H49" s="3723"/>
      <c r="I49" s="3723"/>
      <c r="J49" s="3723"/>
      <c r="K49" s="3723"/>
      <c r="L49" s="3723"/>
      <c r="M49" s="3723"/>
      <c r="N49" s="3723"/>
      <c r="O49" s="3723"/>
      <c r="P49" s="3723"/>
      <c r="Q49" s="3723"/>
      <c r="R49" s="3723"/>
      <c r="S49" s="3723"/>
      <c r="T49" s="3721"/>
      <c r="U49" s="3721"/>
      <c r="V49" s="3721"/>
      <c r="W49" s="3721"/>
      <c r="X49" s="3721"/>
      <c r="Y49" s="3721"/>
      <c r="Z49" s="3721"/>
      <c r="AA49" s="3724"/>
      <c r="AB49" s="3724"/>
      <c r="AC49" s="3724"/>
      <c r="AD49" s="3724"/>
      <c r="AE49" s="3724"/>
      <c r="AF49" s="3724"/>
      <c r="AG49" s="3724"/>
    </row>
    <row r="50" spans="1:33" ht="22.5" customHeight="1" x14ac:dyDescent="0.2">
      <c r="A50" s="1124"/>
      <c r="B50" s="3723"/>
      <c r="C50" s="3723"/>
      <c r="D50" s="3723"/>
      <c r="E50" s="3723"/>
      <c r="F50" s="3723"/>
      <c r="G50" s="3723"/>
      <c r="H50" s="3723"/>
      <c r="I50" s="3723"/>
      <c r="J50" s="3723"/>
      <c r="K50" s="3723"/>
      <c r="L50" s="3723"/>
      <c r="M50" s="3723"/>
      <c r="N50" s="3723"/>
      <c r="O50" s="3723"/>
      <c r="P50" s="3723"/>
      <c r="Q50" s="3723"/>
      <c r="R50" s="3723"/>
      <c r="S50" s="3723"/>
      <c r="T50" s="3721"/>
      <c r="U50" s="3721"/>
      <c r="V50" s="3721"/>
      <c r="W50" s="3721"/>
      <c r="X50" s="3721"/>
      <c r="Y50" s="3721"/>
      <c r="Z50" s="3721"/>
      <c r="AA50" s="3724"/>
      <c r="AB50" s="3724"/>
      <c r="AC50" s="3724"/>
      <c r="AD50" s="3724"/>
      <c r="AE50" s="3724"/>
      <c r="AF50" s="3724"/>
      <c r="AG50" s="3724"/>
    </row>
    <row r="51" spans="1:33" x14ac:dyDescent="0.2">
      <c r="A51" s="65"/>
      <c r="B51" s="65"/>
      <c r="C51" s="65"/>
      <c r="D51" s="65"/>
      <c r="E51" s="65"/>
      <c r="F51" s="65"/>
      <c r="G51" s="65"/>
      <c r="H51" s="65"/>
      <c r="I51" s="65"/>
      <c r="J51" s="65"/>
      <c r="K51" s="65"/>
      <c r="L51" s="65"/>
      <c r="M51" s="65"/>
      <c r="N51" s="65"/>
      <c r="O51" s="65"/>
      <c r="P51" s="65"/>
      <c r="Q51" s="65"/>
      <c r="R51" s="63"/>
      <c r="S51" s="63"/>
      <c r="T51" s="63"/>
      <c r="U51" s="63"/>
      <c r="V51" s="63"/>
      <c r="W51" s="63"/>
    </row>
  </sheetData>
  <mergeCells count="94">
    <mergeCell ref="A4:AG4"/>
    <mergeCell ref="A5:AG5"/>
    <mergeCell ref="A8:AG8"/>
    <mergeCell ref="A10:AG10"/>
    <mergeCell ref="A13:B13"/>
    <mergeCell ref="C13:AG13"/>
    <mergeCell ref="A14:B14"/>
    <mergeCell ref="C14:AG14"/>
    <mergeCell ref="A15:B15"/>
    <mergeCell ref="C15:G15"/>
    <mergeCell ref="I15:N15"/>
    <mergeCell ref="Y15:AB15"/>
    <mergeCell ref="AC15:AF15"/>
    <mergeCell ref="A16:B16"/>
    <mergeCell ref="C16:G16"/>
    <mergeCell ref="I16:N16"/>
    <mergeCell ref="A19:B20"/>
    <mergeCell ref="C19:I19"/>
    <mergeCell ref="J19:AG19"/>
    <mergeCell ref="E20:S20"/>
    <mergeCell ref="Z20:AG20"/>
    <mergeCell ref="A23:B24"/>
    <mergeCell ref="C23:I23"/>
    <mergeCell ref="J23:AG23"/>
    <mergeCell ref="E24:S24"/>
    <mergeCell ref="Z24:AG24"/>
    <mergeCell ref="A21:B22"/>
    <mergeCell ref="C21:I21"/>
    <mergeCell ref="J21:AG21"/>
    <mergeCell ref="E22:S22"/>
    <mergeCell ref="Z22:AG22"/>
    <mergeCell ref="A25:B27"/>
    <mergeCell ref="C25:H25"/>
    <mergeCell ref="I25:N25"/>
    <mergeCell ref="R25:Y25"/>
    <mergeCell ref="I26:AG26"/>
    <mergeCell ref="E27:S27"/>
    <mergeCell ref="Z27:AG27"/>
    <mergeCell ref="A28:AJ28"/>
    <mergeCell ref="A31:R32"/>
    <mergeCell ref="S31:Z31"/>
    <mergeCell ref="AA31:AG31"/>
    <mergeCell ref="S32:X32"/>
    <mergeCell ref="Y32:Z32"/>
    <mergeCell ref="AA32:AF32"/>
    <mergeCell ref="AH32:AI32"/>
    <mergeCell ref="AJ32:AK32"/>
    <mergeCell ref="AA44:AG44"/>
    <mergeCell ref="A33:R34"/>
    <mergeCell ref="S33:Z33"/>
    <mergeCell ref="AA33:AG33"/>
    <mergeCell ref="S34:X34"/>
    <mergeCell ref="Y34:Z34"/>
    <mergeCell ref="AA34:AF34"/>
    <mergeCell ref="T43:Z43"/>
    <mergeCell ref="A35:Z35"/>
    <mergeCell ref="AA35:AG35"/>
    <mergeCell ref="B40:AG40"/>
    <mergeCell ref="B39:AG39"/>
    <mergeCell ref="B43:L43"/>
    <mergeCell ref="M43:S43"/>
    <mergeCell ref="AA43:AG43"/>
    <mergeCell ref="T44:Z44"/>
    <mergeCell ref="AA45:AG45"/>
    <mergeCell ref="B50:L50"/>
    <mergeCell ref="M50:S50"/>
    <mergeCell ref="T48:Z48"/>
    <mergeCell ref="B48:L48"/>
    <mergeCell ref="M48:S48"/>
    <mergeCell ref="AA48:AG48"/>
    <mergeCell ref="AA49:AG49"/>
    <mergeCell ref="AA50:AG50"/>
    <mergeCell ref="AA46:AG46"/>
    <mergeCell ref="AA47:AG47"/>
    <mergeCell ref="T45:Z45"/>
    <mergeCell ref="B45:L45"/>
    <mergeCell ref="T50:Z50"/>
    <mergeCell ref="M44:S44"/>
    <mergeCell ref="M45:S45"/>
    <mergeCell ref="B49:L49"/>
    <mergeCell ref="M49:S49"/>
    <mergeCell ref="T49:Z49"/>
    <mergeCell ref="B44:L44"/>
    <mergeCell ref="M46:S46"/>
    <mergeCell ref="B47:L47"/>
    <mergeCell ref="M47:S47"/>
    <mergeCell ref="T46:Z46"/>
    <mergeCell ref="T47:Z47"/>
    <mergeCell ref="B46:L46"/>
    <mergeCell ref="AA36:AC36"/>
    <mergeCell ref="AD36:AG36"/>
    <mergeCell ref="AA37:AC37"/>
    <mergeCell ref="AD37:AG37"/>
    <mergeCell ref="A36:Z37"/>
  </mergeCells>
  <phoneticPr fontId="2"/>
  <dataValidations count="4">
    <dataValidation type="list" allowBlank="1" showInputMessage="1" showErrorMessage="1" sqref="C16:G16" xr:uid="{EAC379EB-7892-4C09-84C5-CD99DAA1A6B1}">
      <formula1>"事務所,学校,物販店,飲食店,集会所,病院,ホテル,その他(※)"</formula1>
    </dataValidation>
    <dataValidation type="list" allowBlank="1" showInputMessage="1" showErrorMessage="1" sqref="C15:G15" xr:uid="{1DB3E718-8841-4BD0-ACC0-516FC13F0B60}">
      <formula1>"木造,鉄骨造,RC造,SRC造,その他(※)"</formula1>
    </dataValidation>
    <dataValidation type="list" allowBlank="1" showInputMessage="1" showErrorMessage="1" sqref="AA35:AF35" xr:uid="{27D9451B-657A-41D6-BEA1-61DC22B5FF00}">
      <formula1>"適,不適"</formula1>
    </dataValidation>
    <dataValidation type="list" allowBlank="1" showInputMessage="1" showErrorMessage="1" sqref="AA36:AA37" xr:uid="{DD07218C-05E2-4F8C-BC95-C3F1E26F3DBD}">
      <formula1>"□,■"</formula1>
    </dataValidation>
  </dataValidations>
  <pageMargins left="0.98425196850393704" right="0.59055118110236227" top="0.59055118110236227" bottom="0.59055118110236227" header="0" footer="0"/>
  <pageSetup paperSize="9" scale="82" fitToHeight="0" orientation="portrait" r:id="rId1"/>
  <rowBreaks count="1" manualBreakCount="1">
    <brk id="40" max="32"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AF05-89EB-42EA-9104-7186DC1C5EA3}">
  <sheetPr codeName="Sheet42">
    <tabColor rgb="FF9999FF"/>
    <pageSetUpPr fitToPage="1"/>
  </sheetPr>
  <dimension ref="A1:BA66"/>
  <sheetViews>
    <sheetView showGridLines="0" view="pageBreakPreview" zoomScaleNormal="100" zoomScaleSheetLayoutView="100" workbookViewId="0">
      <selection activeCell="A10" sqref="A10:AG10"/>
    </sheetView>
  </sheetViews>
  <sheetFormatPr defaultColWidth="9.59765625" defaultRowHeight="13" x14ac:dyDescent="0.2"/>
  <cols>
    <col min="1" max="1" width="6.69921875" style="63" customWidth="1"/>
    <col min="2" max="2" width="15.69921875" style="63" customWidth="1"/>
    <col min="3" max="32" width="2.8984375" style="63" customWidth="1"/>
    <col min="33" max="33" width="5.69921875" style="63" customWidth="1"/>
    <col min="34" max="34" width="9.59765625" style="63" customWidth="1"/>
    <col min="35" max="37" width="9.59765625" style="63"/>
    <col min="38" max="38" width="2.8984375" style="63" customWidth="1"/>
    <col min="39" max="39" width="5.09765625" style="63" customWidth="1"/>
    <col min="40" max="16384" width="9.59765625" style="63"/>
  </cols>
  <sheetData>
    <row r="1" spans="1:53" ht="14" x14ac:dyDescent="0.2">
      <c r="AG1" s="139" t="s">
        <v>1542</v>
      </c>
    </row>
    <row r="4" spans="1:53" ht="19" x14ac:dyDescent="0.2">
      <c r="A4" s="2279" t="s">
        <v>38</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s="653" customFormat="1" ht="19" x14ac:dyDescent="0.2">
      <c r="A5" s="2286" t="s">
        <v>1104</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row>
    <row r="8" spans="1:53" ht="31.5" customHeight="1" x14ac:dyDescent="0.2">
      <c r="A8" s="2280" t="s">
        <v>939</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s="59" customFormat="1" ht="21" customHeight="1" x14ac:dyDescent="0.2">
      <c r="A11" s="57"/>
      <c r="B11" s="58"/>
      <c r="C11" s="58"/>
      <c r="D11" s="58"/>
      <c r="E11" s="58"/>
      <c r="F11" s="58"/>
      <c r="H11" s="1062"/>
      <c r="N11" s="2304"/>
      <c r="O11" s="2304"/>
      <c r="U11" s="1031" t="s">
        <v>155</v>
      </c>
      <c r="V11" s="2304"/>
      <c r="W11" s="2304"/>
      <c r="X11" s="2304"/>
      <c r="Y11" s="1062" t="s">
        <v>114</v>
      </c>
      <c r="Z11" s="1032" t="s">
        <v>1089</v>
      </c>
      <c r="AC11" s="2304" t="str">
        <f>IF(V11="","",IF(V11="一級","大臣","知事"))</f>
        <v/>
      </c>
      <c r="AD11" s="2304"/>
      <c r="AE11" s="2304"/>
      <c r="AF11" s="2304"/>
      <c r="AG11" s="1032" t="s">
        <v>116</v>
      </c>
      <c r="AJ11" s="57"/>
    </row>
    <row r="12" spans="1:53" s="59" customFormat="1" ht="21" customHeight="1" x14ac:dyDescent="0.2">
      <c r="A12" s="60"/>
      <c r="B12" s="58"/>
      <c r="C12" s="58"/>
      <c r="D12" s="58"/>
      <c r="E12" s="58"/>
      <c r="F12" s="58"/>
      <c r="T12" s="1062" t="s">
        <v>1086</v>
      </c>
      <c r="U12" s="1031" t="s">
        <v>155</v>
      </c>
      <c r="V12" s="2304" t="str">
        <f>IF(V11="","",IF(V11="一級","－",""))</f>
        <v/>
      </c>
      <c r="W12" s="2304"/>
      <c r="X12" s="2304"/>
      <c r="Y12" s="1062" t="s">
        <v>114</v>
      </c>
      <c r="Z12" s="1032" t="s">
        <v>1258</v>
      </c>
      <c r="AA12" s="1030"/>
      <c r="AC12" s="2305"/>
      <c r="AD12" s="2305"/>
      <c r="AE12" s="2305"/>
      <c r="AF12" s="2305"/>
      <c r="AG12" s="1357" t="s">
        <v>152</v>
      </c>
      <c r="AH12" s="1061"/>
      <c r="AI12" s="1061"/>
      <c r="AJ12" s="57"/>
    </row>
    <row r="13" spans="1:53" s="59" customFormat="1" ht="21" customHeight="1" x14ac:dyDescent="0.2">
      <c r="A13" s="60"/>
      <c r="B13" s="58"/>
      <c r="C13" s="58"/>
      <c r="D13" s="58"/>
      <c r="E13" s="58"/>
      <c r="M13" s="1030"/>
      <c r="N13" s="1030"/>
      <c r="O13" s="1030"/>
      <c r="P13" s="1030"/>
      <c r="R13" s="1030"/>
      <c r="S13" s="1030"/>
      <c r="T13" s="1062" t="s">
        <v>153</v>
      </c>
      <c r="U13" s="1030"/>
      <c r="V13" s="2312"/>
      <c r="W13" s="2312"/>
      <c r="X13" s="2312"/>
      <c r="Y13" s="2312"/>
      <c r="Z13" s="2312"/>
      <c r="AA13" s="2312"/>
      <c r="AB13" s="2312"/>
      <c r="AC13" s="2312"/>
      <c r="AD13" s="2312"/>
      <c r="AE13" s="2312"/>
      <c r="AF13" s="2312"/>
      <c r="AG13" s="1030"/>
      <c r="AH13" s="1061"/>
      <c r="AI13" s="1061"/>
      <c r="AJ13" s="1034"/>
    </row>
    <row r="14" spans="1:53" s="59" customFormat="1" ht="21" customHeight="1" x14ac:dyDescent="0.2">
      <c r="A14" s="60"/>
      <c r="B14" s="58"/>
      <c r="C14" s="58"/>
      <c r="D14" s="58"/>
      <c r="F14" s="58"/>
      <c r="M14" s="1030"/>
      <c r="N14" s="1030"/>
      <c r="O14" s="1030"/>
      <c r="P14" s="1030"/>
      <c r="R14" s="1030"/>
      <c r="S14" s="1030"/>
      <c r="T14" s="1062" t="s">
        <v>154</v>
      </c>
      <c r="U14" s="1030"/>
      <c r="V14" s="2312"/>
      <c r="W14" s="2312"/>
      <c r="X14" s="2312"/>
      <c r="Y14" s="2312"/>
      <c r="Z14" s="2312"/>
      <c r="AA14" s="2312"/>
      <c r="AB14" s="2312"/>
      <c r="AC14" s="2312"/>
      <c r="AD14" s="2312"/>
      <c r="AE14" s="2312"/>
      <c r="AF14" s="2312"/>
      <c r="AG14" s="1030"/>
      <c r="AH14" s="1061"/>
      <c r="AI14" s="1061"/>
    </row>
    <row r="15" spans="1:53" s="59" customFormat="1" ht="21" customHeight="1" x14ac:dyDescent="0.2">
      <c r="A15" s="60"/>
      <c r="B15" s="58"/>
      <c r="C15" s="58"/>
      <c r="D15" s="58"/>
      <c r="E15" s="58"/>
      <c r="H15" s="1030"/>
      <c r="K15" s="1030" t="s">
        <v>1084</v>
      </c>
      <c r="L15" s="2304"/>
      <c r="M15" s="2304"/>
      <c r="N15" s="1032"/>
      <c r="S15" s="1062" t="s">
        <v>156</v>
      </c>
      <c r="T15" s="2304"/>
      <c r="U15" s="2304"/>
      <c r="V15" s="2304"/>
      <c r="W15" s="1032" t="s">
        <v>1087</v>
      </c>
      <c r="AA15" s="2305" t="s">
        <v>1256</v>
      </c>
      <c r="AB15" s="2305"/>
      <c r="AC15" s="2305"/>
      <c r="AD15" s="2305"/>
      <c r="AE15" s="2305"/>
      <c r="AF15" s="2305"/>
      <c r="AG15" s="1030" t="s">
        <v>152</v>
      </c>
      <c r="AH15" s="1061"/>
      <c r="AI15" s="1061"/>
      <c r="AJ15" s="57"/>
    </row>
    <row r="16" spans="1:53" s="59" customFormat="1" ht="21" customHeight="1" x14ac:dyDescent="0.2">
      <c r="A16" s="60"/>
      <c r="B16" s="58"/>
      <c r="C16" s="58"/>
      <c r="D16" s="58"/>
      <c r="E16" s="58"/>
      <c r="H16" s="1030"/>
      <c r="K16" s="1030"/>
      <c r="L16" s="1031"/>
      <c r="M16" s="1031"/>
      <c r="N16" s="1032"/>
      <c r="S16" s="1062"/>
      <c r="T16" s="1031"/>
      <c r="U16" s="1031"/>
      <c r="V16" s="1031"/>
      <c r="W16" s="1032"/>
      <c r="AA16" s="1356"/>
      <c r="AB16" s="1356"/>
      <c r="AC16" s="1356"/>
      <c r="AD16" s="1356"/>
      <c r="AE16" s="1356"/>
      <c r="AF16" s="1356"/>
      <c r="AG16" s="1030"/>
      <c r="AH16" s="1061"/>
      <c r="AI16" s="1061"/>
      <c r="AJ16" s="57"/>
    </row>
    <row r="17" spans="1:33" ht="21" customHeight="1" x14ac:dyDescent="0.2">
      <c r="A17" s="894" t="s">
        <v>157</v>
      </c>
      <c r="B17" s="894"/>
      <c r="C17" s="894"/>
      <c r="D17" s="894"/>
      <c r="E17" s="894"/>
      <c r="F17" s="894"/>
      <c r="G17" s="894"/>
      <c r="H17" s="894"/>
      <c r="I17" s="894"/>
      <c r="J17" s="894"/>
      <c r="K17" s="894"/>
      <c r="L17" s="894"/>
      <c r="M17" s="894"/>
      <c r="N17" s="894"/>
      <c r="O17" s="894"/>
      <c r="P17" s="894"/>
      <c r="Q17" s="894"/>
      <c r="R17" s="894"/>
      <c r="S17" s="894"/>
      <c r="T17" s="894"/>
      <c r="U17" s="894"/>
      <c r="V17" s="894"/>
    </row>
    <row r="18" spans="1:33" ht="30" customHeight="1" x14ac:dyDescent="0.2">
      <c r="A18" s="2282" t="s">
        <v>158</v>
      </c>
      <c r="B18" s="2282"/>
      <c r="C18" s="2283" t="str">
        <f>IF(基本情報!D13="","",基本情報!D13)</f>
        <v/>
      </c>
      <c r="D18" s="2284"/>
      <c r="E18" s="2284"/>
      <c r="F18" s="2284"/>
      <c r="G18" s="2284"/>
      <c r="H18" s="2284"/>
      <c r="I18" s="2284"/>
      <c r="J18" s="2284"/>
      <c r="K18" s="2284"/>
      <c r="L18" s="2284"/>
      <c r="M18" s="2284"/>
      <c r="N18" s="2284"/>
      <c r="O18" s="2284"/>
      <c r="P18" s="2284"/>
      <c r="Q18" s="2284"/>
      <c r="R18" s="2284"/>
      <c r="S18" s="2284"/>
      <c r="T18" s="2284"/>
      <c r="U18" s="2284"/>
      <c r="V18" s="2284"/>
      <c r="W18" s="2284"/>
      <c r="X18" s="2284"/>
      <c r="Y18" s="2284"/>
      <c r="Z18" s="2284"/>
      <c r="AA18" s="2284"/>
      <c r="AB18" s="2284"/>
      <c r="AC18" s="2284"/>
      <c r="AD18" s="2284"/>
      <c r="AE18" s="2284"/>
      <c r="AF18" s="2284"/>
      <c r="AG18" s="2285"/>
    </row>
    <row r="19" spans="1:33" ht="30" customHeight="1" x14ac:dyDescent="0.2">
      <c r="A19" s="2282" t="s">
        <v>159</v>
      </c>
      <c r="B19" s="2282"/>
      <c r="C19" s="2283"/>
      <c r="D19" s="2284"/>
      <c r="E19" s="2284"/>
      <c r="F19" s="2284"/>
      <c r="G19" s="2284"/>
      <c r="H19" s="2284"/>
      <c r="I19" s="2284"/>
      <c r="J19" s="2284"/>
      <c r="K19" s="2284"/>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5"/>
    </row>
    <row r="20" spans="1:33" ht="30" customHeight="1" x14ac:dyDescent="0.2">
      <c r="A20" s="2281" t="s">
        <v>1236</v>
      </c>
      <c r="B20" s="2281"/>
      <c r="C20" s="2275"/>
      <c r="D20" s="2276"/>
      <c r="E20" s="2276"/>
      <c r="F20" s="2276"/>
      <c r="G20" s="2276"/>
      <c r="H20" s="1351" t="s">
        <v>155</v>
      </c>
      <c r="I20" s="2277"/>
      <c r="J20" s="2277"/>
      <c r="K20" s="2277"/>
      <c r="L20" s="2277"/>
      <c r="M20" s="2277"/>
      <c r="N20" s="2277"/>
      <c r="O20" s="1351" t="s">
        <v>116</v>
      </c>
      <c r="P20" s="1315" t="s">
        <v>1187</v>
      </c>
      <c r="Q20" s="653"/>
      <c r="R20" s="1316"/>
      <c r="S20" s="1315" t="s">
        <v>1188</v>
      </c>
      <c r="T20" s="1315" t="s">
        <v>1189</v>
      </c>
      <c r="U20" s="1354"/>
      <c r="V20" s="1316"/>
      <c r="W20" s="1315" t="s">
        <v>1188</v>
      </c>
      <c r="X20" s="653"/>
      <c r="Y20" s="2289" t="s">
        <v>1253</v>
      </c>
      <c r="Z20" s="2289"/>
      <c r="AA20" s="2289"/>
      <c r="AB20" s="2289"/>
      <c r="AC20" s="2288"/>
      <c r="AD20" s="2288"/>
      <c r="AE20" s="2288"/>
      <c r="AF20" s="2288"/>
      <c r="AG20" s="1352" t="s">
        <v>1190</v>
      </c>
    </row>
    <row r="21" spans="1:33" ht="30" customHeight="1" x14ac:dyDescent="0.2">
      <c r="A21" s="2282" t="s">
        <v>1237</v>
      </c>
      <c r="B21" s="2282"/>
      <c r="C21" s="2275"/>
      <c r="D21" s="2276"/>
      <c r="E21" s="2276"/>
      <c r="F21" s="2276"/>
      <c r="G21" s="2276"/>
      <c r="H21" s="1351" t="s">
        <v>155</v>
      </c>
      <c r="I21" s="2277"/>
      <c r="J21" s="2277"/>
      <c r="K21" s="2277"/>
      <c r="L21" s="2277"/>
      <c r="M21" s="2277"/>
      <c r="N21" s="2277"/>
      <c r="O21" s="1351" t="s">
        <v>116</v>
      </c>
      <c r="P21" s="1355"/>
      <c r="Q21" s="1351"/>
      <c r="R21" s="1347"/>
      <c r="S21" s="1347"/>
      <c r="T21" s="1347"/>
      <c r="U21" s="1336"/>
      <c r="V21" s="1353"/>
      <c r="W21" s="1353"/>
      <c r="X21" s="1353"/>
      <c r="Y21" s="1353"/>
      <c r="Z21" s="1353"/>
      <c r="AA21" s="1353"/>
      <c r="AB21" s="1353"/>
      <c r="AC21" s="1353"/>
      <c r="AD21" s="1353"/>
      <c r="AE21" s="1353"/>
      <c r="AF21" s="1353"/>
      <c r="AG21" s="1337"/>
    </row>
    <row r="22" spans="1:33" s="653" customFormat="1" ht="21" customHeight="1" x14ac:dyDescent="0.2">
      <c r="B22" s="1044"/>
      <c r="C22" s="1366" t="s">
        <v>1254</v>
      </c>
      <c r="D22" s="1044"/>
      <c r="E22" s="1044"/>
      <c r="F22" s="1044"/>
      <c r="G22" s="1044"/>
      <c r="H22" s="1044"/>
      <c r="I22" s="1044"/>
      <c r="J22" s="1044"/>
      <c r="K22" s="1044"/>
      <c r="L22" s="1044"/>
      <c r="M22" s="1044"/>
      <c r="N22" s="1044"/>
      <c r="O22" s="1044"/>
      <c r="P22" s="1046"/>
      <c r="Q22" s="1046"/>
      <c r="R22" s="1046"/>
      <c r="S22" s="1046"/>
      <c r="T22" s="1046"/>
      <c r="U22" s="1046"/>
      <c r="V22" s="1046"/>
      <c r="W22" s="1046"/>
      <c r="X22" s="1046"/>
      <c r="Y22" s="1046"/>
      <c r="Z22" s="1046"/>
      <c r="AA22" s="1046"/>
      <c r="AB22" s="1046"/>
      <c r="AC22" s="1046"/>
      <c r="AD22" s="1046"/>
      <c r="AE22" s="1046"/>
      <c r="AF22" s="1046"/>
      <c r="AG22" s="1046"/>
    </row>
    <row r="23" spans="1:33" ht="13.5" customHeight="1" x14ac:dyDescent="0.2">
      <c r="B23" s="1044"/>
      <c r="C23" s="1044"/>
      <c r="D23" s="1044"/>
      <c r="E23" s="1044"/>
      <c r="F23" s="1044"/>
      <c r="G23" s="1044"/>
      <c r="H23" s="1044"/>
      <c r="I23" s="1044"/>
      <c r="J23" s="1044"/>
      <c r="K23" s="1044"/>
      <c r="L23" s="1044"/>
      <c r="M23" s="1044"/>
      <c r="N23" s="1044"/>
      <c r="O23" s="1044"/>
      <c r="P23" s="1046"/>
      <c r="Q23" s="1046"/>
      <c r="R23" s="1046"/>
      <c r="S23" s="1046"/>
      <c r="T23" s="1046"/>
      <c r="U23" s="1046"/>
      <c r="V23" s="1046"/>
      <c r="W23" s="1046"/>
      <c r="X23" s="1046"/>
      <c r="Y23" s="1046"/>
      <c r="Z23" s="1046"/>
      <c r="AA23" s="1046"/>
      <c r="AB23" s="1046"/>
      <c r="AC23" s="1046"/>
      <c r="AD23" s="1046"/>
      <c r="AE23" s="1046"/>
      <c r="AF23" s="1046"/>
      <c r="AG23" s="1046"/>
    </row>
    <row r="24" spans="1:33" ht="21" customHeight="1" x14ac:dyDescent="0.2">
      <c r="A24" s="138" t="s">
        <v>1076</v>
      </c>
      <c r="B24" s="1044"/>
      <c r="C24" s="1044"/>
      <c r="D24" s="1044"/>
      <c r="E24" s="1044"/>
      <c r="F24" s="1044"/>
      <c r="G24" s="1044"/>
      <c r="H24" s="1044"/>
      <c r="I24" s="1044"/>
      <c r="J24" s="1044"/>
      <c r="K24" s="1044"/>
      <c r="L24" s="1044"/>
      <c r="M24" s="1044"/>
      <c r="N24" s="1044"/>
      <c r="O24" s="1044"/>
      <c r="P24" s="1046"/>
      <c r="Q24" s="1046"/>
      <c r="R24" s="1046"/>
      <c r="S24" s="1046"/>
      <c r="T24" s="1046"/>
      <c r="U24" s="1046"/>
      <c r="V24" s="1046"/>
      <c r="W24" s="1046"/>
      <c r="X24" s="1046"/>
      <c r="Y24" s="1046"/>
      <c r="Z24" s="1046"/>
      <c r="AA24" s="1046"/>
      <c r="AB24" s="1046"/>
      <c r="AC24" s="1046"/>
      <c r="AD24" s="1046"/>
      <c r="AE24" s="1046"/>
      <c r="AF24" s="1046"/>
      <c r="AG24" s="1046"/>
    </row>
    <row r="25" spans="1:33" ht="21" customHeight="1" x14ac:dyDescent="0.2">
      <c r="A25" s="2266" t="s">
        <v>1083</v>
      </c>
      <c r="B25" s="2267"/>
      <c r="C25" s="2264" t="s">
        <v>1077</v>
      </c>
      <c r="D25" s="2265"/>
      <c r="E25" s="2265"/>
      <c r="F25" s="2265"/>
      <c r="G25" s="2265"/>
      <c r="H25" s="2265"/>
      <c r="I25" s="2265"/>
      <c r="J25" s="2273" t="str">
        <f>IF(基本情報!G15="個人",基本情報!G20,CONCATENATE(基本情報!G17,"　",基本情報!G18,"　",基本情報!G20))</f>
        <v>　　</v>
      </c>
      <c r="K25" s="2273"/>
      <c r="L25" s="2273"/>
      <c r="M25" s="2273"/>
      <c r="N25" s="2273"/>
      <c r="O25" s="2273"/>
      <c r="P25" s="2273"/>
      <c r="Q25" s="2273"/>
      <c r="R25" s="2273"/>
      <c r="S25" s="2273"/>
      <c r="T25" s="2273"/>
      <c r="U25" s="2273"/>
      <c r="V25" s="2273"/>
      <c r="W25" s="2273"/>
      <c r="X25" s="2273"/>
      <c r="Y25" s="2273"/>
      <c r="Z25" s="2273"/>
      <c r="AA25" s="2273"/>
      <c r="AB25" s="2273"/>
      <c r="AC25" s="2273"/>
      <c r="AD25" s="2273"/>
      <c r="AE25" s="2273"/>
      <c r="AF25" s="2273"/>
      <c r="AG25" s="2274"/>
    </row>
    <row r="26" spans="1:33" ht="21" customHeight="1" x14ac:dyDescent="0.2">
      <c r="A26" s="2268"/>
      <c r="B26" s="2269"/>
      <c r="C26" s="1048" t="s">
        <v>294</v>
      </c>
      <c r="D26" s="1052"/>
      <c r="E26" s="2296" t="str">
        <f>IF(基本情報!G22="","",基本情報!G22)</f>
        <v/>
      </c>
      <c r="F26" s="2296"/>
      <c r="G26" s="2296"/>
      <c r="H26" s="2296"/>
      <c r="I26" s="2296"/>
      <c r="J26" s="2296"/>
      <c r="K26" s="2296"/>
      <c r="L26" s="2296"/>
      <c r="M26" s="2296"/>
      <c r="N26" s="2296"/>
      <c r="O26" s="2296"/>
      <c r="P26" s="2296"/>
      <c r="Q26" s="2296"/>
      <c r="R26" s="2296"/>
      <c r="S26" s="2296"/>
      <c r="T26" s="2296"/>
      <c r="U26" s="2296"/>
      <c r="V26" s="1314"/>
      <c r="W26" s="1314"/>
      <c r="X26" s="1314"/>
      <c r="Y26" s="1050" t="s">
        <v>160</v>
      </c>
      <c r="Z26" s="2270" t="str">
        <f>IF(基本情報!G23="","",基本情報!G23)</f>
        <v/>
      </c>
      <c r="AA26" s="2270"/>
      <c r="AB26" s="2270"/>
      <c r="AC26" s="2270"/>
      <c r="AD26" s="2270"/>
      <c r="AE26" s="2270"/>
      <c r="AF26" s="2270"/>
      <c r="AG26" s="2271"/>
    </row>
    <row r="27" spans="1:33" ht="21" customHeight="1" x14ac:dyDescent="0.2">
      <c r="A27" s="2266" t="s">
        <v>951</v>
      </c>
      <c r="B27" s="2267"/>
      <c r="C27" s="2264" t="s">
        <v>1077</v>
      </c>
      <c r="D27" s="2265"/>
      <c r="E27" s="2265"/>
      <c r="F27" s="2265"/>
      <c r="G27" s="2265"/>
      <c r="H27" s="2265"/>
      <c r="I27" s="2265"/>
      <c r="J27" s="2273" t="str">
        <f>IF(基本情報!G25="個人",基本情報!G30,CONCATENATE(基本情報!G27,"　",基本情報!G28,"　",基本情報!G30))</f>
        <v>　　</v>
      </c>
      <c r="K27" s="2273"/>
      <c r="L27" s="2273"/>
      <c r="M27" s="2273"/>
      <c r="N27" s="2273"/>
      <c r="O27" s="2273"/>
      <c r="P27" s="2273"/>
      <c r="Q27" s="2273"/>
      <c r="R27" s="2273"/>
      <c r="S27" s="2273"/>
      <c r="T27" s="2273"/>
      <c r="U27" s="2273"/>
      <c r="V27" s="2273"/>
      <c r="W27" s="2273"/>
      <c r="X27" s="2273"/>
      <c r="Y27" s="2273"/>
      <c r="Z27" s="2273"/>
      <c r="AA27" s="2273"/>
      <c r="AB27" s="2273"/>
      <c r="AC27" s="2273"/>
      <c r="AD27" s="2273"/>
      <c r="AE27" s="2273"/>
      <c r="AF27" s="2273"/>
      <c r="AG27" s="2274"/>
    </row>
    <row r="28" spans="1:33" ht="21" customHeight="1" x14ac:dyDescent="0.2">
      <c r="A28" s="2268"/>
      <c r="B28" s="2269"/>
      <c r="C28" s="1048" t="s">
        <v>294</v>
      </c>
      <c r="D28" s="1052"/>
      <c r="E28" s="2296" t="str">
        <f>IF(基本情報!G32="","",基本情報!G32)</f>
        <v/>
      </c>
      <c r="F28" s="2296"/>
      <c r="G28" s="2296"/>
      <c r="H28" s="2296"/>
      <c r="I28" s="2296"/>
      <c r="J28" s="2296"/>
      <c r="K28" s="2296"/>
      <c r="L28" s="2296"/>
      <c r="M28" s="2296"/>
      <c r="N28" s="2296"/>
      <c r="O28" s="2296"/>
      <c r="P28" s="2296"/>
      <c r="Q28" s="2296"/>
      <c r="R28" s="2296"/>
      <c r="S28" s="2296"/>
      <c r="T28" s="2296"/>
      <c r="U28" s="2296"/>
      <c r="V28" s="1314"/>
      <c r="W28" s="1314"/>
      <c r="X28" s="1314"/>
      <c r="Y28" s="1050" t="s">
        <v>160</v>
      </c>
      <c r="Z28" s="2270" t="str">
        <f>IF(基本情報!G33="","",基本情報!G33)</f>
        <v/>
      </c>
      <c r="AA28" s="2270"/>
      <c r="AB28" s="2270"/>
      <c r="AC28" s="2270"/>
      <c r="AD28" s="2270"/>
      <c r="AE28" s="2270"/>
      <c r="AF28" s="2270"/>
      <c r="AG28" s="2271"/>
    </row>
    <row r="29" spans="1:33" ht="21" customHeight="1" x14ac:dyDescent="0.2">
      <c r="A29" s="2266" t="s">
        <v>1105</v>
      </c>
      <c r="B29" s="2267"/>
      <c r="C29" s="2264" t="s">
        <v>1077</v>
      </c>
      <c r="D29" s="2265"/>
      <c r="E29" s="2265"/>
      <c r="F29" s="2265"/>
      <c r="G29" s="2265"/>
      <c r="H29" s="2265"/>
      <c r="I29" s="2265"/>
      <c r="J29" s="2273"/>
      <c r="K29" s="2273"/>
      <c r="L29" s="2273"/>
      <c r="M29" s="2273"/>
      <c r="N29" s="2273"/>
      <c r="O29" s="2273"/>
      <c r="P29" s="2273"/>
      <c r="Q29" s="2273"/>
      <c r="R29" s="2273"/>
      <c r="S29" s="2273"/>
      <c r="T29" s="2273"/>
      <c r="U29" s="2273"/>
      <c r="V29" s="2273"/>
      <c r="W29" s="2273"/>
      <c r="X29" s="2273"/>
      <c r="Y29" s="2273"/>
      <c r="Z29" s="2273"/>
      <c r="AA29" s="2273"/>
      <c r="AB29" s="2273"/>
      <c r="AC29" s="2273"/>
      <c r="AD29" s="2273"/>
      <c r="AE29" s="2273"/>
      <c r="AF29" s="2273"/>
      <c r="AG29" s="2274"/>
    </row>
    <row r="30" spans="1:33" ht="21" customHeight="1" x14ac:dyDescent="0.2">
      <c r="A30" s="2268"/>
      <c r="B30" s="2269"/>
      <c r="C30" s="1048" t="s">
        <v>294</v>
      </c>
      <c r="D30" s="1052"/>
      <c r="E30" s="2296"/>
      <c r="F30" s="2296"/>
      <c r="G30" s="2296"/>
      <c r="H30" s="2296"/>
      <c r="I30" s="2296"/>
      <c r="J30" s="2296"/>
      <c r="K30" s="2296"/>
      <c r="L30" s="2296"/>
      <c r="M30" s="2296"/>
      <c r="N30" s="2296"/>
      <c r="O30" s="2296"/>
      <c r="P30" s="2296"/>
      <c r="Q30" s="2296"/>
      <c r="R30" s="2296"/>
      <c r="S30" s="2296"/>
      <c r="T30" s="2296"/>
      <c r="U30" s="2296"/>
      <c r="V30" s="1314"/>
      <c r="W30" s="1314"/>
      <c r="X30" s="1314"/>
      <c r="Y30" s="1050" t="s">
        <v>160</v>
      </c>
      <c r="Z30" s="2270"/>
      <c r="AA30" s="2270"/>
      <c r="AB30" s="2270"/>
      <c r="AC30" s="2270"/>
      <c r="AD30" s="2270"/>
      <c r="AE30" s="2270"/>
      <c r="AF30" s="2270"/>
      <c r="AG30" s="2271"/>
    </row>
    <row r="31" spans="1:33" ht="21" customHeight="1" x14ac:dyDescent="0.2">
      <c r="A31" s="2266" t="s">
        <v>161</v>
      </c>
      <c r="B31" s="2267"/>
      <c r="C31" s="1053" t="s">
        <v>155</v>
      </c>
      <c r="D31" s="2299" t="str">
        <f>IF(V11="","",V11)</f>
        <v/>
      </c>
      <c r="E31" s="2299"/>
      <c r="F31" s="1049" t="s">
        <v>116</v>
      </c>
      <c r="G31" s="2314" t="s">
        <v>1085</v>
      </c>
      <c r="H31" s="2314"/>
      <c r="I31" s="1029" t="s">
        <v>155</v>
      </c>
      <c r="J31" s="2311" t="str">
        <f>IF(AC11="","",AC11)</f>
        <v/>
      </c>
      <c r="K31" s="2311"/>
      <c r="L31" s="63" t="s">
        <v>116</v>
      </c>
      <c r="M31" s="2314" t="s">
        <v>1262</v>
      </c>
      <c r="N31" s="2314"/>
      <c r="O31" s="2314"/>
      <c r="P31" s="63" t="s">
        <v>155</v>
      </c>
      <c r="Q31" s="2315" t="str">
        <f>IF(V12="","",V12)</f>
        <v/>
      </c>
      <c r="R31" s="2315"/>
      <c r="S31" s="2315"/>
      <c r="T31" s="2315"/>
      <c r="U31" s="2315"/>
      <c r="V31" s="2315"/>
      <c r="W31" s="1064" t="s">
        <v>116</v>
      </c>
      <c r="X31" s="1064"/>
      <c r="Y31" s="1063" t="s">
        <v>1088</v>
      </c>
      <c r="Z31" s="2315" t="str">
        <f>IF(AC12="","",AC12)</f>
        <v/>
      </c>
      <c r="AA31" s="2315"/>
      <c r="AB31" s="2315"/>
      <c r="AC31" s="2315"/>
      <c r="AD31" s="2315"/>
      <c r="AE31" s="2315"/>
      <c r="AF31" s="2315"/>
      <c r="AG31" s="1057" t="s">
        <v>152</v>
      </c>
    </row>
    <row r="32" spans="1:33" ht="25" customHeight="1" x14ac:dyDescent="0.2">
      <c r="A32" s="2294"/>
      <c r="B32" s="2295"/>
      <c r="C32" s="2307" t="s">
        <v>1094</v>
      </c>
      <c r="D32" s="2302"/>
      <c r="E32" s="2302"/>
      <c r="F32" s="2302"/>
      <c r="G32" s="2302"/>
      <c r="H32" s="2302" t="str">
        <f>IF(V13="","",V13)</f>
        <v/>
      </c>
      <c r="I32" s="2302"/>
      <c r="J32" s="2302"/>
      <c r="K32" s="2302"/>
      <c r="L32" s="2302"/>
      <c r="M32" s="2302"/>
      <c r="N32" s="2302"/>
      <c r="O32" s="2302"/>
      <c r="P32" s="2302"/>
      <c r="Q32" s="2302"/>
      <c r="R32" s="2302"/>
      <c r="S32" s="2302"/>
      <c r="T32" s="2302"/>
      <c r="U32" s="2302"/>
      <c r="V32" s="2302"/>
      <c r="W32" s="2302"/>
      <c r="X32" s="2302"/>
      <c r="Y32" s="2302"/>
      <c r="Z32" s="2302"/>
      <c r="AA32" s="2302"/>
      <c r="AB32" s="2302"/>
      <c r="AC32" s="2302"/>
      <c r="AD32" s="2302"/>
      <c r="AE32" s="2302"/>
      <c r="AF32" s="2302"/>
      <c r="AG32" s="2303"/>
    </row>
    <row r="33" spans="1:37" ht="25" customHeight="1" x14ac:dyDescent="0.2">
      <c r="A33" s="2294"/>
      <c r="B33" s="2295"/>
      <c r="C33" s="2308" t="s">
        <v>1093</v>
      </c>
      <c r="D33" s="2309"/>
      <c r="E33" s="2309"/>
      <c r="F33" s="2309"/>
      <c r="G33" s="2309"/>
      <c r="H33" s="2302" t="str">
        <f>IF(V14="","",V14)</f>
        <v/>
      </c>
      <c r="I33" s="2302"/>
      <c r="J33" s="2302"/>
      <c r="K33" s="2302"/>
      <c r="L33" s="2302"/>
      <c r="M33" s="2302"/>
      <c r="N33" s="2302"/>
      <c r="O33" s="2302"/>
      <c r="P33" s="2302"/>
      <c r="Q33" s="2302"/>
      <c r="R33" s="2302"/>
      <c r="S33" s="2302"/>
      <c r="T33" s="2302"/>
      <c r="U33" s="2302"/>
      <c r="V33" s="2302"/>
      <c r="W33" s="2302"/>
      <c r="X33" s="2302"/>
      <c r="Y33" s="2302"/>
      <c r="Z33" s="2302"/>
      <c r="AA33" s="2302"/>
      <c r="AB33" s="2302"/>
      <c r="AC33" s="2302"/>
      <c r="AD33" s="2302"/>
      <c r="AE33" s="2302"/>
      <c r="AF33" s="2302"/>
      <c r="AG33" s="2303"/>
    </row>
    <row r="34" spans="1:37" ht="25" customHeight="1" x14ac:dyDescent="0.2">
      <c r="A34" s="2294"/>
      <c r="B34" s="2295"/>
      <c r="C34" s="1058" t="s">
        <v>155</v>
      </c>
      <c r="D34" s="2310" t="str">
        <f>IF(L15="","",L15)</f>
        <v/>
      </c>
      <c r="E34" s="2310"/>
      <c r="F34" s="1045" t="s">
        <v>116</v>
      </c>
      <c r="G34" s="59" t="s">
        <v>1090</v>
      </c>
      <c r="H34" s="59"/>
      <c r="I34" s="59"/>
      <c r="J34" s="1030"/>
      <c r="K34" s="1030"/>
      <c r="L34" s="63" t="s">
        <v>155</v>
      </c>
      <c r="M34" s="2304" t="str">
        <f>IF(T15="","",T15)</f>
        <v/>
      </c>
      <c r="N34" s="2304"/>
      <c r="O34" s="2304"/>
      <c r="P34" s="63" t="s">
        <v>116</v>
      </c>
      <c r="Q34" s="63" t="s">
        <v>1091</v>
      </c>
      <c r="Y34" s="1062" t="s">
        <v>1088</v>
      </c>
      <c r="Z34" s="2313" t="str">
        <f>IF(AC15="","",AC15)</f>
        <v/>
      </c>
      <c r="AA34" s="2313"/>
      <c r="AB34" s="2313"/>
      <c r="AC34" s="2313"/>
      <c r="AD34" s="2313"/>
      <c r="AE34" s="2313"/>
      <c r="AF34" s="2313"/>
      <c r="AG34" s="1059" t="s">
        <v>152</v>
      </c>
    </row>
    <row r="35" spans="1:37" ht="21" customHeight="1" x14ac:dyDescent="0.2">
      <c r="A35" s="2268"/>
      <c r="B35" s="2269"/>
      <c r="C35" s="1048" t="s">
        <v>1092</v>
      </c>
      <c r="D35" s="1052"/>
      <c r="E35" s="2296"/>
      <c r="F35" s="2296"/>
      <c r="G35" s="2296"/>
      <c r="H35" s="2296"/>
      <c r="I35" s="2296"/>
      <c r="J35" s="2296"/>
      <c r="K35" s="2296"/>
      <c r="L35" s="2296"/>
      <c r="M35" s="2296"/>
      <c r="N35" s="2296"/>
      <c r="O35" s="2296"/>
      <c r="P35" s="2296"/>
      <c r="Q35" s="2296"/>
      <c r="R35" s="2296"/>
      <c r="S35" s="2296"/>
      <c r="T35" s="2296"/>
      <c r="U35" s="2296"/>
      <c r="V35" s="2296"/>
      <c r="W35" s="2296"/>
      <c r="X35" s="2296"/>
      <c r="Y35" s="2296"/>
      <c r="Z35" s="2296"/>
      <c r="AA35" s="2296"/>
      <c r="AB35" s="2296"/>
      <c r="AC35" s="2296"/>
      <c r="AD35" s="2296"/>
      <c r="AE35" s="2296"/>
      <c r="AF35" s="2296"/>
      <c r="AG35" s="2306"/>
    </row>
    <row r="36" spans="1:37" ht="21" customHeight="1" x14ac:dyDescent="0.2">
      <c r="A36" s="2266" t="s">
        <v>1078</v>
      </c>
      <c r="B36" s="2267"/>
      <c r="C36" s="1053" t="s">
        <v>1259</v>
      </c>
      <c r="D36" s="1054"/>
      <c r="E36" s="1054"/>
      <c r="F36" s="1054"/>
      <c r="G36" s="1054"/>
      <c r="H36" s="1054"/>
      <c r="I36" s="1054" t="s">
        <v>155</v>
      </c>
      <c r="J36" s="2299"/>
      <c r="K36" s="2299"/>
      <c r="L36" s="2299"/>
      <c r="M36" s="2299"/>
      <c r="N36" s="2299"/>
      <c r="O36" s="1054" t="s">
        <v>116</v>
      </c>
      <c r="P36" s="2322" t="s">
        <v>1260</v>
      </c>
      <c r="Q36" s="2322"/>
      <c r="R36" s="1056" t="s">
        <v>155</v>
      </c>
      <c r="S36" s="2297"/>
      <c r="T36" s="2297"/>
      <c r="U36" s="2297"/>
      <c r="V36" s="2297"/>
      <c r="W36" s="1056" t="s">
        <v>116</v>
      </c>
      <c r="X36" s="1054"/>
      <c r="Y36" s="1062" t="s">
        <v>1088</v>
      </c>
      <c r="Z36" s="2297"/>
      <c r="AA36" s="2297"/>
      <c r="AB36" s="2297"/>
      <c r="AC36" s="2297"/>
      <c r="AD36" s="2297"/>
      <c r="AE36" s="2297"/>
      <c r="AF36" s="2297"/>
      <c r="AG36" s="1057" t="s">
        <v>152</v>
      </c>
    </row>
    <row r="37" spans="1:37" ht="21" customHeight="1" x14ac:dyDescent="0.2">
      <c r="A37" s="2294"/>
      <c r="B37" s="2295"/>
      <c r="C37" s="1058" t="s">
        <v>1082</v>
      </c>
      <c r="D37" s="56"/>
      <c r="E37" s="56"/>
      <c r="F37" s="56"/>
      <c r="G37" s="56"/>
      <c r="H37" s="2302"/>
      <c r="I37" s="2302"/>
      <c r="J37" s="2302"/>
      <c r="K37" s="2302"/>
      <c r="L37" s="2302"/>
      <c r="M37" s="2302"/>
      <c r="N37" s="2302"/>
      <c r="O37" s="2302"/>
      <c r="P37" s="2302"/>
      <c r="Q37" s="2302"/>
      <c r="R37" s="2302"/>
      <c r="S37" s="2302"/>
      <c r="T37" s="2302"/>
      <c r="U37" s="2302"/>
      <c r="V37" s="2302"/>
      <c r="W37" s="2302"/>
      <c r="X37" s="2302"/>
      <c r="Y37" s="2302"/>
      <c r="Z37" s="2302"/>
      <c r="AA37" s="2302"/>
      <c r="AB37" s="2302"/>
      <c r="AC37" s="2302"/>
      <c r="AD37" s="2302"/>
      <c r="AE37" s="2302"/>
      <c r="AF37" s="2302"/>
      <c r="AG37" s="2303"/>
    </row>
    <row r="38" spans="1:37" ht="21" customHeight="1" x14ac:dyDescent="0.2">
      <c r="A38" s="2268"/>
      <c r="B38" s="2269"/>
      <c r="C38" s="1048" t="s">
        <v>294</v>
      </c>
      <c r="D38" s="1052"/>
      <c r="E38" s="2296"/>
      <c r="F38" s="2296"/>
      <c r="G38" s="2296"/>
      <c r="H38" s="2296"/>
      <c r="I38" s="2296"/>
      <c r="J38" s="2296"/>
      <c r="K38" s="2296"/>
      <c r="L38" s="2296"/>
      <c r="M38" s="2296"/>
      <c r="N38" s="2296"/>
      <c r="O38" s="2296"/>
      <c r="P38" s="2296"/>
      <c r="Q38" s="2296"/>
      <c r="R38" s="2296"/>
      <c r="S38" s="2296"/>
      <c r="T38" s="2296"/>
      <c r="U38" s="2296"/>
      <c r="V38" s="2296"/>
      <c r="W38" s="2296"/>
      <c r="X38" s="2296"/>
      <c r="Y38" s="2296"/>
      <c r="Z38" s="2296"/>
      <c r="AA38" s="2296"/>
      <c r="AB38" s="2296"/>
      <c r="AC38" s="2296"/>
      <c r="AD38" s="2296"/>
      <c r="AE38" s="2296"/>
      <c r="AF38" s="2296"/>
      <c r="AG38" s="2306"/>
    </row>
    <row r="39" spans="1:37" ht="21" customHeight="1" x14ac:dyDescent="0.2">
      <c r="A39" s="1078" t="s">
        <v>1075</v>
      </c>
      <c r="B39" s="1051"/>
      <c r="C39" s="1047"/>
      <c r="D39" s="1051"/>
      <c r="E39" s="1055"/>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row>
    <row r="40" spans="1:37" ht="13.5" customHeight="1" x14ac:dyDescent="0.2">
      <c r="A40" s="1121"/>
      <c r="B40" s="61"/>
      <c r="C40" s="1046"/>
      <c r="D40" s="61"/>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A40" s="1118"/>
      <c r="AB40" s="1118"/>
      <c r="AC40" s="1118"/>
      <c r="AD40" s="1118"/>
      <c r="AE40" s="1118"/>
      <c r="AF40" s="1118"/>
      <c r="AG40" s="1118"/>
    </row>
    <row r="41" spans="1:37" s="1076" customFormat="1" ht="13.5" customHeight="1" x14ac:dyDescent="0.2">
      <c r="A41" s="2321" t="s">
        <v>978</v>
      </c>
      <c r="B41" s="2321"/>
      <c r="C41" s="2321"/>
      <c r="D41" s="2321"/>
      <c r="E41" s="2321"/>
      <c r="F41" s="2321"/>
      <c r="G41" s="2321"/>
      <c r="H41" s="2321"/>
      <c r="I41" s="2321"/>
      <c r="J41" s="2321"/>
      <c r="K41" s="2321"/>
      <c r="L41" s="2321"/>
      <c r="M41" s="2321"/>
      <c r="N41" s="2321"/>
      <c r="O41" s="2321"/>
      <c r="P41" s="2321"/>
      <c r="Q41" s="2321"/>
      <c r="R41" s="2321"/>
      <c r="S41" s="2321"/>
      <c r="T41" s="2321"/>
      <c r="U41" s="2321"/>
      <c r="V41" s="2321"/>
      <c r="W41" s="2321"/>
      <c r="X41" s="2321"/>
      <c r="Y41" s="2321"/>
      <c r="Z41" s="2321"/>
      <c r="AA41" s="2321"/>
      <c r="AB41" s="2321"/>
      <c r="AC41" s="2321"/>
      <c r="AD41" s="2321"/>
      <c r="AE41" s="2321"/>
      <c r="AF41" s="2321"/>
      <c r="AG41" s="2321"/>
      <c r="AH41" s="1075"/>
      <c r="AI41" s="1075"/>
      <c r="AJ41" s="1075"/>
    </row>
    <row r="42" spans="1:37" s="1077" customFormat="1" ht="13.5" customHeight="1" x14ac:dyDescent="0.2">
      <c r="A42" s="2321"/>
      <c r="B42" s="2321"/>
      <c r="C42" s="2321"/>
      <c r="D42" s="2321"/>
      <c r="E42" s="2321"/>
      <c r="F42" s="2321"/>
      <c r="G42" s="2321"/>
      <c r="H42" s="2321"/>
      <c r="I42" s="2321"/>
      <c r="J42" s="2321"/>
      <c r="K42" s="2321"/>
      <c r="L42" s="2321"/>
      <c r="M42" s="2321"/>
      <c r="N42" s="2321"/>
      <c r="O42" s="2321"/>
      <c r="P42" s="2321"/>
      <c r="Q42" s="2321"/>
      <c r="R42" s="2321"/>
      <c r="S42" s="2321"/>
      <c r="T42" s="2321"/>
      <c r="U42" s="2321"/>
      <c r="V42" s="2321"/>
      <c r="W42" s="2321"/>
      <c r="X42" s="2321"/>
      <c r="Y42" s="2321"/>
      <c r="Z42" s="2321"/>
      <c r="AA42" s="2321"/>
      <c r="AB42" s="2321"/>
      <c r="AC42" s="2321"/>
      <c r="AD42" s="2321"/>
      <c r="AE42" s="2321"/>
      <c r="AF42" s="2321"/>
      <c r="AG42" s="2321"/>
    </row>
    <row r="43" spans="1:37" ht="21" customHeight="1" x14ac:dyDescent="0.2">
      <c r="R43" s="136"/>
      <c r="S43" s="136"/>
      <c r="T43" s="136"/>
      <c r="U43" s="136"/>
      <c r="V43" s="136"/>
      <c r="W43" s="136"/>
      <c r="X43" s="136"/>
      <c r="Y43" s="136"/>
      <c r="Z43" s="136"/>
      <c r="AA43" s="136"/>
      <c r="AB43" s="136"/>
      <c r="AC43" s="136"/>
      <c r="AD43" s="136"/>
      <c r="AE43" s="136"/>
      <c r="AF43" s="136"/>
      <c r="AG43" s="866"/>
    </row>
    <row r="44" spans="1:37" ht="21" customHeight="1" x14ac:dyDescent="0.2">
      <c r="A44" s="62" t="s">
        <v>162</v>
      </c>
      <c r="B44" s="62"/>
      <c r="C44" s="62"/>
      <c r="D44" s="62"/>
      <c r="E44" s="62"/>
      <c r="F44" s="62"/>
      <c r="G44" s="62"/>
      <c r="H44" s="62"/>
      <c r="I44" s="62"/>
      <c r="J44" s="62"/>
      <c r="K44" s="62"/>
      <c r="L44" s="62"/>
      <c r="M44" s="62"/>
      <c r="N44" s="62"/>
      <c r="O44" s="62"/>
      <c r="P44" s="62"/>
      <c r="Q44" s="62"/>
    </row>
    <row r="45" spans="1:37" ht="15" customHeight="1" x14ac:dyDescent="0.2">
      <c r="A45" s="2235" t="s">
        <v>980</v>
      </c>
      <c r="B45" s="2236"/>
      <c r="C45" s="2236"/>
      <c r="D45" s="2236"/>
      <c r="E45" s="2236"/>
      <c r="F45" s="2236"/>
      <c r="G45" s="2236"/>
      <c r="H45" s="2236"/>
      <c r="I45" s="2236"/>
      <c r="J45" s="2236"/>
      <c r="K45" s="2236"/>
      <c r="L45" s="2236"/>
      <c r="M45" s="2236"/>
      <c r="N45" s="2236"/>
      <c r="O45" s="2236"/>
      <c r="P45" s="2236"/>
      <c r="Q45" s="2236"/>
      <c r="R45" s="2237"/>
      <c r="S45" s="2242" t="s">
        <v>1144</v>
      </c>
      <c r="T45" s="2243"/>
      <c r="U45" s="2243"/>
      <c r="V45" s="2243"/>
      <c r="W45" s="2243"/>
      <c r="X45" s="2243"/>
      <c r="Y45" s="2243"/>
      <c r="Z45" s="2244"/>
      <c r="AA45" s="2317" t="s">
        <v>1143</v>
      </c>
      <c r="AB45" s="2317"/>
      <c r="AC45" s="2317"/>
      <c r="AD45" s="2317"/>
      <c r="AE45" s="2317"/>
      <c r="AF45" s="2317"/>
      <c r="AG45" s="2318"/>
      <c r="AH45" s="1393"/>
      <c r="AJ45" s="1106"/>
      <c r="AK45" s="1106"/>
    </row>
    <row r="46" spans="1:37" ht="21" customHeight="1" x14ac:dyDescent="0.2">
      <c r="A46" s="2238"/>
      <c r="B46" s="2239"/>
      <c r="C46" s="2239"/>
      <c r="D46" s="2239"/>
      <c r="E46" s="2239"/>
      <c r="F46" s="2239"/>
      <c r="G46" s="2239"/>
      <c r="H46" s="2239"/>
      <c r="I46" s="2239"/>
      <c r="J46" s="2239"/>
      <c r="K46" s="2239"/>
      <c r="L46" s="2239"/>
      <c r="M46" s="2239"/>
      <c r="N46" s="2239"/>
      <c r="O46" s="2239"/>
      <c r="P46" s="2239"/>
      <c r="Q46" s="2239"/>
      <c r="R46" s="2240"/>
      <c r="S46" s="3727"/>
      <c r="T46" s="3752"/>
      <c r="U46" s="3752"/>
      <c r="V46" s="3752"/>
      <c r="W46" s="3752"/>
      <c r="X46" s="3752"/>
      <c r="Y46" s="3752"/>
      <c r="Z46" s="892" t="s">
        <v>439</v>
      </c>
      <c r="AA46" s="3753"/>
      <c r="AB46" s="3754"/>
      <c r="AC46" s="3754"/>
      <c r="AD46" s="3754"/>
      <c r="AE46" s="3754"/>
      <c r="AF46" s="3754"/>
      <c r="AG46" s="1359" t="s">
        <v>439</v>
      </c>
      <c r="AH46" s="1394"/>
      <c r="AI46" s="1068"/>
      <c r="AJ46" s="1031"/>
      <c r="AK46" s="1395"/>
    </row>
    <row r="47" spans="1:37" ht="15" customHeight="1" x14ac:dyDescent="0.2">
      <c r="A47" s="2235" t="s">
        <v>981</v>
      </c>
      <c r="B47" s="2236"/>
      <c r="C47" s="2236"/>
      <c r="D47" s="2236"/>
      <c r="E47" s="2236"/>
      <c r="F47" s="2236"/>
      <c r="G47" s="2236"/>
      <c r="H47" s="2236"/>
      <c r="I47" s="2236"/>
      <c r="J47" s="2236"/>
      <c r="K47" s="2236"/>
      <c r="L47" s="2236"/>
      <c r="M47" s="2236"/>
      <c r="N47" s="2236"/>
      <c r="O47" s="2236"/>
      <c r="P47" s="2236"/>
      <c r="Q47" s="2236"/>
      <c r="R47" s="2237"/>
      <c r="S47" s="2242" t="s">
        <v>1144</v>
      </c>
      <c r="T47" s="2243"/>
      <c r="U47" s="2243"/>
      <c r="V47" s="2243"/>
      <c r="W47" s="2243"/>
      <c r="X47" s="2243"/>
      <c r="Y47" s="2243"/>
      <c r="Z47" s="2244"/>
      <c r="AA47" s="2317" t="s">
        <v>1143</v>
      </c>
      <c r="AB47" s="2317"/>
      <c r="AC47" s="2317"/>
      <c r="AD47" s="2317"/>
      <c r="AE47" s="2317"/>
      <c r="AF47" s="2317"/>
      <c r="AG47" s="2318"/>
      <c r="AH47" s="1396"/>
      <c r="AI47" s="1068"/>
      <c r="AJ47" s="1395"/>
      <c r="AK47" s="1395"/>
    </row>
    <row r="48" spans="1:37" ht="21" customHeight="1" x14ac:dyDescent="0.2">
      <c r="A48" s="2238"/>
      <c r="B48" s="2239"/>
      <c r="C48" s="2239"/>
      <c r="D48" s="2239"/>
      <c r="E48" s="2239"/>
      <c r="F48" s="2239"/>
      <c r="G48" s="2239"/>
      <c r="H48" s="2239"/>
      <c r="I48" s="2239"/>
      <c r="J48" s="2239"/>
      <c r="K48" s="2239"/>
      <c r="L48" s="2239"/>
      <c r="M48" s="2239"/>
      <c r="N48" s="2239"/>
      <c r="O48" s="2239"/>
      <c r="P48" s="2239"/>
      <c r="Q48" s="2239"/>
      <c r="R48" s="2240"/>
      <c r="S48" s="3727"/>
      <c r="T48" s="3752"/>
      <c r="U48" s="3752"/>
      <c r="V48" s="3752"/>
      <c r="W48" s="3752"/>
      <c r="X48" s="3752"/>
      <c r="Y48" s="3752"/>
      <c r="Z48" s="892" t="s">
        <v>439</v>
      </c>
      <c r="AA48" s="3753"/>
      <c r="AB48" s="3754"/>
      <c r="AC48" s="3754"/>
      <c r="AD48" s="3754"/>
      <c r="AE48" s="3754"/>
      <c r="AF48" s="3754"/>
      <c r="AG48" s="1359" t="s">
        <v>439</v>
      </c>
    </row>
    <row r="49" spans="1:33" ht="21" customHeight="1" x14ac:dyDescent="0.2">
      <c r="A49" s="2242" t="s">
        <v>163</v>
      </c>
      <c r="B49" s="2243"/>
      <c r="C49" s="2243"/>
      <c r="D49" s="2243"/>
      <c r="E49" s="2243"/>
      <c r="F49" s="2243"/>
      <c r="G49" s="2243"/>
      <c r="H49" s="2243"/>
      <c r="I49" s="2243"/>
      <c r="J49" s="2243"/>
      <c r="K49" s="2243"/>
      <c r="L49" s="2243"/>
      <c r="M49" s="2243"/>
      <c r="N49" s="2243"/>
      <c r="O49" s="2243"/>
      <c r="P49" s="2243"/>
      <c r="Q49" s="2243"/>
      <c r="R49" s="2243"/>
      <c r="S49" s="2243"/>
      <c r="T49" s="2243"/>
      <c r="U49" s="2243"/>
      <c r="V49" s="2243"/>
      <c r="W49" s="2243"/>
      <c r="X49" s="2243"/>
      <c r="Y49" s="2243"/>
      <c r="Z49" s="2244"/>
      <c r="AA49" s="2324" t="s">
        <v>164</v>
      </c>
      <c r="AB49" s="2317"/>
      <c r="AC49" s="2317"/>
      <c r="AD49" s="2317"/>
      <c r="AE49" s="2317"/>
      <c r="AF49" s="2317"/>
      <c r="AG49" s="2318"/>
    </row>
    <row r="50" spans="1:33" ht="35.25" customHeight="1" x14ac:dyDescent="0.2">
      <c r="A50" s="3755"/>
      <c r="B50" s="3756"/>
      <c r="C50" s="3756"/>
      <c r="D50" s="3756"/>
      <c r="E50" s="3756"/>
      <c r="F50" s="3756"/>
      <c r="G50" s="3756"/>
      <c r="H50" s="3756"/>
      <c r="I50" s="3756"/>
      <c r="J50" s="3756"/>
      <c r="K50" s="3756"/>
      <c r="L50" s="3756"/>
      <c r="M50" s="3756"/>
      <c r="N50" s="3756"/>
      <c r="O50" s="3756"/>
      <c r="P50" s="3756"/>
      <c r="Q50" s="3756"/>
      <c r="R50" s="3756"/>
      <c r="S50" s="3756"/>
      <c r="T50" s="3756"/>
      <c r="U50" s="3756"/>
      <c r="V50" s="3756"/>
      <c r="W50" s="3756"/>
      <c r="X50" s="3756"/>
      <c r="Y50" s="3756"/>
      <c r="Z50" s="3757"/>
      <c r="AA50" s="3711" t="s">
        <v>117</v>
      </c>
      <c r="AB50" s="3712"/>
      <c r="AC50" s="3712"/>
      <c r="AD50" s="2253" t="s">
        <v>1339</v>
      </c>
      <c r="AE50" s="2253"/>
      <c r="AF50" s="2253"/>
      <c r="AG50" s="2254"/>
    </row>
    <row r="51" spans="1:33" ht="35.25" customHeight="1" x14ac:dyDescent="0.2">
      <c r="A51" s="3758"/>
      <c r="B51" s="3759"/>
      <c r="C51" s="3759"/>
      <c r="D51" s="3759"/>
      <c r="E51" s="3759"/>
      <c r="F51" s="3759"/>
      <c r="G51" s="3759"/>
      <c r="H51" s="3759"/>
      <c r="I51" s="3759"/>
      <c r="J51" s="3759"/>
      <c r="K51" s="3759"/>
      <c r="L51" s="3759"/>
      <c r="M51" s="3759"/>
      <c r="N51" s="3759"/>
      <c r="O51" s="3759"/>
      <c r="P51" s="3759"/>
      <c r="Q51" s="3759"/>
      <c r="R51" s="3759"/>
      <c r="S51" s="3759"/>
      <c r="T51" s="3759"/>
      <c r="U51" s="3759"/>
      <c r="V51" s="3759"/>
      <c r="W51" s="3759"/>
      <c r="X51" s="3759"/>
      <c r="Y51" s="3759"/>
      <c r="Z51" s="3760"/>
      <c r="AA51" s="3713" t="s">
        <v>117</v>
      </c>
      <c r="AB51" s="3714"/>
      <c r="AC51" s="3714"/>
      <c r="AD51" s="2262" t="s">
        <v>1338</v>
      </c>
      <c r="AE51" s="2262"/>
      <c r="AF51" s="2262"/>
      <c r="AG51" s="2263"/>
    </row>
    <row r="52" spans="1:33" ht="15" customHeight="1" x14ac:dyDescent="0.2">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row>
    <row r="53" spans="1:33" s="1122" customFormat="1" ht="39" customHeight="1" x14ac:dyDescent="0.2">
      <c r="A53" s="868" t="s">
        <v>165</v>
      </c>
      <c r="B53" s="2245" t="s">
        <v>1135</v>
      </c>
      <c r="C53" s="2245"/>
      <c r="D53" s="2245"/>
      <c r="E53" s="2245"/>
      <c r="F53" s="2245"/>
      <c r="G53" s="2245"/>
      <c r="H53" s="2245"/>
      <c r="I53" s="2245"/>
      <c r="J53" s="2245"/>
      <c r="K53" s="2245"/>
      <c r="L53" s="2245"/>
      <c r="M53" s="2245"/>
      <c r="N53" s="2245"/>
      <c r="O53" s="2245"/>
      <c r="P53" s="2245"/>
      <c r="Q53" s="2245"/>
      <c r="R53" s="2245"/>
      <c r="S53" s="2245"/>
      <c r="T53" s="2245"/>
      <c r="U53" s="2245"/>
      <c r="V53" s="2245"/>
      <c r="W53" s="2245"/>
      <c r="X53" s="2245"/>
      <c r="Y53" s="2245"/>
      <c r="Z53" s="2245"/>
      <c r="AA53" s="2245"/>
      <c r="AB53" s="2245"/>
      <c r="AC53" s="2245"/>
      <c r="AD53" s="2245"/>
      <c r="AE53" s="2245"/>
      <c r="AF53" s="2245"/>
      <c r="AG53" s="2245"/>
    </row>
    <row r="54" spans="1:33" s="1122" customFormat="1" ht="13.5" customHeight="1" x14ac:dyDescent="0.2">
      <c r="A54" s="64" t="s">
        <v>166</v>
      </c>
      <c r="B54" s="64" t="s">
        <v>983</v>
      </c>
      <c r="C54" s="64"/>
      <c r="D54" s="64"/>
      <c r="E54" s="64"/>
      <c r="F54" s="64"/>
    </row>
    <row r="55" spans="1:33" ht="21" customHeight="1" x14ac:dyDescent="0.2">
      <c r="A55" s="868"/>
      <c r="B55" s="1033"/>
      <c r="C55" s="1033"/>
      <c r="D55" s="1033"/>
      <c r="E55" s="1033"/>
      <c r="F55" s="1033"/>
      <c r="G55" s="1033"/>
      <c r="H55" s="1033"/>
      <c r="I55" s="1033"/>
      <c r="J55" s="1033"/>
      <c r="K55" s="1033"/>
      <c r="L55" s="1033"/>
      <c r="M55" s="1033"/>
      <c r="N55" s="1033"/>
      <c r="O55" s="1033"/>
      <c r="P55" s="1033"/>
      <c r="Q55" s="1033"/>
      <c r="R55" s="1033"/>
      <c r="S55" s="1033"/>
      <c r="T55" s="1033"/>
      <c r="U55" s="1033"/>
      <c r="V55" s="1033"/>
      <c r="W55" s="1033"/>
      <c r="X55" s="1033"/>
      <c r="Y55" s="1033"/>
      <c r="Z55" s="1033"/>
    </row>
    <row r="56" spans="1:33" ht="21" customHeight="1" x14ac:dyDescent="0.2">
      <c r="A56" s="62" t="s">
        <v>1150</v>
      </c>
      <c r="B56" s="62"/>
      <c r="C56" s="62"/>
      <c r="D56" s="62"/>
      <c r="E56" s="62"/>
      <c r="F56" s="62"/>
      <c r="G56" s="62"/>
      <c r="H56" s="62"/>
      <c r="I56" s="62"/>
      <c r="J56" s="62"/>
      <c r="K56" s="62"/>
      <c r="L56" s="62"/>
      <c r="M56" s="62"/>
      <c r="N56" s="62"/>
      <c r="O56" s="62"/>
      <c r="P56" s="62"/>
      <c r="Q56" s="62"/>
    </row>
    <row r="57" spans="1:33" s="1125" customFormat="1" ht="30" customHeight="1" x14ac:dyDescent="0.2">
      <c r="A57" s="1123" t="s">
        <v>1146</v>
      </c>
      <c r="B57" s="3733" t="s">
        <v>167</v>
      </c>
      <c r="C57" s="3733"/>
      <c r="D57" s="3733"/>
      <c r="E57" s="3733"/>
      <c r="F57" s="3733"/>
      <c r="G57" s="3733"/>
      <c r="H57" s="3733"/>
      <c r="I57" s="3733"/>
      <c r="J57" s="3732" t="s">
        <v>1151</v>
      </c>
      <c r="K57" s="3733"/>
      <c r="L57" s="3733"/>
      <c r="M57" s="3733"/>
      <c r="N57" s="3733"/>
      <c r="O57" s="3733"/>
      <c r="P57" s="3733"/>
      <c r="Q57" s="3732" t="s">
        <v>1148</v>
      </c>
      <c r="R57" s="3733"/>
      <c r="S57" s="3733"/>
      <c r="T57" s="3733"/>
      <c r="U57" s="3733"/>
      <c r="V57" s="3733"/>
      <c r="W57" s="3733"/>
      <c r="X57" s="3745" t="s">
        <v>1149</v>
      </c>
      <c r="Y57" s="3746"/>
      <c r="Z57" s="3746"/>
      <c r="AA57" s="3746"/>
      <c r="AB57" s="3746"/>
      <c r="AC57" s="3746"/>
      <c r="AD57" s="3746"/>
      <c r="AE57" s="3746"/>
      <c r="AF57" s="3746"/>
      <c r="AG57" s="3747"/>
    </row>
    <row r="58" spans="1:33" ht="22.5" customHeight="1" x14ac:dyDescent="0.2">
      <c r="A58" s="1124"/>
      <c r="B58" s="1114"/>
      <c r="C58" s="1127"/>
      <c r="D58" s="1127"/>
      <c r="E58" s="1127"/>
      <c r="F58" s="1127"/>
      <c r="G58" s="1127"/>
      <c r="H58" s="1127"/>
      <c r="I58" s="1128"/>
      <c r="J58" s="3739"/>
      <c r="K58" s="3740"/>
      <c r="L58" s="3740"/>
      <c r="M58" s="3740"/>
      <c r="N58" s="3740"/>
      <c r="O58" s="3740"/>
      <c r="P58" s="3741"/>
      <c r="Q58" s="3739"/>
      <c r="R58" s="3740"/>
      <c r="S58" s="3740"/>
      <c r="T58" s="3740"/>
      <c r="U58" s="3740"/>
      <c r="V58" s="3740"/>
      <c r="W58" s="3741"/>
      <c r="X58" s="3745"/>
      <c r="Y58" s="3746"/>
      <c r="Z58" s="3746"/>
      <c r="AA58" s="3746"/>
      <c r="AB58" s="3746"/>
      <c r="AC58" s="3746"/>
      <c r="AD58" s="3746"/>
      <c r="AE58" s="3746"/>
      <c r="AF58" s="3746"/>
      <c r="AG58" s="3747"/>
    </row>
    <row r="59" spans="1:33" ht="22.5" customHeight="1" x14ac:dyDescent="0.2">
      <c r="A59" s="1124"/>
      <c r="B59" s="3736"/>
      <c r="C59" s="3737"/>
      <c r="D59" s="3737"/>
      <c r="E59" s="3737"/>
      <c r="F59" s="3737"/>
      <c r="G59" s="3737"/>
      <c r="H59" s="3737"/>
      <c r="I59" s="3738"/>
      <c r="J59" s="3748"/>
      <c r="K59" s="3749"/>
      <c r="L59" s="3749"/>
      <c r="M59" s="3749"/>
      <c r="N59" s="3749"/>
      <c r="O59" s="3749"/>
      <c r="P59" s="3750"/>
      <c r="Q59" s="3748"/>
      <c r="R59" s="3749"/>
      <c r="S59" s="3749"/>
      <c r="T59" s="3749"/>
      <c r="U59" s="3749"/>
      <c r="V59" s="3749"/>
      <c r="W59" s="3750"/>
      <c r="X59" s="3745"/>
      <c r="Y59" s="3746"/>
      <c r="Z59" s="3746"/>
      <c r="AA59" s="3746"/>
      <c r="AB59" s="3746"/>
      <c r="AC59" s="3746"/>
      <c r="AD59" s="3746"/>
      <c r="AE59" s="3746"/>
      <c r="AF59" s="3746"/>
      <c r="AG59" s="3747"/>
    </row>
    <row r="60" spans="1:33" ht="22.5" customHeight="1" x14ac:dyDescent="0.2">
      <c r="A60" s="1124"/>
      <c r="B60" s="3736"/>
      <c r="C60" s="3737"/>
      <c r="D60" s="3737"/>
      <c r="E60" s="3737"/>
      <c r="F60" s="3737"/>
      <c r="G60" s="3737"/>
      <c r="H60" s="3737"/>
      <c r="I60" s="3738"/>
      <c r="J60" s="3739"/>
      <c r="K60" s="3740"/>
      <c r="L60" s="3740"/>
      <c r="M60" s="3740"/>
      <c r="N60" s="3740"/>
      <c r="O60" s="3740"/>
      <c r="P60" s="3741"/>
      <c r="Q60" s="3742"/>
      <c r="R60" s="3743"/>
      <c r="S60" s="3743"/>
      <c r="T60" s="3743"/>
      <c r="U60" s="3743"/>
      <c r="V60" s="3743"/>
      <c r="W60" s="3744"/>
      <c r="X60" s="3745"/>
      <c r="Y60" s="3746"/>
      <c r="Z60" s="3746"/>
      <c r="AA60" s="3746"/>
      <c r="AB60" s="3746"/>
      <c r="AC60" s="3746"/>
      <c r="AD60" s="3746"/>
      <c r="AE60" s="3746"/>
      <c r="AF60" s="3746"/>
      <c r="AG60" s="3747"/>
    </row>
    <row r="61" spans="1:33" ht="22.5" customHeight="1" x14ac:dyDescent="0.2">
      <c r="A61" s="1126"/>
      <c r="B61" s="3751"/>
      <c r="C61" s="3751"/>
      <c r="D61" s="3751"/>
      <c r="E61" s="3751"/>
      <c r="F61" s="3751"/>
      <c r="G61" s="3751"/>
      <c r="H61" s="3751"/>
      <c r="I61" s="3751"/>
      <c r="J61" s="3751"/>
      <c r="K61" s="3751"/>
      <c r="L61" s="3751"/>
      <c r="M61" s="3751"/>
      <c r="N61" s="3751"/>
      <c r="O61" s="3751"/>
      <c r="P61" s="3751"/>
      <c r="Q61" s="3751"/>
      <c r="R61" s="3751"/>
      <c r="S61" s="3751"/>
      <c r="T61" s="3751"/>
      <c r="U61" s="3751"/>
      <c r="V61" s="3751"/>
      <c r="W61" s="3751"/>
      <c r="X61" s="3745"/>
      <c r="Y61" s="3746"/>
      <c r="Z61" s="3746"/>
      <c r="AA61" s="3746"/>
      <c r="AB61" s="3746"/>
      <c r="AC61" s="3746"/>
      <c r="AD61" s="3746"/>
      <c r="AE61" s="3746"/>
      <c r="AF61" s="3746"/>
      <c r="AG61" s="3747"/>
    </row>
    <row r="62" spans="1:33" ht="22.5" customHeight="1" x14ac:dyDescent="0.2">
      <c r="A62" s="1126"/>
      <c r="B62" s="3751"/>
      <c r="C62" s="3751"/>
      <c r="D62" s="3751"/>
      <c r="E62" s="3751"/>
      <c r="F62" s="3751"/>
      <c r="G62" s="3751"/>
      <c r="H62" s="3751"/>
      <c r="I62" s="3751"/>
      <c r="J62" s="3751"/>
      <c r="K62" s="3751"/>
      <c r="L62" s="3751"/>
      <c r="M62" s="3751"/>
      <c r="N62" s="3751"/>
      <c r="O62" s="3751"/>
      <c r="P62" s="3751"/>
      <c r="Q62" s="3751"/>
      <c r="R62" s="3751"/>
      <c r="S62" s="3751"/>
      <c r="T62" s="3751"/>
      <c r="U62" s="3751"/>
      <c r="V62" s="3751"/>
      <c r="W62" s="3751"/>
      <c r="X62" s="3745"/>
      <c r="Y62" s="3746"/>
      <c r="Z62" s="3746"/>
      <c r="AA62" s="3746"/>
      <c r="AB62" s="3746"/>
      <c r="AC62" s="3746"/>
      <c r="AD62" s="3746"/>
      <c r="AE62" s="3746"/>
      <c r="AF62" s="3746"/>
      <c r="AG62" s="3747"/>
    </row>
    <row r="63" spans="1:33" ht="22.5" customHeight="1" x14ac:dyDescent="0.2">
      <c r="A63" s="1126"/>
      <c r="B63" s="3751"/>
      <c r="C63" s="3751"/>
      <c r="D63" s="3751"/>
      <c r="E63" s="3751"/>
      <c r="F63" s="3751"/>
      <c r="G63" s="3751"/>
      <c r="H63" s="3751"/>
      <c r="I63" s="3751"/>
      <c r="J63" s="3751"/>
      <c r="K63" s="3751"/>
      <c r="L63" s="3751"/>
      <c r="M63" s="3751"/>
      <c r="N63" s="3751"/>
      <c r="O63" s="3751"/>
      <c r="P63" s="3751"/>
      <c r="Q63" s="3751"/>
      <c r="R63" s="3751"/>
      <c r="S63" s="3751"/>
      <c r="T63" s="3751"/>
      <c r="U63" s="3751"/>
      <c r="V63" s="3751"/>
      <c r="W63" s="3751"/>
      <c r="X63" s="3745"/>
      <c r="Y63" s="3746"/>
      <c r="Z63" s="3746"/>
      <c r="AA63" s="3746"/>
      <c r="AB63" s="3746"/>
      <c r="AC63" s="3746"/>
      <c r="AD63" s="3746"/>
      <c r="AE63" s="3746"/>
      <c r="AF63" s="3746"/>
      <c r="AG63" s="3747"/>
    </row>
    <row r="64" spans="1:33" ht="22.5" customHeight="1" x14ac:dyDescent="0.2">
      <c r="A64" s="1126"/>
      <c r="B64" s="3751"/>
      <c r="C64" s="3751"/>
      <c r="D64" s="3751"/>
      <c r="E64" s="3751"/>
      <c r="F64" s="3751"/>
      <c r="G64" s="3751"/>
      <c r="H64" s="3751"/>
      <c r="I64" s="3751"/>
      <c r="J64" s="3751"/>
      <c r="K64" s="3751"/>
      <c r="L64" s="3751"/>
      <c r="M64" s="3751"/>
      <c r="N64" s="3751"/>
      <c r="O64" s="3751"/>
      <c r="P64" s="3751"/>
      <c r="Q64" s="3751"/>
      <c r="R64" s="3751"/>
      <c r="S64" s="3751"/>
      <c r="T64" s="3751"/>
      <c r="U64" s="3751"/>
      <c r="V64" s="3751"/>
      <c r="W64" s="3751"/>
      <c r="X64" s="3745"/>
      <c r="Y64" s="3746"/>
      <c r="Z64" s="3746"/>
      <c r="AA64" s="3746"/>
      <c r="AB64" s="3746"/>
      <c r="AC64" s="3746"/>
      <c r="AD64" s="3746"/>
      <c r="AE64" s="3746"/>
      <c r="AF64" s="3746"/>
      <c r="AG64" s="3747"/>
    </row>
    <row r="65" spans="1:33" x14ac:dyDescent="0.2">
      <c r="A65" s="65"/>
      <c r="B65" s="65"/>
      <c r="C65" s="65"/>
      <c r="D65" s="65"/>
      <c r="E65" s="65"/>
      <c r="F65" s="65"/>
      <c r="G65" s="65"/>
      <c r="H65" s="65"/>
      <c r="I65" s="65"/>
      <c r="J65" s="65"/>
      <c r="K65" s="65"/>
      <c r="L65" s="65"/>
      <c r="M65" s="65"/>
      <c r="N65" s="65"/>
      <c r="O65" s="65"/>
      <c r="P65" s="65"/>
      <c r="Q65" s="65"/>
    </row>
    <row r="66" spans="1:33" ht="21" customHeight="1" x14ac:dyDescent="0.2">
      <c r="A66" s="868"/>
      <c r="B66" s="1033"/>
      <c r="C66" s="1033"/>
      <c r="D66" s="1033"/>
      <c r="E66" s="1033"/>
      <c r="F66" s="1033"/>
      <c r="G66" s="1033"/>
      <c r="H66" s="1033"/>
      <c r="I66" s="1033"/>
      <c r="J66" s="1033"/>
      <c r="K66" s="1033"/>
      <c r="L66" s="1033"/>
      <c r="M66" s="1033"/>
      <c r="N66" s="1033"/>
      <c r="O66" s="1033"/>
      <c r="P66" s="1033"/>
      <c r="Q66" s="1033"/>
      <c r="R66" s="1033"/>
      <c r="S66" s="1033"/>
      <c r="T66" s="1033"/>
      <c r="U66" s="1033"/>
      <c r="V66" s="1033"/>
      <c r="W66" s="1033"/>
      <c r="X66" s="1033"/>
      <c r="Y66" s="1033"/>
      <c r="Z66" s="1033"/>
      <c r="AA66" s="1033"/>
      <c r="AB66" s="1033"/>
      <c r="AC66" s="1033"/>
      <c r="AD66" s="1033"/>
      <c r="AE66" s="1033"/>
      <c r="AF66" s="1033"/>
      <c r="AG66" s="1033"/>
    </row>
  </sheetData>
  <mergeCells count="114">
    <mergeCell ref="V12:X12"/>
    <mergeCell ref="AC12:AF12"/>
    <mergeCell ref="V13:AF13"/>
    <mergeCell ref="V14:AF14"/>
    <mergeCell ref="L15:M15"/>
    <mergeCell ref="T15:V15"/>
    <mergeCell ref="AA15:AB15"/>
    <mergeCell ref="AC15:AF15"/>
    <mergeCell ref="A4:AG4"/>
    <mergeCell ref="A5:AG5"/>
    <mergeCell ref="A8:AG8"/>
    <mergeCell ref="A10:AG10"/>
    <mergeCell ref="N11:O11"/>
    <mergeCell ref="V11:X11"/>
    <mergeCell ref="AC11:AF11"/>
    <mergeCell ref="A21:B21"/>
    <mergeCell ref="C21:G21"/>
    <mergeCell ref="I21:N21"/>
    <mergeCell ref="A25:B26"/>
    <mergeCell ref="C25:I25"/>
    <mergeCell ref="J25:AG25"/>
    <mergeCell ref="E26:U26"/>
    <mergeCell ref="Z26:AG26"/>
    <mergeCell ref="A18:B18"/>
    <mergeCell ref="C18:AG18"/>
    <mergeCell ref="A19:B19"/>
    <mergeCell ref="C19:AG19"/>
    <mergeCell ref="A20:B20"/>
    <mergeCell ref="C20:G20"/>
    <mergeCell ref="I20:N20"/>
    <mergeCell ref="Y20:AB20"/>
    <mergeCell ref="AC20:AF20"/>
    <mergeCell ref="A27:B28"/>
    <mergeCell ref="C27:I27"/>
    <mergeCell ref="J27:AG27"/>
    <mergeCell ref="E28:U28"/>
    <mergeCell ref="Z28:AG28"/>
    <mergeCell ref="A29:B30"/>
    <mergeCell ref="C29:I29"/>
    <mergeCell ref="J29:AG29"/>
    <mergeCell ref="E30:U30"/>
    <mergeCell ref="Z30:AG30"/>
    <mergeCell ref="Z31:AF31"/>
    <mergeCell ref="C32:G32"/>
    <mergeCell ref="H32:AG32"/>
    <mergeCell ref="C33:G33"/>
    <mergeCell ref="H33:AG33"/>
    <mergeCell ref="D34:E34"/>
    <mergeCell ref="M34:O34"/>
    <mergeCell ref="Z34:AF34"/>
    <mergeCell ref="A31:B35"/>
    <mergeCell ref="D31:E31"/>
    <mergeCell ref="G31:H31"/>
    <mergeCell ref="J31:K31"/>
    <mergeCell ref="M31:O31"/>
    <mergeCell ref="Q31:V31"/>
    <mergeCell ref="E35:AG35"/>
    <mergeCell ref="A41:AG42"/>
    <mergeCell ref="A45:R46"/>
    <mergeCell ref="S45:Z45"/>
    <mergeCell ref="AA45:AG45"/>
    <mergeCell ref="S46:Y46"/>
    <mergeCell ref="AA46:AF46"/>
    <mergeCell ref="A36:B38"/>
    <mergeCell ref="J36:N36"/>
    <mergeCell ref="P36:Q36"/>
    <mergeCell ref="S36:V36"/>
    <mergeCell ref="Z36:AF36"/>
    <mergeCell ref="H37:AG37"/>
    <mergeCell ref="E38:AG38"/>
    <mergeCell ref="J58:P58"/>
    <mergeCell ref="Q58:W58"/>
    <mergeCell ref="B57:I57"/>
    <mergeCell ref="B53:AG53"/>
    <mergeCell ref="X57:AG57"/>
    <mergeCell ref="X58:AG58"/>
    <mergeCell ref="X59:AG59"/>
    <mergeCell ref="A50:Z51"/>
    <mergeCell ref="AA50:AC50"/>
    <mergeCell ref="AD50:AG50"/>
    <mergeCell ref="AA51:AC51"/>
    <mergeCell ref="A47:R48"/>
    <mergeCell ref="S47:Z47"/>
    <mergeCell ref="AA47:AG47"/>
    <mergeCell ref="S48:Y48"/>
    <mergeCell ref="AA48:AF48"/>
    <mergeCell ref="A49:Z49"/>
    <mergeCell ref="AA49:AG49"/>
    <mergeCell ref="J57:P57"/>
    <mergeCell ref="Q57:W57"/>
    <mergeCell ref="AD51:AG51"/>
    <mergeCell ref="X63:AG63"/>
    <mergeCell ref="X64:AG64"/>
    <mergeCell ref="B63:I63"/>
    <mergeCell ref="J63:P63"/>
    <mergeCell ref="Q63:W63"/>
    <mergeCell ref="B64:I64"/>
    <mergeCell ref="J64:P64"/>
    <mergeCell ref="Q64:W64"/>
    <mergeCell ref="B61:I61"/>
    <mergeCell ref="J61:P61"/>
    <mergeCell ref="Q61:W61"/>
    <mergeCell ref="B62:I62"/>
    <mergeCell ref="J62:P62"/>
    <mergeCell ref="Q62:W62"/>
    <mergeCell ref="B60:I60"/>
    <mergeCell ref="J60:P60"/>
    <mergeCell ref="Q60:W60"/>
    <mergeCell ref="X60:AG60"/>
    <mergeCell ref="B59:I59"/>
    <mergeCell ref="J59:P59"/>
    <mergeCell ref="Q59:W59"/>
    <mergeCell ref="X61:AG61"/>
    <mergeCell ref="X62:AG62"/>
  </mergeCells>
  <phoneticPr fontId="2"/>
  <dataValidations count="4">
    <dataValidation type="list" allowBlank="1" showInputMessage="1" showErrorMessage="1" sqref="C20:G20" xr:uid="{1BF663EA-B4F8-432D-B566-2B5E6A141351}">
      <formula1>"木造,鉄骨造,RC造,SRC造,その他(※)"</formula1>
    </dataValidation>
    <dataValidation type="list" allowBlank="1" showInputMessage="1" showErrorMessage="1" sqref="C21:G21" xr:uid="{62D34E68-A68A-4190-9D87-44A569F578AB}">
      <formula1>"事務所,学校,物販店,飲食店,集会所,病院,ホテル,その他(※)"</formula1>
    </dataValidation>
    <dataValidation type="list" allowBlank="1" showInputMessage="1" showErrorMessage="1" sqref="L15:M16 V11" xr:uid="{2A87696E-64CC-4E51-8A6C-A072B6F4B82C}">
      <formula1>"一級,二級"</formula1>
    </dataValidation>
    <dataValidation type="list" allowBlank="1" showInputMessage="1" showErrorMessage="1" sqref="AA50:AA51" xr:uid="{444B7AE3-71A5-40DE-8F6D-E07F80C61482}">
      <formula1>"□,■"</formula1>
    </dataValidation>
  </dataValidations>
  <pageMargins left="0.98425196850393704" right="0.59055118110236227" top="0.59055118110236227" bottom="0.59055118110236227" header="0" footer="0"/>
  <pageSetup paperSize="9" scale="82" fitToHeight="0" orientation="portrait" r:id="rId1"/>
  <rowBreaks count="1" manualBreakCount="1">
    <brk id="42" max="32"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tabColor rgb="FF66FFFF"/>
    <pageSetUpPr fitToPage="1"/>
  </sheetPr>
  <dimension ref="A1:M30"/>
  <sheetViews>
    <sheetView showGridLines="0" view="pageBreakPreview" zoomScaleNormal="100" zoomScaleSheetLayoutView="100" workbookViewId="0">
      <selection activeCell="E5" sqref="E5"/>
    </sheetView>
  </sheetViews>
  <sheetFormatPr defaultColWidth="9.69921875" defaultRowHeight="13" x14ac:dyDescent="0.2"/>
  <cols>
    <col min="1" max="1" width="18.69921875" style="653" customWidth="1"/>
    <col min="2" max="2" width="42.69921875" style="653" customWidth="1"/>
    <col min="3" max="3" width="18.69921875" style="653" customWidth="1"/>
    <col min="4" max="4" width="40.69921875" style="653" customWidth="1"/>
    <col min="5" max="5" width="8.09765625" style="672" customWidth="1"/>
    <col min="6" max="6" width="6.3984375" style="653" customWidth="1"/>
    <col min="7" max="16384" width="9.69921875" style="653"/>
  </cols>
  <sheetData>
    <row r="1" spans="1:7" ht="18" customHeight="1" x14ac:dyDescent="0.2">
      <c r="A1" s="850" t="s">
        <v>298</v>
      </c>
    </row>
    <row r="2" spans="1:7" ht="7" customHeight="1" x14ac:dyDescent="0.2"/>
    <row r="3" spans="1:7" ht="15" customHeight="1" x14ac:dyDescent="0.2">
      <c r="A3" s="3890" t="s">
        <v>918</v>
      </c>
    </row>
    <row r="4" spans="1:7" ht="21" customHeight="1" x14ac:dyDescent="0.2">
      <c r="A4" s="3891" t="s">
        <v>304</v>
      </c>
      <c r="B4" s="3891" t="s">
        <v>305</v>
      </c>
      <c r="C4" s="3892" t="s">
        <v>306</v>
      </c>
      <c r="D4" s="3892"/>
      <c r="E4" s="3893" t="s">
        <v>307</v>
      </c>
    </row>
    <row r="5" spans="1:7" ht="21" customHeight="1" x14ac:dyDescent="0.2">
      <c r="A5" s="1168" t="s">
        <v>68</v>
      </c>
      <c r="B5" s="1169" t="s">
        <v>1490</v>
      </c>
      <c r="C5" s="3894"/>
      <c r="D5" s="3894"/>
      <c r="E5" s="3895" t="s">
        <v>117</v>
      </c>
      <c r="F5" s="3896"/>
      <c r="G5" s="3896"/>
    </row>
    <row r="6" spans="1:7" ht="21" customHeight="1" x14ac:dyDescent="0.2">
      <c r="A6" s="1170" t="s">
        <v>919</v>
      </c>
      <c r="B6" s="1171" t="s">
        <v>920</v>
      </c>
      <c r="C6" s="3761"/>
      <c r="D6" s="3761"/>
      <c r="E6" s="3895" t="s">
        <v>117</v>
      </c>
      <c r="F6" s="3896"/>
      <c r="G6" s="3896"/>
    </row>
    <row r="7" spans="1:7" ht="21" customHeight="1" x14ac:dyDescent="0.2">
      <c r="A7" s="1170" t="s">
        <v>309</v>
      </c>
      <c r="B7" s="1171" t="s">
        <v>921</v>
      </c>
      <c r="C7" s="3761"/>
      <c r="D7" s="3761"/>
      <c r="E7" s="3895" t="s">
        <v>117</v>
      </c>
      <c r="F7" s="3896"/>
      <c r="G7" s="3896"/>
    </row>
    <row r="8" spans="1:7" ht="21" customHeight="1" x14ac:dyDescent="0.2">
      <c r="A8" s="1170" t="s">
        <v>126</v>
      </c>
      <c r="B8" s="1171" t="s">
        <v>922</v>
      </c>
      <c r="C8" s="3761"/>
      <c r="D8" s="3761"/>
      <c r="E8" s="3895" t="s">
        <v>117</v>
      </c>
      <c r="F8" s="3896"/>
      <c r="G8" s="3896"/>
    </row>
    <row r="9" spans="1:7" ht="21" customHeight="1" x14ac:dyDescent="0.2">
      <c r="A9" s="1170" t="s">
        <v>137</v>
      </c>
      <c r="B9" s="1171" t="s">
        <v>923</v>
      </c>
      <c r="C9" s="3761"/>
      <c r="D9" s="3761"/>
      <c r="E9" s="3895" t="s">
        <v>117</v>
      </c>
      <c r="F9" s="3896"/>
      <c r="G9" s="3896"/>
    </row>
    <row r="10" spans="1:7" ht="21" customHeight="1" x14ac:dyDescent="0.2">
      <c r="A10" s="1170" t="s">
        <v>924</v>
      </c>
      <c r="B10" s="1171" t="s">
        <v>925</v>
      </c>
      <c r="C10" s="3761"/>
      <c r="D10" s="3761"/>
      <c r="E10" s="3895" t="s">
        <v>117</v>
      </c>
      <c r="F10" s="3896"/>
      <c r="G10" s="3896"/>
    </row>
    <row r="11" spans="1:7" ht="21" customHeight="1" x14ac:dyDescent="0.2">
      <c r="A11" s="1170" t="s">
        <v>1588</v>
      </c>
      <c r="B11" s="1171" t="s">
        <v>1550</v>
      </c>
      <c r="C11" s="3761" t="s">
        <v>1592</v>
      </c>
      <c r="D11" s="3761"/>
      <c r="E11" s="3895" t="s">
        <v>117</v>
      </c>
      <c r="F11" s="3896"/>
      <c r="G11" s="3896"/>
    </row>
    <row r="12" spans="1:7" ht="21" customHeight="1" x14ac:dyDescent="0.2">
      <c r="A12" s="1170" t="s">
        <v>1720</v>
      </c>
      <c r="B12" s="1171" t="s">
        <v>1097</v>
      </c>
      <c r="C12" s="3897" t="s">
        <v>1786</v>
      </c>
      <c r="D12" s="3761"/>
      <c r="E12" s="3895" t="s">
        <v>117</v>
      </c>
      <c r="F12" s="3896"/>
      <c r="G12" s="3896"/>
    </row>
    <row r="13" spans="1:7" ht="27" customHeight="1" x14ac:dyDescent="0.2">
      <c r="A13" s="1170" t="s">
        <v>1721</v>
      </c>
      <c r="B13" s="1171" t="s">
        <v>85</v>
      </c>
      <c r="C13" s="3897" t="s">
        <v>1787</v>
      </c>
      <c r="D13" s="3761"/>
      <c r="E13" s="3895" t="s">
        <v>117</v>
      </c>
      <c r="F13" s="3896"/>
      <c r="G13" s="3896"/>
    </row>
    <row r="14" spans="1:7" ht="21" customHeight="1" x14ac:dyDescent="0.2">
      <c r="A14" s="1170" t="s">
        <v>1593</v>
      </c>
      <c r="B14" s="1171" t="s">
        <v>1158</v>
      </c>
      <c r="C14" s="3761" t="s">
        <v>1594</v>
      </c>
      <c r="D14" s="3761"/>
      <c r="E14" s="3895" t="s">
        <v>117</v>
      </c>
      <c r="F14" s="3896"/>
      <c r="G14" s="3896"/>
    </row>
    <row r="15" spans="1:7" ht="21" customHeight="1" x14ac:dyDescent="0.2">
      <c r="A15" s="1170" t="s">
        <v>919</v>
      </c>
      <c r="B15" s="1171" t="s">
        <v>317</v>
      </c>
      <c r="C15" s="3761"/>
      <c r="D15" s="3761"/>
      <c r="E15" s="3895" t="s">
        <v>117</v>
      </c>
      <c r="F15" s="3896"/>
      <c r="G15" s="3896"/>
    </row>
    <row r="16" spans="1:7" ht="21" customHeight="1" x14ac:dyDescent="0.2">
      <c r="A16" s="1170" t="s">
        <v>1595</v>
      </c>
      <c r="B16" s="1171" t="s">
        <v>1448</v>
      </c>
      <c r="C16" s="3761" t="s">
        <v>1723</v>
      </c>
      <c r="D16" s="3761"/>
      <c r="E16" s="3895" t="s">
        <v>117</v>
      </c>
      <c r="F16" s="3896"/>
      <c r="G16" s="3896"/>
    </row>
    <row r="17" spans="1:13" ht="21" customHeight="1" x14ac:dyDescent="0.2">
      <c r="A17" s="1170" t="s">
        <v>1595</v>
      </c>
      <c r="B17" s="1171" t="s">
        <v>997</v>
      </c>
      <c r="C17" s="3761" t="s">
        <v>1522</v>
      </c>
      <c r="D17" s="3761"/>
      <c r="E17" s="3895" t="s">
        <v>117</v>
      </c>
      <c r="F17" s="3896"/>
      <c r="G17" s="3896"/>
    </row>
    <row r="18" spans="1:13" ht="21" customHeight="1" x14ac:dyDescent="0.2">
      <c r="A18" s="1375" t="s">
        <v>1426</v>
      </c>
      <c r="B18" s="1375" t="s">
        <v>766</v>
      </c>
      <c r="C18" s="3761" t="s">
        <v>1788</v>
      </c>
      <c r="D18" s="3761"/>
      <c r="E18" s="3895" t="s">
        <v>117</v>
      </c>
      <c r="F18" s="1974"/>
      <c r="G18" s="1975"/>
      <c r="H18" s="1975"/>
      <c r="I18" s="1975"/>
      <c r="J18" s="1975"/>
      <c r="K18" s="1346"/>
      <c r="L18" s="3896"/>
      <c r="M18" s="3896"/>
    </row>
    <row r="19" spans="1:13" ht="25" customHeight="1" x14ac:dyDescent="0.2">
      <c r="A19" s="1170" t="s">
        <v>1595</v>
      </c>
      <c r="B19" s="1171" t="s">
        <v>926</v>
      </c>
      <c r="C19" s="3761" t="s">
        <v>1159</v>
      </c>
      <c r="D19" s="3761"/>
      <c r="E19" s="3895" t="s">
        <v>117</v>
      </c>
      <c r="F19" s="3896"/>
      <c r="G19" s="3896"/>
    </row>
    <row r="20" spans="1:13" ht="25" customHeight="1" x14ac:dyDescent="0.2">
      <c r="A20" s="1170" t="s">
        <v>919</v>
      </c>
      <c r="B20" s="1171" t="s">
        <v>1449</v>
      </c>
      <c r="C20" s="3761" t="s">
        <v>1450</v>
      </c>
      <c r="D20" s="3761"/>
      <c r="E20" s="3895" t="s">
        <v>117</v>
      </c>
      <c r="F20" s="3896"/>
      <c r="G20" s="3896"/>
    </row>
    <row r="21" spans="1:13" ht="25" customHeight="1" x14ac:dyDescent="0.2">
      <c r="A21" s="1170" t="s">
        <v>919</v>
      </c>
      <c r="B21" s="1171" t="s">
        <v>1111</v>
      </c>
      <c r="C21" s="3761" t="s">
        <v>1523</v>
      </c>
      <c r="D21" s="3761"/>
      <c r="E21" s="3895" t="s">
        <v>117</v>
      </c>
      <c r="F21" s="3896"/>
      <c r="G21" s="3896"/>
    </row>
    <row r="22" spans="1:13" ht="37" customHeight="1" x14ac:dyDescent="0.2">
      <c r="A22" s="1170" t="s">
        <v>919</v>
      </c>
      <c r="B22" s="1171" t="s">
        <v>1071</v>
      </c>
      <c r="C22" s="3761" t="s">
        <v>1524</v>
      </c>
      <c r="D22" s="3761"/>
      <c r="E22" s="3895" t="s">
        <v>117</v>
      </c>
      <c r="F22" s="3896"/>
      <c r="G22" s="3896"/>
    </row>
    <row r="23" spans="1:13" ht="21" customHeight="1" x14ac:dyDescent="0.2">
      <c r="A23" s="1170" t="s">
        <v>1595</v>
      </c>
      <c r="B23" s="1171" t="s">
        <v>927</v>
      </c>
      <c r="C23" s="3761" t="s">
        <v>928</v>
      </c>
      <c r="D23" s="3761"/>
      <c r="E23" s="3895" t="s">
        <v>117</v>
      </c>
      <c r="F23" s="3896"/>
      <c r="G23" s="3896"/>
    </row>
    <row r="24" spans="1:13" ht="37" customHeight="1" x14ac:dyDescent="0.2">
      <c r="A24" s="1170" t="s">
        <v>1595</v>
      </c>
      <c r="B24" s="1171" t="s">
        <v>929</v>
      </c>
      <c r="C24" s="3761" t="s">
        <v>930</v>
      </c>
      <c r="D24" s="3761"/>
      <c r="E24" s="3895" t="s">
        <v>117</v>
      </c>
      <c r="F24" s="3896"/>
      <c r="G24" s="3896"/>
    </row>
    <row r="25" spans="1:13" ht="21" customHeight="1" thickBot="1" x14ac:dyDescent="0.25">
      <c r="A25" s="1172" t="s">
        <v>329</v>
      </c>
      <c r="B25" s="1173" t="s">
        <v>931</v>
      </c>
      <c r="C25" s="3898"/>
      <c r="D25" s="3898"/>
      <c r="E25" s="3899" t="s">
        <v>117</v>
      </c>
      <c r="F25" s="3896"/>
    </row>
    <row r="26" spans="1:13" ht="21" customHeight="1" x14ac:dyDescent="0.2">
      <c r="A26" s="3900"/>
      <c r="B26" s="3900"/>
      <c r="C26" s="3900"/>
      <c r="D26" s="3900"/>
      <c r="E26" s="3901"/>
    </row>
    <row r="27" spans="1:13" s="3896" customFormat="1" ht="21" customHeight="1" x14ac:dyDescent="0.2">
      <c r="A27" s="3890" t="s">
        <v>932</v>
      </c>
      <c r="B27" s="653"/>
      <c r="C27" s="653"/>
      <c r="D27" s="672"/>
      <c r="E27" s="673"/>
    </row>
    <row r="28" spans="1:13" ht="21" customHeight="1" x14ac:dyDescent="0.2">
      <c r="A28" s="3891" t="s">
        <v>304</v>
      </c>
      <c r="B28" s="3891" t="s">
        <v>305</v>
      </c>
      <c r="C28" s="3892" t="s">
        <v>306</v>
      </c>
      <c r="D28" s="3892"/>
      <c r="E28" s="3891" t="s">
        <v>307</v>
      </c>
      <c r="F28" s="3896"/>
      <c r="G28" s="3896"/>
    </row>
    <row r="29" spans="1:13" ht="24" customHeight="1" x14ac:dyDescent="0.2">
      <c r="A29" s="1174" t="s">
        <v>905</v>
      </c>
      <c r="B29" s="3902" t="s">
        <v>933</v>
      </c>
      <c r="C29" s="3903" t="s">
        <v>1789</v>
      </c>
      <c r="D29" s="3903"/>
      <c r="E29" s="3904" t="s">
        <v>331</v>
      </c>
    </row>
    <row r="30" spans="1:13" ht="13.5" customHeight="1" x14ac:dyDescent="0.2"/>
  </sheetData>
  <mergeCells count="25">
    <mergeCell ref="C4:D4"/>
    <mergeCell ref="C5:D5"/>
    <mergeCell ref="C6:D6"/>
    <mergeCell ref="C7:D7"/>
    <mergeCell ref="C8:D8"/>
    <mergeCell ref="C9:D9"/>
    <mergeCell ref="C10:D10"/>
    <mergeCell ref="C12:D12"/>
    <mergeCell ref="C13:D13"/>
    <mergeCell ref="C16:D16"/>
    <mergeCell ref="C14:D14"/>
    <mergeCell ref="C15:D15"/>
    <mergeCell ref="C11:D11"/>
    <mergeCell ref="C29:D29"/>
    <mergeCell ref="C20:D20"/>
    <mergeCell ref="C21:D21"/>
    <mergeCell ref="C23:D23"/>
    <mergeCell ref="C24:D24"/>
    <mergeCell ref="C25:D25"/>
    <mergeCell ref="C22:D22"/>
    <mergeCell ref="F18:J18"/>
    <mergeCell ref="C18:D18"/>
    <mergeCell ref="C17:D17"/>
    <mergeCell ref="C19:D19"/>
    <mergeCell ref="C28:D28"/>
  </mergeCells>
  <phoneticPr fontId="2"/>
  <dataValidations count="2">
    <dataValidation type="list" allowBlank="1" showInputMessage="1" showErrorMessage="1" sqref="E29" xr:uid="{00000000-0002-0000-2900-000000000000}">
      <formula1>"□,■"</formula1>
    </dataValidation>
    <dataValidation type="list" allowBlank="1" showInputMessage="1" showErrorMessage="1" sqref="K18 E5:E25" xr:uid="{807CB9A8-E2A9-49C8-B12E-0D88ADBA7496}">
      <formula1>"□,■,―"</formula1>
    </dataValidation>
  </dataValidations>
  <pageMargins left="0.98425196850393704" right="0.59055118110236227" top="0.78740157480314965" bottom="0.78740157480314965" header="0" footer="0"/>
  <pageSetup paperSize="9" scale="7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tabColor rgb="FF66FFFF"/>
    <pageSetUpPr fitToPage="1"/>
  </sheetPr>
  <dimension ref="A1:O60"/>
  <sheetViews>
    <sheetView showGridLines="0" view="pageBreakPreview" zoomScaleNormal="100" zoomScaleSheetLayoutView="100" workbookViewId="0">
      <selection activeCell="L2" sqref="L2:O2"/>
    </sheetView>
  </sheetViews>
  <sheetFormatPr defaultColWidth="9.09765625" defaultRowHeight="18" customHeight="1" x14ac:dyDescent="0.2"/>
  <cols>
    <col min="1" max="1" width="3" style="2" customWidth="1"/>
    <col min="2" max="3" width="3.3984375" style="2" customWidth="1"/>
    <col min="4" max="4" width="4.09765625" style="2" customWidth="1"/>
    <col min="5" max="5" width="5" style="2" customWidth="1"/>
    <col min="6" max="6" width="2.69921875" style="2" customWidth="1"/>
    <col min="7" max="7" width="11.3984375" style="2" customWidth="1"/>
    <col min="8" max="8" width="7.09765625" style="2" customWidth="1"/>
    <col min="9" max="14" width="8.59765625" style="2" customWidth="1"/>
    <col min="15" max="15" width="3.69921875" style="2" customWidth="1"/>
    <col min="16" max="16" width="12.09765625" style="2" bestFit="1" customWidth="1"/>
    <col min="17" max="16384" width="9.09765625" style="2"/>
  </cols>
  <sheetData>
    <row r="1" spans="1:15" ht="18" customHeight="1" x14ac:dyDescent="0.2">
      <c r="A1" s="1" t="s">
        <v>68</v>
      </c>
      <c r="B1" s="1"/>
    </row>
    <row r="2" spans="1:15" ht="18" customHeight="1" x14ac:dyDescent="0.2">
      <c r="L2" s="2016" t="s">
        <v>940</v>
      </c>
      <c r="M2" s="2016"/>
      <c r="N2" s="2016"/>
      <c r="O2" s="2016"/>
    </row>
    <row r="3" spans="1:15" ht="18" customHeight="1" x14ac:dyDescent="0.2">
      <c r="B3" s="2" t="s">
        <v>1431</v>
      </c>
    </row>
    <row r="4" spans="1:15" ht="18" customHeight="1" x14ac:dyDescent="0.2">
      <c r="B4" s="2" t="s">
        <v>1</v>
      </c>
    </row>
    <row r="5" spans="1:15" ht="18" customHeight="1" x14ac:dyDescent="0.2">
      <c r="J5" s="3" t="s">
        <v>5</v>
      </c>
      <c r="K5" s="2015">
        <f>IF(基本情報!G15="","",IF(基本情報!G15="個人",基本情報!G20,基本情報!G17))</f>
        <v>0</v>
      </c>
      <c r="L5" s="2015"/>
      <c r="M5" s="2015"/>
      <c r="N5" s="2015"/>
      <c r="O5" s="2020"/>
    </row>
    <row r="6" spans="1:15" ht="18" customHeight="1" x14ac:dyDescent="0.2">
      <c r="K6" s="2015" t="str">
        <f>IF(基本情報!G15="個人","",CONCATENATE(基本情報!G18,"　",基本情報!G20))</f>
        <v>　</v>
      </c>
      <c r="L6" s="2015"/>
      <c r="M6" s="2015"/>
      <c r="N6" s="2015"/>
      <c r="O6" s="2020"/>
    </row>
    <row r="7" spans="1:15" ht="6" hidden="1" customHeight="1" x14ac:dyDescent="0.2">
      <c r="K7" s="8"/>
      <c r="L7" s="8"/>
      <c r="M7" s="8"/>
      <c r="N7" s="8"/>
      <c r="O7" s="3"/>
    </row>
    <row r="8" spans="1:15" ht="18" hidden="1" customHeight="1" x14ac:dyDescent="0.2">
      <c r="J8" s="3" t="s">
        <v>985</v>
      </c>
      <c r="K8" s="2014" t="str">
        <f>IF('交-別記様式第1'!K8="","",'交-別記様式第1'!K8)</f>
        <v/>
      </c>
      <c r="L8" s="2014"/>
      <c r="M8" s="2014"/>
      <c r="N8" s="2014"/>
      <c r="O8" s="2020" t="s">
        <v>2</v>
      </c>
    </row>
    <row r="9" spans="1:15" ht="18" hidden="1" customHeight="1" x14ac:dyDescent="0.2">
      <c r="K9" s="2014" t="str">
        <f>IF('交-別記様式第1'!K9="","",'交-別記様式第1'!K9)</f>
        <v/>
      </c>
      <c r="L9" s="2014"/>
      <c r="M9" s="2014"/>
      <c r="N9" s="2014"/>
      <c r="O9" s="2020"/>
    </row>
    <row r="11" spans="1:15" ht="18" customHeight="1" x14ac:dyDescent="0.2">
      <c r="A11" s="2018" t="s">
        <v>1491</v>
      </c>
      <c r="B11" s="2018"/>
      <c r="C11" s="2018"/>
      <c r="D11" s="2018"/>
      <c r="E11" s="2018"/>
      <c r="F11" s="2018"/>
      <c r="G11" s="2018"/>
      <c r="H11" s="2018"/>
      <c r="I11" s="2018"/>
      <c r="J11" s="2018"/>
      <c r="K11" s="2018"/>
      <c r="L11" s="2018"/>
      <c r="M11" s="2018"/>
      <c r="N11" s="2018"/>
      <c r="O11" s="2018"/>
    </row>
    <row r="13" spans="1:15" ht="16.5" customHeight="1" x14ac:dyDescent="0.2">
      <c r="B13" s="3766" t="s">
        <v>1790</v>
      </c>
      <c r="C13" s="3766"/>
      <c r="D13" s="3766"/>
      <c r="E13" s="3766"/>
      <c r="F13" s="3766"/>
      <c r="G13" s="3766"/>
      <c r="H13" s="3766"/>
      <c r="I13" s="3766"/>
      <c r="J13" s="3766"/>
      <c r="K13" s="3766"/>
      <c r="L13" s="3766"/>
      <c r="M13" s="3766"/>
      <c r="N13" s="3766"/>
      <c r="O13" s="9"/>
    </row>
    <row r="14" spans="1:15" ht="16.5" customHeight="1" x14ac:dyDescent="0.2">
      <c r="B14" s="3766"/>
      <c r="C14" s="3766"/>
      <c r="D14" s="3766"/>
      <c r="E14" s="3766"/>
      <c r="F14" s="3766"/>
      <c r="G14" s="3766"/>
      <c r="H14" s="3766"/>
      <c r="I14" s="3766"/>
      <c r="J14" s="3766"/>
      <c r="K14" s="3766"/>
      <c r="L14" s="3766"/>
      <c r="M14" s="3766"/>
      <c r="N14" s="3766"/>
      <c r="O14" s="9"/>
    </row>
    <row r="15" spans="1:15" ht="16.5" customHeight="1" x14ac:dyDescent="0.2">
      <c r="B15" s="3766"/>
      <c r="C15" s="3766"/>
      <c r="D15" s="3766"/>
      <c r="E15" s="3766"/>
      <c r="F15" s="3766"/>
      <c r="G15" s="3766"/>
      <c r="H15" s="3766"/>
      <c r="I15" s="3766"/>
      <c r="J15" s="3766"/>
      <c r="K15" s="3766"/>
      <c r="L15" s="3766"/>
      <c r="M15" s="3766"/>
      <c r="N15" s="3766"/>
      <c r="O15" s="9"/>
    </row>
    <row r="16" spans="1:15" ht="16.5" customHeight="1" x14ac:dyDescent="0.2">
      <c r="B16" s="9"/>
      <c r="C16" s="9"/>
      <c r="D16" s="9"/>
      <c r="E16" s="9"/>
      <c r="F16" s="9"/>
      <c r="G16" s="9"/>
      <c r="H16" s="9"/>
      <c r="I16" s="9"/>
      <c r="J16" s="9"/>
      <c r="K16" s="9"/>
      <c r="L16" s="9"/>
      <c r="M16" s="9"/>
      <c r="N16" s="9"/>
    </row>
    <row r="17" spans="1:15" ht="18" customHeight="1" x14ac:dyDescent="0.2">
      <c r="A17" s="2019" t="s">
        <v>3</v>
      </c>
      <c r="B17" s="2019"/>
      <c r="C17" s="2019"/>
      <c r="D17" s="2019"/>
      <c r="E17" s="2019"/>
      <c r="F17" s="2019"/>
      <c r="G17" s="2019"/>
      <c r="H17" s="2019"/>
      <c r="I17" s="2019"/>
      <c r="J17" s="2019"/>
      <c r="K17" s="2019"/>
      <c r="L17" s="2019"/>
      <c r="M17" s="2019"/>
      <c r="N17" s="2019"/>
      <c r="O17" s="2019"/>
    </row>
    <row r="18" spans="1:15" ht="16.5" customHeight="1" x14ac:dyDescent="0.2"/>
    <row r="19" spans="1:15" ht="18.75" customHeight="1" x14ac:dyDescent="0.2">
      <c r="B19" s="2" t="s">
        <v>6</v>
      </c>
    </row>
    <row r="20" spans="1:15" ht="18.75" customHeight="1" x14ac:dyDescent="0.2">
      <c r="D20" s="2" t="s">
        <v>63</v>
      </c>
      <c r="G20" s="2014" t="str">
        <f>IF(AND(基本情報!E12="",基本情報!G12=""),"（　　　　　　　　）",CONCATENATE("（　",基本情報!D12,基本情報!E12,"-",基本情報!G12,"　）"))</f>
        <v>（　25A-　）</v>
      </c>
      <c r="H20" s="2014"/>
      <c r="I20" s="2014"/>
    </row>
    <row r="21" spans="1:15" ht="18.75" customHeight="1" x14ac:dyDescent="0.2">
      <c r="D21" s="2" t="s">
        <v>56</v>
      </c>
      <c r="G21" s="2015" t="str">
        <f>IF(基本情報!D13="","（　　　　　　　　　　　　　　　　　　　　　　　　　　　）",CONCATENATE("（　",基本情報!D13,"　）"))</f>
        <v>（　　　　　　　　　　　　　　　　　　　　　　　　　　　）</v>
      </c>
      <c r="H21" s="2015"/>
      <c r="I21" s="2015"/>
      <c r="J21" s="2015"/>
      <c r="K21" s="2015"/>
      <c r="L21" s="2015"/>
      <c r="M21" s="2015"/>
      <c r="N21" s="2015"/>
      <c r="O21" s="2015"/>
    </row>
    <row r="22" spans="1:15" ht="18.75" customHeight="1" x14ac:dyDescent="0.2">
      <c r="B22" s="2" t="s">
        <v>69</v>
      </c>
      <c r="I22" s="12"/>
      <c r="J22" s="12"/>
    </row>
    <row r="23" spans="1:15" ht="18.75" customHeight="1" x14ac:dyDescent="0.2">
      <c r="D23" s="2" t="s">
        <v>70</v>
      </c>
      <c r="I23" s="2017"/>
      <c r="J23" s="2017"/>
      <c r="K23" s="2" t="s">
        <v>1360</v>
      </c>
    </row>
    <row r="24" spans="1:15" ht="18.75" customHeight="1" x14ac:dyDescent="0.2">
      <c r="D24" s="2" t="s">
        <v>71</v>
      </c>
      <c r="I24" s="2017"/>
      <c r="J24" s="2017"/>
      <c r="K24" s="2" t="s">
        <v>1360</v>
      </c>
    </row>
    <row r="25" spans="1:15" ht="18.75" customHeight="1" x14ac:dyDescent="0.2">
      <c r="B25" s="2" t="s">
        <v>74</v>
      </c>
      <c r="H25" s="3762" t="s">
        <v>934</v>
      </c>
      <c r="I25" s="2016"/>
      <c r="J25" s="2016"/>
      <c r="K25" s="10" t="s">
        <v>75</v>
      </c>
      <c r="L25" s="3763" t="s">
        <v>936</v>
      </c>
      <c r="M25" s="3764"/>
      <c r="N25" s="3764"/>
    </row>
    <row r="26" spans="1:15" ht="18.75" customHeight="1" x14ac:dyDescent="0.2">
      <c r="B26" s="2" t="s">
        <v>76</v>
      </c>
    </row>
    <row r="27" spans="1:15" ht="12" customHeight="1" x14ac:dyDescent="0.2"/>
    <row r="28" spans="1:15" ht="10.5" customHeight="1" x14ac:dyDescent="0.2">
      <c r="C28" s="6" t="s">
        <v>66</v>
      </c>
      <c r="D28" s="6"/>
      <c r="E28" s="6"/>
      <c r="F28" s="6"/>
      <c r="G28" s="6"/>
      <c r="H28" s="6"/>
      <c r="I28" s="6"/>
      <c r="J28" s="6"/>
      <c r="K28" s="6"/>
      <c r="L28" s="6"/>
      <c r="M28" s="6"/>
      <c r="N28" s="6"/>
      <c r="O28" s="6"/>
    </row>
    <row r="29" spans="1:15" ht="10.5" customHeight="1" x14ac:dyDescent="0.2">
      <c r="B29" s="6"/>
      <c r="D29" s="7" t="s">
        <v>15</v>
      </c>
      <c r="E29" s="6" t="s">
        <v>77</v>
      </c>
      <c r="F29" s="6"/>
      <c r="G29" s="6"/>
      <c r="H29" s="6"/>
      <c r="I29" s="6"/>
      <c r="J29" s="6"/>
      <c r="K29" s="6"/>
      <c r="M29" s="6" t="s">
        <v>12</v>
      </c>
      <c r="N29" s="6"/>
      <c r="O29" s="6"/>
    </row>
    <row r="30" spans="1:15" ht="10.5" customHeight="1" x14ac:dyDescent="0.2">
      <c r="B30" s="6"/>
      <c r="D30" s="7" t="s">
        <v>17</v>
      </c>
      <c r="E30" s="6" t="s">
        <v>78</v>
      </c>
      <c r="F30" s="6"/>
      <c r="G30" s="6"/>
      <c r="H30" s="6"/>
      <c r="I30" s="6"/>
      <c r="J30" s="6"/>
      <c r="K30" s="6"/>
      <c r="M30" s="6" t="s">
        <v>9</v>
      </c>
      <c r="N30" s="6"/>
      <c r="O30" s="6"/>
    </row>
    <row r="31" spans="1:15" ht="10.5" customHeight="1" x14ac:dyDescent="0.2">
      <c r="B31" s="6"/>
      <c r="D31" s="7" t="s">
        <v>18</v>
      </c>
      <c r="E31" s="6" t="s">
        <v>79</v>
      </c>
      <c r="F31" s="6"/>
      <c r="G31" s="6"/>
      <c r="H31" s="6"/>
      <c r="I31" s="6"/>
      <c r="J31" s="6"/>
      <c r="K31" s="6"/>
      <c r="M31" s="6" t="s">
        <v>82</v>
      </c>
      <c r="N31" s="6"/>
      <c r="O31" s="6"/>
    </row>
    <row r="32" spans="1:15" ht="10.5" customHeight="1" x14ac:dyDescent="0.2">
      <c r="B32" s="6"/>
      <c r="D32" s="7" t="s">
        <v>19</v>
      </c>
      <c r="E32" s="6" t="s">
        <v>80</v>
      </c>
      <c r="F32" s="6"/>
      <c r="G32" s="6"/>
      <c r="H32" s="6"/>
      <c r="I32" s="6"/>
      <c r="J32" s="6"/>
      <c r="K32" s="6"/>
      <c r="M32" s="6" t="s">
        <v>83</v>
      </c>
      <c r="N32" s="6"/>
      <c r="O32" s="6"/>
    </row>
    <row r="33" spans="2:15" ht="10.5" customHeight="1" x14ac:dyDescent="0.2">
      <c r="B33" s="6"/>
      <c r="D33" s="7" t="s">
        <v>23</v>
      </c>
      <c r="E33" s="6" t="s">
        <v>81</v>
      </c>
      <c r="F33" s="6"/>
      <c r="G33" s="6"/>
      <c r="H33" s="6"/>
      <c r="I33" s="6"/>
      <c r="J33" s="6"/>
      <c r="K33" s="6"/>
      <c r="M33" s="6" t="s">
        <v>84</v>
      </c>
      <c r="N33" s="6"/>
      <c r="O33" s="6"/>
    </row>
    <row r="34" spans="2:15" ht="10.5" customHeight="1" x14ac:dyDescent="0.2">
      <c r="B34" s="6"/>
      <c r="D34" s="7" t="s">
        <v>24</v>
      </c>
      <c r="E34" s="6" t="s">
        <v>1738</v>
      </c>
      <c r="F34" s="6"/>
      <c r="G34" s="6"/>
      <c r="H34" s="6"/>
      <c r="I34" s="6"/>
      <c r="J34" s="6"/>
      <c r="K34" s="6"/>
      <c r="M34" s="6" t="s">
        <v>1551</v>
      </c>
      <c r="N34" s="6"/>
      <c r="O34" s="6"/>
    </row>
    <row r="35" spans="2:15" ht="10.5" customHeight="1" x14ac:dyDescent="0.2">
      <c r="B35" s="6"/>
      <c r="D35" s="6"/>
      <c r="E35" s="6"/>
      <c r="F35" s="6"/>
      <c r="G35" s="6"/>
      <c r="H35" s="6"/>
      <c r="I35" s="6"/>
      <c r="J35" s="6"/>
      <c r="K35" s="6"/>
      <c r="L35" s="6"/>
      <c r="M35" s="6"/>
      <c r="N35" s="6"/>
      <c r="O35" s="6"/>
    </row>
    <row r="36" spans="2:15" ht="10.5" customHeight="1" x14ac:dyDescent="0.2">
      <c r="C36" s="6" t="s">
        <v>67</v>
      </c>
      <c r="E36" s="6"/>
      <c r="F36" s="6"/>
      <c r="G36" s="6"/>
      <c r="H36" s="6"/>
      <c r="I36" s="6"/>
      <c r="J36" s="6"/>
      <c r="K36" s="6"/>
      <c r="L36" s="6"/>
      <c r="M36" s="6"/>
      <c r="N36" s="6"/>
      <c r="O36" s="6"/>
    </row>
    <row r="37" spans="2:15" ht="10.5" customHeight="1" x14ac:dyDescent="0.2">
      <c r="B37" s="6"/>
      <c r="D37" s="7" t="s">
        <v>91</v>
      </c>
      <c r="E37" s="6" t="s">
        <v>1097</v>
      </c>
      <c r="F37" s="6"/>
      <c r="G37" s="6"/>
      <c r="H37" s="6"/>
      <c r="I37" s="6"/>
      <c r="J37" s="6"/>
      <c r="K37" s="6"/>
      <c r="L37" s="6"/>
      <c r="M37" s="6" t="s">
        <v>1529</v>
      </c>
      <c r="N37" s="6"/>
      <c r="O37" s="6"/>
    </row>
    <row r="38" spans="2:15" ht="10.5" customHeight="1" x14ac:dyDescent="0.2">
      <c r="B38" s="6"/>
      <c r="D38" s="7" t="s">
        <v>17</v>
      </c>
      <c r="E38" s="6" t="s">
        <v>85</v>
      </c>
      <c r="F38" s="6"/>
      <c r="G38" s="6"/>
      <c r="H38" s="6"/>
      <c r="I38" s="6"/>
      <c r="J38" s="6"/>
      <c r="K38" s="6"/>
      <c r="L38" s="6"/>
      <c r="M38" s="6" t="s">
        <v>1531</v>
      </c>
      <c r="N38" s="6"/>
      <c r="O38" s="6"/>
    </row>
    <row r="39" spans="2:15" ht="10.5" customHeight="1" x14ac:dyDescent="0.2">
      <c r="B39" s="6"/>
      <c r="D39" s="7" t="s">
        <v>18</v>
      </c>
      <c r="E39" s="6" t="s">
        <v>86</v>
      </c>
      <c r="F39" s="6"/>
      <c r="G39" s="6"/>
      <c r="H39" s="6"/>
      <c r="I39" s="6"/>
      <c r="J39" s="6"/>
      <c r="K39" s="6"/>
      <c r="L39" s="6"/>
      <c r="M39" s="6" t="s">
        <v>1538</v>
      </c>
      <c r="N39" s="6"/>
      <c r="O39" s="6"/>
    </row>
    <row r="40" spans="2:15" ht="10.5" customHeight="1" x14ac:dyDescent="0.2">
      <c r="B40" s="6"/>
      <c r="D40" s="7" t="s">
        <v>19</v>
      </c>
      <c r="E40" s="6" t="s">
        <v>87</v>
      </c>
      <c r="F40" s="6"/>
      <c r="G40" s="6"/>
      <c r="H40" s="6"/>
      <c r="I40" s="6"/>
      <c r="J40" s="6"/>
      <c r="K40" s="6"/>
      <c r="L40" s="6"/>
      <c r="M40" s="6" t="s">
        <v>54</v>
      </c>
      <c r="N40" s="6"/>
      <c r="O40" s="6"/>
    </row>
    <row r="41" spans="2:15" ht="10.5" customHeight="1" x14ac:dyDescent="0.2">
      <c r="B41" s="6"/>
      <c r="D41" s="7" t="s">
        <v>23</v>
      </c>
      <c r="E41" s="6" t="s">
        <v>1525</v>
      </c>
      <c r="F41" s="6"/>
      <c r="G41" s="6"/>
      <c r="H41" s="6"/>
      <c r="I41" s="6"/>
      <c r="J41" s="6"/>
      <c r="K41" s="6"/>
      <c r="L41" s="6"/>
      <c r="M41" s="6" t="s">
        <v>1683</v>
      </c>
      <c r="N41" s="6"/>
      <c r="O41" s="6"/>
    </row>
    <row r="42" spans="2:15" ht="10.5" customHeight="1" x14ac:dyDescent="0.2">
      <c r="B42" s="6"/>
      <c r="D42" s="7" t="s">
        <v>24</v>
      </c>
      <c r="E42" s="6" t="s">
        <v>998</v>
      </c>
      <c r="F42" s="6"/>
      <c r="G42" s="6"/>
      <c r="H42" s="6"/>
      <c r="I42" s="6"/>
      <c r="J42" s="6"/>
      <c r="K42" s="6"/>
      <c r="L42" s="6"/>
      <c r="M42" s="6" t="s">
        <v>1552</v>
      </c>
      <c r="N42" s="6"/>
      <c r="O42" s="6"/>
    </row>
    <row r="43" spans="2:15" ht="10.5" customHeight="1" x14ac:dyDescent="0.2">
      <c r="B43" s="6"/>
      <c r="D43" s="7" t="s">
        <v>25</v>
      </c>
      <c r="E43" s="6" t="s">
        <v>88</v>
      </c>
      <c r="F43" s="6"/>
      <c r="G43" s="6"/>
      <c r="H43" s="6"/>
      <c r="I43" s="6"/>
      <c r="J43" s="6"/>
      <c r="K43" s="6"/>
      <c r="L43" s="6"/>
      <c r="M43" s="6" t="s">
        <v>1683</v>
      </c>
      <c r="N43" s="6"/>
      <c r="O43" s="6"/>
    </row>
    <row r="44" spans="2:15" ht="10.5" customHeight="1" x14ac:dyDescent="0.2">
      <c r="B44" s="6"/>
      <c r="E44" s="6" t="s">
        <v>977</v>
      </c>
      <c r="F44" s="6"/>
      <c r="G44" s="6"/>
      <c r="H44" s="6"/>
      <c r="I44" s="6"/>
      <c r="J44" s="6"/>
      <c r="K44" s="6"/>
      <c r="L44" s="6"/>
      <c r="M44" s="6"/>
      <c r="N44" s="6"/>
      <c r="O44" s="6"/>
    </row>
    <row r="45" spans="2:15" ht="10.5" customHeight="1" x14ac:dyDescent="0.2">
      <c r="B45" s="6"/>
      <c r="D45" s="7" t="s">
        <v>1098</v>
      </c>
      <c r="E45" s="6" t="s">
        <v>89</v>
      </c>
      <c r="F45" s="6"/>
      <c r="G45" s="6"/>
      <c r="H45" s="6"/>
      <c r="I45" s="6"/>
      <c r="J45" s="6"/>
      <c r="K45" s="6"/>
      <c r="L45" s="6"/>
      <c r="M45" s="6" t="s">
        <v>54</v>
      </c>
      <c r="N45" s="6"/>
      <c r="O45" s="6"/>
    </row>
    <row r="46" spans="2:15" ht="10.5" customHeight="1" x14ac:dyDescent="0.2">
      <c r="B46" s="6"/>
      <c r="D46" s="7" t="s">
        <v>27</v>
      </c>
      <c r="E46" s="6" t="s">
        <v>1066</v>
      </c>
      <c r="F46" s="6"/>
      <c r="G46" s="6"/>
      <c r="H46" s="6"/>
      <c r="I46" s="6"/>
      <c r="J46" s="6"/>
      <c r="K46" s="6"/>
      <c r="L46" s="6"/>
      <c r="M46" s="6" t="s">
        <v>12</v>
      </c>
      <c r="N46" s="6"/>
      <c r="O46" s="6"/>
    </row>
    <row r="47" spans="2:15" ht="10.5" customHeight="1" x14ac:dyDescent="0.2">
      <c r="B47" s="6"/>
      <c r="D47" s="7"/>
      <c r="E47" s="6" t="s">
        <v>1791</v>
      </c>
      <c r="F47" s="6"/>
      <c r="G47" s="6"/>
      <c r="H47" s="6"/>
      <c r="I47" s="6"/>
      <c r="J47" s="6"/>
      <c r="K47" s="6"/>
      <c r="L47" s="6"/>
      <c r="M47" s="6"/>
      <c r="N47" s="6"/>
      <c r="O47" s="6"/>
    </row>
    <row r="48" spans="2:15" ht="10.5" customHeight="1" x14ac:dyDescent="0.2">
      <c r="B48" s="6"/>
      <c r="D48" s="7" t="s">
        <v>1099</v>
      </c>
      <c r="E48" s="6" t="s">
        <v>1072</v>
      </c>
      <c r="F48" s="6"/>
      <c r="G48" s="6"/>
      <c r="H48" s="6"/>
      <c r="I48" s="6"/>
      <c r="J48" s="6"/>
      <c r="K48" s="6"/>
      <c r="L48" s="6"/>
      <c r="M48" s="6" t="s">
        <v>12</v>
      </c>
      <c r="N48" s="6"/>
      <c r="O48" s="6"/>
    </row>
    <row r="49" spans="2:15" ht="10.5" customHeight="1" x14ac:dyDescent="0.2">
      <c r="B49" s="6"/>
      <c r="D49" s="7" t="s">
        <v>29</v>
      </c>
      <c r="E49" s="6" t="s">
        <v>1361</v>
      </c>
      <c r="F49" s="6"/>
      <c r="G49" s="6"/>
      <c r="H49" s="6"/>
      <c r="I49" s="6"/>
      <c r="J49" s="6"/>
      <c r="K49" s="6"/>
      <c r="L49" s="6"/>
      <c r="M49" s="6"/>
      <c r="N49" s="6"/>
      <c r="O49" s="6"/>
    </row>
    <row r="50" spans="2:15" ht="10.5" customHeight="1" x14ac:dyDescent="0.2">
      <c r="B50" s="6"/>
      <c r="E50" s="6" t="s">
        <v>1362</v>
      </c>
      <c r="F50" s="6"/>
      <c r="G50" s="6"/>
      <c r="H50" s="6"/>
      <c r="I50" s="6"/>
      <c r="J50" s="6"/>
      <c r="K50" s="6"/>
      <c r="L50" s="6"/>
      <c r="M50" s="6" t="s">
        <v>1552</v>
      </c>
      <c r="N50" s="6"/>
      <c r="O50" s="6"/>
    </row>
    <row r="51" spans="2:15" ht="10.5" customHeight="1" x14ac:dyDescent="0.2">
      <c r="B51" s="6"/>
      <c r="D51" s="7" t="s">
        <v>1100</v>
      </c>
      <c r="E51" s="6" t="s">
        <v>1722</v>
      </c>
      <c r="F51" s="6"/>
      <c r="G51" s="6"/>
      <c r="H51" s="6"/>
      <c r="I51" s="6"/>
      <c r="J51" s="6"/>
      <c r="K51" s="6"/>
      <c r="L51" s="6"/>
      <c r="M51" s="6" t="s">
        <v>1552</v>
      </c>
      <c r="N51" s="6"/>
      <c r="O51" s="6"/>
    </row>
    <row r="52" spans="2:15" ht="10.5" customHeight="1" x14ac:dyDescent="0.2">
      <c r="B52" s="6"/>
      <c r="D52" s="7" t="s">
        <v>1101</v>
      </c>
      <c r="E52" s="6" t="s">
        <v>90</v>
      </c>
      <c r="F52" s="6"/>
      <c r="G52" s="6"/>
      <c r="H52" s="6"/>
      <c r="I52" s="6"/>
      <c r="J52" s="6"/>
      <c r="K52" s="6"/>
      <c r="L52" s="6"/>
      <c r="M52" s="6"/>
      <c r="N52" s="6"/>
      <c r="O52" s="6"/>
    </row>
    <row r="53" spans="2:15" ht="10.5" customHeight="1" x14ac:dyDescent="0.2">
      <c r="B53" s="6"/>
      <c r="D53" s="6"/>
      <c r="E53" s="6"/>
      <c r="F53" s="6"/>
      <c r="G53" s="6"/>
      <c r="H53" s="6"/>
      <c r="I53" s="6"/>
      <c r="J53" s="6"/>
      <c r="K53" s="6"/>
      <c r="L53" s="6"/>
      <c r="M53" s="6"/>
      <c r="N53" s="6"/>
      <c r="O53" s="6"/>
    </row>
    <row r="54" spans="2:15" ht="10.5" customHeight="1" x14ac:dyDescent="0.2"/>
    <row r="56" spans="2:15" ht="42" customHeight="1" x14ac:dyDescent="0.2">
      <c r="B56" s="3765"/>
      <c r="C56" s="3765"/>
      <c r="D56" s="3765"/>
      <c r="E56" s="3765"/>
      <c r="F56" s="3765"/>
      <c r="G56" s="3765"/>
      <c r="H56" s="3765"/>
      <c r="I56" s="3765"/>
      <c r="J56" s="3765"/>
      <c r="K56" s="3765"/>
      <c r="L56" s="3765"/>
      <c r="M56" s="3765"/>
      <c r="N56" s="3765"/>
    </row>
    <row r="58" spans="2:15" ht="18" customHeight="1" x14ac:dyDescent="0.2">
      <c r="B58" s="2020"/>
      <c r="C58" s="2020"/>
      <c r="D58" s="2020"/>
      <c r="E58" s="2020"/>
      <c r="F58" s="2020"/>
      <c r="G58" s="3764"/>
      <c r="H58" s="3764"/>
      <c r="I58" s="3764"/>
      <c r="K58" s="3765"/>
      <c r="L58" s="3765"/>
      <c r="M58" s="3765"/>
      <c r="N58" s="3765"/>
    </row>
    <row r="59" spans="2:15" ht="18" customHeight="1" x14ac:dyDescent="0.2">
      <c r="B59" s="3764"/>
      <c r="C59" s="3764"/>
      <c r="D59" s="3764"/>
      <c r="E59" s="3764"/>
      <c r="F59" s="3764"/>
      <c r="G59" s="3764"/>
      <c r="H59" s="3764"/>
      <c r="I59" s="3764"/>
      <c r="J59" s="3764"/>
      <c r="K59" s="3764"/>
      <c r="L59" s="3764"/>
      <c r="M59" s="3764"/>
      <c r="N59" s="3764"/>
    </row>
    <row r="60" spans="2:15" ht="18" customHeight="1" x14ac:dyDescent="0.2">
      <c r="B60" s="3764"/>
      <c r="C60" s="3764"/>
      <c r="D60" s="3764"/>
      <c r="E60" s="3764"/>
      <c r="F60" s="3764"/>
      <c r="G60" s="3764"/>
      <c r="H60" s="3764"/>
      <c r="I60" s="3764"/>
      <c r="J60" s="3764"/>
      <c r="K60" s="3764"/>
      <c r="L60" s="3764"/>
      <c r="M60" s="3764"/>
      <c r="N60" s="3764"/>
    </row>
  </sheetData>
  <mergeCells count="22">
    <mergeCell ref="L2:O2"/>
    <mergeCell ref="K6:N6"/>
    <mergeCell ref="A11:O11"/>
    <mergeCell ref="A17:O17"/>
    <mergeCell ref="K8:N8"/>
    <mergeCell ref="O8:O9"/>
    <mergeCell ref="K9:N9"/>
    <mergeCell ref="K5:N5"/>
    <mergeCell ref="O5:O6"/>
    <mergeCell ref="B13:N15"/>
    <mergeCell ref="B60:N60"/>
    <mergeCell ref="B56:N56"/>
    <mergeCell ref="B58:F58"/>
    <mergeCell ref="G58:I58"/>
    <mergeCell ref="K58:N58"/>
    <mergeCell ref="B59:N59"/>
    <mergeCell ref="H25:J25"/>
    <mergeCell ref="L25:N25"/>
    <mergeCell ref="G20:I20"/>
    <mergeCell ref="G21:O21"/>
    <mergeCell ref="I23:J23"/>
    <mergeCell ref="I24:J24"/>
  </mergeCells>
  <phoneticPr fontId="2"/>
  <pageMargins left="0.98425196850393704" right="0.39370078740157483" top="0.59055118110236227" bottom="0.59055118110236227" header="0" footer="0"/>
  <pageSetup paperSize="9" fitToWidth="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tabColor rgb="FF66FFFF"/>
  </sheetPr>
  <dimension ref="A1:I34"/>
  <sheetViews>
    <sheetView showGridLines="0" view="pageBreakPreview" zoomScaleNormal="100" zoomScaleSheetLayoutView="100" workbookViewId="0">
      <selection activeCell="G8" sqref="G8"/>
    </sheetView>
  </sheetViews>
  <sheetFormatPr defaultColWidth="9.69921875" defaultRowHeight="13" x14ac:dyDescent="0.2"/>
  <cols>
    <col min="1" max="1" width="7" style="698" customWidth="1"/>
    <col min="2" max="2" width="3.8984375" style="698" customWidth="1"/>
    <col min="3" max="3" width="1.69921875" style="698" customWidth="1"/>
    <col min="4" max="4" width="10" style="698" customWidth="1"/>
    <col min="5" max="5" width="22.69921875" style="698" customWidth="1"/>
    <col min="6" max="6" width="1.69921875" style="698" customWidth="1"/>
    <col min="7" max="7" width="23" style="698" customWidth="1"/>
    <col min="8" max="8" width="22.69921875" style="698" customWidth="1"/>
    <col min="9" max="16384" width="9.69921875" style="698"/>
  </cols>
  <sheetData>
    <row r="1" spans="1:9" ht="15" customHeight="1" x14ac:dyDescent="0.2">
      <c r="A1" s="56"/>
      <c r="B1" s="138"/>
      <c r="C1" s="138"/>
      <c r="D1" s="138"/>
      <c r="E1" s="138"/>
      <c r="F1" s="138"/>
      <c r="G1" s="138"/>
      <c r="H1" s="139" t="s">
        <v>949</v>
      </c>
    </row>
    <row r="2" spans="1:9" ht="36" customHeight="1" x14ac:dyDescent="0.2">
      <c r="A2" s="589"/>
      <c r="B2" s="56"/>
      <c r="C2" s="56"/>
      <c r="D2" s="56"/>
      <c r="E2" s="56"/>
      <c r="F2" s="56"/>
      <c r="G2" s="56"/>
      <c r="H2" s="56"/>
    </row>
    <row r="3" spans="1:9" ht="21" customHeight="1" x14ac:dyDescent="0.2">
      <c r="A3" s="3767" t="s">
        <v>849</v>
      </c>
      <c r="B3" s="2143"/>
      <c r="C3" s="2143"/>
      <c r="D3" s="2143"/>
      <c r="E3" s="2143"/>
      <c r="F3" s="2143"/>
      <c r="G3" s="2143"/>
      <c r="H3" s="2143"/>
    </row>
    <row r="4" spans="1:9" ht="39" customHeight="1" x14ac:dyDescent="0.2">
      <c r="A4" s="590"/>
      <c r="B4" s="56"/>
      <c r="C4" s="56"/>
      <c r="D4" s="56"/>
      <c r="E4" s="56"/>
      <c r="F4" s="56"/>
      <c r="G4" s="56"/>
      <c r="H4" s="56"/>
    </row>
    <row r="5" spans="1:9" ht="39" customHeight="1" x14ac:dyDescent="0.2">
      <c r="A5" s="590"/>
      <c r="B5" s="56"/>
      <c r="C5" s="56"/>
      <c r="D5" s="56"/>
      <c r="E5" s="56"/>
      <c r="F5" s="56"/>
      <c r="G5" s="56"/>
      <c r="H5" s="56"/>
    </row>
    <row r="6" spans="1:9" ht="15" customHeight="1" x14ac:dyDescent="0.2">
      <c r="A6" s="3768" t="s">
        <v>1264</v>
      </c>
      <c r="B6" s="2143"/>
      <c r="C6" s="2143"/>
      <c r="D6" s="2143"/>
      <c r="E6" s="2143"/>
      <c r="F6" s="2143"/>
      <c r="G6" s="2143"/>
      <c r="H6" s="2143"/>
    </row>
    <row r="7" spans="1:9" ht="27.75" customHeight="1" thickBot="1" x14ac:dyDescent="0.25">
      <c r="A7" s="3769" t="s">
        <v>850</v>
      </c>
      <c r="B7" s="3770"/>
      <c r="C7" s="3770"/>
      <c r="D7" s="3770"/>
      <c r="E7" s="3770"/>
      <c r="F7" s="3770"/>
      <c r="G7" s="591" t="s">
        <v>851</v>
      </c>
      <c r="H7" s="592" t="s">
        <v>852</v>
      </c>
    </row>
    <row r="8" spans="1:9" ht="42.65" customHeight="1" thickTop="1" x14ac:dyDescent="0.2">
      <c r="A8" s="3771" t="s">
        <v>853</v>
      </c>
      <c r="B8" s="593">
        <v>1</v>
      </c>
      <c r="C8" s="594"/>
      <c r="D8" s="3773" t="s">
        <v>854</v>
      </c>
      <c r="E8" s="3773"/>
      <c r="F8" s="595"/>
      <c r="G8" s="596"/>
      <c r="H8" s="597"/>
    </row>
    <row r="9" spans="1:9" ht="42.65" customHeight="1" x14ac:dyDescent="0.2">
      <c r="A9" s="3772"/>
      <c r="B9" s="598">
        <v>2</v>
      </c>
      <c r="C9" s="599"/>
      <c r="D9" s="3774" t="s">
        <v>855</v>
      </c>
      <c r="E9" s="3774"/>
      <c r="F9" s="600"/>
      <c r="G9" s="601"/>
      <c r="H9" s="602"/>
    </row>
    <row r="10" spans="1:9" ht="42.65" customHeight="1" x14ac:dyDescent="0.2">
      <c r="A10" s="3772" t="s">
        <v>856</v>
      </c>
      <c r="B10" s="598">
        <v>3</v>
      </c>
      <c r="C10" s="599"/>
      <c r="D10" s="3774" t="s">
        <v>857</v>
      </c>
      <c r="E10" s="3774"/>
      <c r="F10" s="600"/>
      <c r="G10" s="601"/>
      <c r="H10" s="602"/>
    </row>
    <row r="11" spans="1:9" ht="42.65" customHeight="1" x14ac:dyDescent="0.2">
      <c r="A11" s="3772"/>
      <c r="B11" s="598">
        <v>4</v>
      </c>
      <c r="C11" s="599"/>
      <c r="D11" s="3774" t="s">
        <v>858</v>
      </c>
      <c r="E11" s="3774"/>
      <c r="F11" s="600"/>
      <c r="G11" s="601"/>
      <c r="H11" s="602"/>
    </row>
    <row r="12" spans="1:9" ht="21.25" customHeight="1" x14ac:dyDescent="0.2">
      <c r="A12" s="2281">
        <v>5</v>
      </c>
      <c r="B12" s="3776" t="s">
        <v>859</v>
      </c>
      <c r="C12" s="3777"/>
      <c r="D12" s="3777"/>
      <c r="E12" s="3777"/>
      <c r="F12" s="3778"/>
      <c r="G12" s="3779" t="str">
        <f>IF(AND(G9="",G11=""),"",G11-G9)</f>
        <v/>
      </c>
      <c r="H12" s="3788"/>
    </row>
    <row r="13" spans="1:9" ht="21.25" customHeight="1" thickBot="1" x14ac:dyDescent="0.25">
      <c r="A13" s="3775"/>
      <c r="B13" s="3789" t="s">
        <v>860</v>
      </c>
      <c r="C13" s="3790"/>
      <c r="D13" s="3790"/>
      <c r="E13" s="3790"/>
      <c r="F13" s="3791"/>
      <c r="G13" s="3779"/>
      <c r="H13" s="3788"/>
    </row>
    <row r="14" spans="1:9" ht="42.65" customHeight="1" thickBot="1" x14ac:dyDescent="0.25">
      <c r="A14" s="603">
        <v>6</v>
      </c>
      <c r="B14" s="3792" t="s">
        <v>861</v>
      </c>
      <c r="C14" s="3792"/>
      <c r="D14" s="3792"/>
      <c r="E14" s="3792"/>
      <c r="F14" s="3792"/>
      <c r="G14" s="604"/>
      <c r="H14" s="605"/>
    </row>
    <row r="15" spans="1:9" ht="21.25" customHeight="1" x14ac:dyDescent="0.2">
      <c r="A15" s="3786">
        <v>7</v>
      </c>
      <c r="B15" s="3787" t="s">
        <v>862</v>
      </c>
      <c r="C15" s="3787"/>
      <c r="D15" s="3787"/>
      <c r="E15" s="3787"/>
      <c r="F15" s="3787"/>
      <c r="G15" s="3780"/>
      <c r="H15" s="3782"/>
      <c r="I15" s="3784"/>
    </row>
    <row r="16" spans="1:9" ht="21.25" customHeight="1" x14ac:dyDescent="0.2">
      <c r="A16" s="2281"/>
      <c r="B16" s="3785" t="s">
        <v>863</v>
      </c>
      <c r="C16" s="3785"/>
      <c r="D16" s="3785"/>
      <c r="E16" s="3785"/>
      <c r="F16" s="3785"/>
      <c r="G16" s="3781"/>
      <c r="H16" s="3783"/>
      <c r="I16" s="3784"/>
    </row>
    <row r="17" spans="1:8" ht="21" customHeight="1" x14ac:dyDescent="0.2">
      <c r="A17" s="589"/>
      <c r="B17" s="56"/>
      <c r="C17" s="56"/>
      <c r="D17" s="56"/>
      <c r="E17" s="56"/>
      <c r="F17" s="56"/>
      <c r="G17" s="56"/>
      <c r="H17" s="56"/>
    </row>
    <row r="18" spans="1:8" ht="18" customHeight="1" x14ac:dyDescent="0.2">
      <c r="A18" s="2139" t="s">
        <v>864</v>
      </c>
      <c r="B18" s="2143"/>
      <c r="C18" s="2143"/>
      <c r="D18" s="2143"/>
      <c r="E18" s="2143"/>
      <c r="F18" s="2143"/>
      <c r="G18" s="2143"/>
      <c r="H18" s="2143"/>
    </row>
    <row r="19" spans="1:8" ht="18" customHeight="1" x14ac:dyDescent="0.2">
      <c r="A19" s="2139" t="s">
        <v>865</v>
      </c>
      <c r="B19" s="2143"/>
      <c r="C19" s="2143"/>
      <c r="D19" s="2143"/>
      <c r="E19" s="2143"/>
      <c r="F19" s="2143"/>
      <c r="G19" s="2143"/>
      <c r="H19" s="2143"/>
    </row>
    <row r="20" spans="1:8" ht="18.75" customHeight="1" x14ac:dyDescent="0.2">
      <c r="A20" s="58"/>
      <c r="B20" s="56"/>
      <c r="C20" s="56"/>
      <c r="D20" s="56"/>
      <c r="E20" s="56"/>
      <c r="F20" s="56"/>
      <c r="G20" s="56"/>
      <c r="H20" s="56"/>
    </row>
    <row r="21" spans="1:8" ht="18.75" customHeight="1" x14ac:dyDescent="0.2">
      <c r="A21" s="56"/>
      <c r="B21" s="56"/>
      <c r="C21" s="56"/>
      <c r="D21" s="56"/>
      <c r="E21" s="56"/>
      <c r="F21" s="56"/>
      <c r="G21" s="56"/>
      <c r="H21" s="56"/>
    </row>
    <row r="22" spans="1:8" ht="18.75" customHeight="1" x14ac:dyDescent="0.2">
      <c r="A22" s="589"/>
      <c r="B22" s="56"/>
      <c r="C22" s="56"/>
      <c r="D22" s="56"/>
      <c r="E22" s="56"/>
      <c r="F22" s="56"/>
      <c r="G22" s="56"/>
      <c r="H22" s="56"/>
    </row>
    <row r="23" spans="1:8" ht="18.75" customHeight="1" x14ac:dyDescent="0.2">
      <c r="A23" s="589"/>
      <c r="B23" s="56"/>
      <c r="C23" s="56"/>
      <c r="D23" s="56"/>
      <c r="E23" s="56"/>
      <c r="F23" s="56"/>
      <c r="G23" s="56"/>
      <c r="H23" s="56"/>
    </row>
    <row r="24" spans="1:8" ht="18.75" customHeight="1" x14ac:dyDescent="0.2">
      <c r="A24" s="56"/>
      <c r="B24" s="56"/>
      <c r="C24" s="56"/>
      <c r="D24" s="56"/>
      <c r="E24" s="56"/>
      <c r="F24" s="56"/>
      <c r="G24" s="56"/>
      <c r="H24" s="56"/>
    </row>
    <row r="25" spans="1:8" ht="18.75" customHeight="1" x14ac:dyDescent="0.2">
      <c r="A25" s="56"/>
      <c r="B25" s="56"/>
      <c r="C25" s="56"/>
      <c r="D25" s="56"/>
      <c r="E25" s="56"/>
      <c r="F25" s="56"/>
      <c r="G25" s="56"/>
      <c r="H25" s="56"/>
    </row>
    <row r="26" spans="1:8" ht="18.75" customHeight="1" x14ac:dyDescent="0.2">
      <c r="A26" s="56"/>
      <c r="B26" s="56"/>
      <c r="C26" s="56"/>
      <c r="D26" s="56"/>
      <c r="E26" s="56"/>
      <c r="F26" s="56"/>
      <c r="G26" s="56"/>
      <c r="H26" s="56"/>
    </row>
    <row r="27" spans="1:8" ht="18.75" customHeight="1" x14ac:dyDescent="0.2">
      <c r="A27" s="56"/>
      <c r="B27" s="56"/>
      <c r="C27" s="56"/>
      <c r="D27" s="56"/>
      <c r="E27" s="56"/>
      <c r="F27" s="56"/>
      <c r="G27" s="56"/>
      <c r="H27" s="56"/>
    </row>
    <row r="28" spans="1:8" ht="18.75" customHeight="1" x14ac:dyDescent="0.2">
      <c r="A28" s="56"/>
      <c r="B28" s="56"/>
      <c r="C28" s="56"/>
      <c r="D28" s="56"/>
      <c r="E28" s="56"/>
      <c r="F28" s="56"/>
      <c r="G28" s="56"/>
      <c r="H28" s="56"/>
    </row>
    <row r="29" spans="1:8" ht="18.75" customHeight="1" x14ac:dyDescent="0.2">
      <c r="A29" s="56"/>
      <c r="B29" s="56"/>
      <c r="C29" s="56"/>
      <c r="D29" s="56"/>
      <c r="E29" s="56"/>
      <c r="F29" s="56"/>
      <c r="G29" s="56"/>
      <c r="H29" s="56"/>
    </row>
    <row r="30" spans="1:8" ht="18.75" customHeight="1" x14ac:dyDescent="0.2">
      <c r="A30" s="56"/>
      <c r="B30" s="56"/>
      <c r="C30" s="56"/>
      <c r="D30" s="56"/>
      <c r="E30" s="56"/>
      <c r="F30" s="56"/>
      <c r="G30" s="56"/>
      <c r="H30" s="56"/>
    </row>
    <row r="31" spans="1:8" ht="18.75" customHeight="1" x14ac:dyDescent="0.2">
      <c r="A31" s="56"/>
      <c r="B31" s="56"/>
      <c r="C31" s="56"/>
      <c r="D31" s="56"/>
      <c r="E31" s="56"/>
      <c r="F31" s="56"/>
      <c r="G31" s="56"/>
      <c r="H31" s="56"/>
    </row>
    <row r="32" spans="1:8" ht="18.75" customHeight="1" x14ac:dyDescent="0.2">
      <c r="A32" s="2123" t="str">
        <f>IF(基本情報!D13="","事業名：　　　　　　　　　　　　　　　　　　　　",CONCATENATE("事業名：",IF(基本情報!D13="","",基本情報!D13)))</f>
        <v>事業名：　　　　　　　　　　　　　　　　　　　　</v>
      </c>
      <c r="B32" s="2123"/>
      <c r="C32" s="2123"/>
      <c r="D32" s="2123"/>
      <c r="E32" s="2123"/>
      <c r="F32" s="2123"/>
      <c r="G32" s="2123"/>
      <c r="H32" s="2123"/>
    </row>
    <row r="33" spans="1:8" ht="18.75" customHeight="1" x14ac:dyDescent="0.2">
      <c r="A33" s="56"/>
      <c r="B33" s="56"/>
      <c r="C33" s="56"/>
      <c r="D33" s="56"/>
      <c r="E33" s="56"/>
      <c r="F33" s="56"/>
      <c r="G33" s="56"/>
      <c r="H33" s="56"/>
    </row>
    <row r="34" spans="1:8" ht="18.75" customHeight="1" x14ac:dyDescent="0.2"/>
  </sheetData>
  <mergeCells count="24">
    <mergeCell ref="I15:I16"/>
    <mergeCell ref="B16:F16"/>
    <mergeCell ref="D11:E11"/>
    <mergeCell ref="A15:A16"/>
    <mergeCell ref="B15:F15"/>
    <mergeCell ref="H12:H13"/>
    <mergeCell ref="B13:F13"/>
    <mergeCell ref="B14:F14"/>
    <mergeCell ref="A32:H32"/>
    <mergeCell ref="A3:H3"/>
    <mergeCell ref="A6:H6"/>
    <mergeCell ref="A7:F7"/>
    <mergeCell ref="A8:A9"/>
    <mergeCell ref="A10:A11"/>
    <mergeCell ref="A18:H18"/>
    <mergeCell ref="A19:H19"/>
    <mergeCell ref="D8:E8"/>
    <mergeCell ref="D9:E9"/>
    <mergeCell ref="A12:A13"/>
    <mergeCell ref="B12:F12"/>
    <mergeCell ref="G12:G13"/>
    <mergeCell ref="D10:E10"/>
    <mergeCell ref="G15:G16"/>
    <mergeCell ref="H15:H16"/>
  </mergeCells>
  <phoneticPr fontId="2"/>
  <pageMargins left="0.98425196850393704" right="0.59055118110236227" top="0.59055118110236227" bottom="0.59055118110236227" header="0" footer="0"/>
  <pageSetup paperSize="9" scale="96" fitToWidth="0"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F6EB-E2B6-491F-BA3B-2CE66EB11B24}">
  <sheetPr codeName="Sheet46">
    <tabColor rgb="FF66FFFF"/>
    <pageSetUpPr fitToPage="1"/>
  </sheetPr>
  <dimension ref="A1:Q47"/>
  <sheetViews>
    <sheetView showGridLines="0" view="pageBreakPreview" zoomScale="85" zoomScaleNormal="100" zoomScaleSheetLayoutView="85" workbookViewId="0">
      <selection activeCell="E8" sqref="E8"/>
    </sheetView>
  </sheetViews>
  <sheetFormatPr defaultColWidth="10.296875" defaultRowHeight="18" x14ac:dyDescent="0.2"/>
  <cols>
    <col min="1" max="1" width="5.69921875" style="1622" customWidth="1"/>
    <col min="2" max="2" width="12.69921875" style="1622" customWidth="1"/>
    <col min="3" max="3" width="18.69921875" style="1622" customWidth="1"/>
    <col min="4" max="4" width="3.69921875" style="1622" customWidth="1"/>
    <col min="5" max="5" width="15.69921875" style="1622" customWidth="1"/>
    <col min="6" max="7" width="3.69921875" style="1622" customWidth="1"/>
    <col min="8" max="8" width="15.69921875" style="1622" customWidth="1"/>
    <col min="9" max="10" width="3.69921875" style="1622" customWidth="1"/>
    <col min="11" max="11" width="15.69921875" style="1622" customWidth="1"/>
    <col min="12" max="12" width="3.69921875" style="1622" customWidth="1"/>
    <col min="13" max="13" width="9.8984375" style="1622" customWidth="1"/>
    <col min="14" max="14" width="3.69921875" style="1622" customWidth="1"/>
    <col min="15" max="15" width="15.69921875" style="1622" customWidth="1"/>
    <col min="16" max="16" width="3.69921875" style="1622" customWidth="1"/>
    <col min="17" max="17" width="36.3984375" style="1622" customWidth="1"/>
    <col min="18" max="18" width="10.296875" style="1622" customWidth="1"/>
    <col min="19" max="16384" width="10.296875" style="1622"/>
  </cols>
  <sheetData>
    <row r="1" spans="1:17" ht="15" customHeight="1" x14ac:dyDescent="0.2">
      <c r="A1" s="606"/>
      <c r="B1" s="606"/>
      <c r="C1" s="606"/>
      <c r="D1" s="606"/>
      <c r="E1" s="606"/>
      <c r="F1" s="606"/>
      <c r="G1" s="606"/>
      <c r="H1" s="606"/>
      <c r="I1" s="606"/>
      <c r="J1" s="606"/>
      <c r="K1" s="606"/>
      <c r="L1" s="606"/>
      <c r="M1" s="606"/>
      <c r="N1" s="606"/>
      <c r="O1" s="606"/>
      <c r="P1" s="607" t="s">
        <v>950</v>
      </c>
    </row>
    <row r="2" spans="1:17" ht="15" customHeight="1" x14ac:dyDescent="0.2">
      <c r="A2" s="606"/>
      <c r="B2" s="606"/>
      <c r="C2" s="606"/>
      <c r="D2" s="606"/>
      <c r="E2" s="606"/>
      <c r="F2" s="606"/>
      <c r="G2" s="606"/>
      <c r="H2" s="606"/>
      <c r="I2" s="606"/>
      <c r="J2" s="606"/>
      <c r="K2" s="606"/>
      <c r="L2" s="606"/>
      <c r="M2" s="606"/>
      <c r="N2" s="606"/>
      <c r="O2" s="606"/>
      <c r="P2" s="607"/>
    </row>
    <row r="3" spans="1:17" s="1623" customFormat="1" ht="25" customHeight="1" x14ac:dyDescent="0.2">
      <c r="A3" s="2035" t="s">
        <v>1477</v>
      </c>
      <c r="B3" s="2035"/>
      <c r="C3" s="2035"/>
      <c r="D3" s="2035"/>
      <c r="E3" s="2035"/>
      <c r="F3" s="2035"/>
      <c r="G3" s="2035"/>
      <c r="H3" s="2035"/>
      <c r="I3" s="2035"/>
      <c r="J3" s="2035"/>
      <c r="K3" s="2035"/>
      <c r="L3" s="2035"/>
      <c r="M3" s="2035"/>
      <c r="N3" s="2035"/>
      <c r="O3" s="2035"/>
      <c r="P3" s="2035"/>
    </row>
    <row r="4" spans="1:17" s="1623" customFormat="1" ht="25" customHeight="1" x14ac:dyDescent="0.2">
      <c r="A4" s="1666"/>
      <c r="B4" s="1666"/>
      <c r="C4" s="1666"/>
      <c r="D4" s="1666"/>
      <c r="E4" s="1666"/>
      <c r="F4" s="1666"/>
      <c r="G4" s="1666"/>
      <c r="H4" s="1666"/>
      <c r="I4" s="1666"/>
      <c r="J4" s="1666"/>
      <c r="K4" s="1666"/>
      <c r="L4" s="1666"/>
      <c r="M4" s="1666"/>
      <c r="N4" s="1666"/>
      <c r="O4" s="1666"/>
      <c r="P4" s="1666"/>
    </row>
    <row r="5" spans="1:17" ht="15" customHeight="1" thickBot="1" x14ac:dyDescent="0.25">
      <c r="A5" s="606"/>
      <c r="B5" s="606"/>
      <c r="C5" s="606"/>
      <c r="D5" s="606"/>
      <c r="E5" s="606"/>
      <c r="F5" s="606"/>
      <c r="G5" s="606"/>
      <c r="H5" s="606"/>
      <c r="I5" s="606"/>
      <c r="J5" s="606"/>
      <c r="K5" s="606"/>
      <c r="L5" s="606"/>
      <c r="M5" s="606"/>
      <c r="N5" s="606"/>
      <c r="O5" s="606"/>
      <c r="P5" s="607" t="s">
        <v>1456</v>
      </c>
    </row>
    <row r="6" spans="1:17" ht="25" customHeight="1" x14ac:dyDescent="0.2">
      <c r="A6" s="2036" t="s">
        <v>1457</v>
      </c>
      <c r="B6" s="2037"/>
      <c r="C6" s="2038"/>
      <c r="D6" s="2042" t="s">
        <v>1458</v>
      </c>
      <c r="E6" s="2037"/>
      <c r="F6" s="2038"/>
      <c r="G6" s="2042" t="s">
        <v>1459</v>
      </c>
      <c r="H6" s="2043"/>
      <c r="I6" s="2044"/>
      <c r="J6" s="2042" t="s">
        <v>110</v>
      </c>
      <c r="K6" s="2043"/>
      <c r="L6" s="2044"/>
      <c r="M6" s="2045" t="s">
        <v>111</v>
      </c>
      <c r="N6" s="2042" t="s">
        <v>1460</v>
      </c>
      <c r="O6" s="2043"/>
      <c r="P6" s="2047"/>
    </row>
    <row r="7" spans="1:17" ht="25" customHeight="1" thickBot="1" x14ac:dyDescent="0.25">
      <c r="A7" s="2039"/>
      <c r="B7" s="3793"/>
      <c r="C7" s="3794"/>
      <c r="D7" s="3796" t="s">
        <v>1461</v>
      </c>
      <c r="E7" s="3793"/>
      <c r="F7" s="3794"/>
      <c r="G7" s="3796" t="s">
        <v>1462</v>
      </c>
      <c r="H7" s="3797"/>
      <c r="I7" s="3798"/>
      <c r="J7" s="3796" t="s">
        <v>1463</v>
      </c>
      <c r="K7" s="3797"/>
      <c r="L7" s="3798"/>
      <c r="M7" s="3795"/>
      <c r="N7" s="3796" t="s">
        <v>1469</v>
      </c>
      <c r="O7" s="3797"/>
      <c r="P7" s="3799"/>
    </row>
    <row r="8" spans="1:17" ht="25" customHeight="1" thickTop="1" x14ac:dyDescent="0.2">
      <c r="A8" s="2104" t="s">
        <v>1468</v>
      </c>
      <c r="B8" s="2022" t="s">
        <v>1466</v>
      </c>
      <c r="C8" s="2023"/>
      <c r="D8" s="1635" t="s">
        <v>1464</v>
      </c>
      <c r="E8" s="1687"/>
      <c r="F8" s="1636" t="s">
        <v>1465</v>
      </c>
      <c r="G8" s="1635" t="s">
        <v>1464</v>
      </c>
      <c r="H8" s="1688"/>
      <c r="I8" s="1636" t="s">
        <v>1465</v>
      </c>
      <c r="J8" s="1635" t="s">
        <v>1464</v>
      </c>
      <c r="K8" s="1687"/>
      <c r="L8" s="1636" t="s">
        <v>1465</v>
      </c>
      <c r="M8" s="2033" t="s">
        <v>115</v>
      </c>
      <c r="N8" s="1635" t="s">
        <v>1464</v>
      </c>
      <c r="O8" s="1687"/>
      <c r="P8" s="1637" t="s">
        <v>1465</v>
      </c>
      <c r="Q8" s="1622" t="s">
        <v>1741</v>
      </c>
    </row>
    <row r="9" spans="1:17" ht="25" customHeight="1" x14ac:dyDescent="0.2">
      <c r="A9" s="2104"/>
      <c r="B9" s="2028"/>
      <c r="C9" s="2029"/>
      <c r="D9" s="1639"/>
      <c r="E9" s="1667"/>
      <c r="F9" s="1640"/>
      <c r="G9" s="1639"/>
      <c r="H9" s="1668"/>
      <c r="I9" s="1640"/>
      <c r="J9" s="1639"/>
      <c r="K9" s="1667"/>
      <c r="L9" s="1640"/>
      <c r="M9" s="2034"/>
      <c r="N9" s="1639"/>
      <c r="O9" s="1667"/>
      <c r="P9" s="1641"/>
      <c r="Q9" s="1622" t="s">
        <v>1742</v>
      </c>
    </row>
    <row r="10" spans="1:17" ht="25" customHeight="1" x14ac:dyDescent="0.2">
      <c r="A10" s="2104"/>
      <c r="B10" s="2026" t="s">
        <v>1467</v>
      </c>
      <c r="C10" s="2027"/>
      <c r="D10" s="1635" t="s">
        <v>1464</v>
      </c>
      <c r="E10" s="1687"/>
      <c r="F10" s="1636" t="s">
        <v>1465</v>
      </c>
      <c r="G10" s="1635" t="s">
        <v>1464</v>
      </c>
      <c r="H10" s="1688"/>
      <c r="I10" s="1636" t="s">
        <v>1465</v>
      </c>
      <c r="J10" s="1635" t="s">
        <v>1464</v>
      </c>
      <c r="K10" s="1687"/>
      <c r="L10" s="1636" t="s">
        <v>1465</v>
      </c>
      <c r="M10" s="3800" t="s">
        <v>115</v>
      </c>
      <c r="N10" s="1635" t="s">
        <v>1464</v>
      </c>
      <c r="O10" s="1687"/>
      <c r="P10" s="1637" t="s">
        <v>1465</v>
      </c>
    </row>
    <row r="11" spans="1:17" ht="25" customHeight="1" x14ac:dyDescent="0.2">
      <c r="A11" s="2104"/>
      <c r="B11" s="2028"/>
      <c r="C11" s="2029"/>
      <c r="D11" s="1639"/>
      <c r="E11" s="1667"/>
      <c r="F11" s="1640"/>
      <c r="G11" s="1639"/>
      <c r="H11" s="1668"/>
      <c r="I11" s="1640"/>
      <c r="J11" s="1639"/>
      <c r="K11" s="1667"/>
      <c r="L11" s="1640"/>
      <c r="M11" s="2112"/>
      <c r="N11" s="1639"/>
      <c r="O11" s="1667"/>
      <c r="P11" s="1641"/>
      <c r="Q11" s="1801"/>
    </row>
    <row r="12" spans="1:17" ht="25" customHeight="1" x14ac:dyDescent="0.2">
      <c r="A12" s="2104"/>
      <c r="B12" s="2026" t="s">
        <v>1499</v>
      </c>
      <c r="C12" s="2027"/>
      <c r="D12" s="2100"/>
      <c r="E12" s="2101"/>
      <c r="F12" s="2102"/>
      <c r="G12" s="2100"/>
      <c r="H12" s="2101"/>
      <c r="I12" s="2102"/>
      <c r="J12" s="2100"/>
      <c r="K12" s="2101"/>
      <c r="L12" s="2102"/>
      <c r="M12" s="2113"/>
      <c r="N12" s="1635" t="s">
        <v>1464</v>
      </c>
      <c r="O12" s="1689"/>
      <c r="P12" s="1637" t="s">
        <v>1465</v>
      </c>
      <c r="Q12" s="3811"/>
    </row>
    <row r="13" spans="1:17" ht="25" customHeight="1" x14ac:dyDescent="0.2">
      <c r="A13" s="2104"/>
      <c r="B13" s="2024"/>
      <c r="C13" s="2025"/>
      <c r="D13" s="2052"/>
      <c r="E13" s="2053"/>
      <c r="F13" s="2054"/>
      <c r="G13" s="2052"/>
      <c r="H13" s="2053"/>
      <c r="I13" s="2054"/>
      <c r="J13" s="2052"/>
      <c r="K13" s="2053"/>
      <c r="L13" s="2054"/>
      <c r="M13" s="2056"/>
      <c r="N13" s="1627"/>
      <c r="O13" s="1669"/>
      <c r="P13" s="1629"/>
      <c r="Q13" s="3811"/>
    </row>
    <row r="14" spans="1:17" ht="25" customHeight="1" x14ac:dyDescent="0.2">
      <c r="A14" s="2104"/>
      <c r="B14" s="2090" t="s">
        <v>1496</v>
      </c>
      <c r="C14" s="2091"/>
      <c r="D14" s="1624" t="s">
        <v>1464</v>
      </c>
      <c r="E14" s="1670"/>
      <c r="F14" s="1625" t="s">
        <v>1465</v>
      </c>
      <c r="G14" s="1624" t="s">
        <v>1464</v>
      </c>
      <c r="H14" s="1671"/>
      <c r="I14" s="1625" t="s">
        <v>1465</v>
      </c>
      <c r="J14" s="1624" t="s">
        <v>1464</v>
      </c>
      <c r="K14" s="1670"/>
      <c r="L14" s="1625" t="s">
        <v>1465</v>
      </c>
      <c r="M14" s="2114" t="s">
        <v>115</v>
      </c>
      <c r="N14" s="1624" t="s">
        <v>1464</v>
      </c>
      <c r="O14" s="1670"/>
      <c r="P14" s="1626" t="s">
        <v>1465</v>
      </c>
      <c r="Q14" s="3811"/>
    </row>
    <row r="15" spans="1:17" ht="25" customHeight="1" x14ac:dyDescent="0.2">
      <c r="A15" s="2104"/>
      <c r="B15" s="2028"/>
      <c r="C15" s="2029"/>
      <c r="D15" s="1639"/>
      <c r="E15" s="1667"/>
      <c r="F15" s="1640"/>
      <c r="G15" s="1639"/>
      <c r="H15" s="1668"/>
      <c r="I15" s="1640"/>
      <c r="J15" s="1639"/>
      <c r="K15" s="1667"/>
      <c r="L15" s="1640"/>
      <c r="M15" s="2115"/>
      <c r="N15" s="1639"/>
      <c r="O15" s="1667"/>
      <c r="P15" s="1641"/>
      <c r="Q15" s="3811"/>
    </row>
    <row r="16" spans="1:17" ht="25" customHeight="1" x14ac:dyDescent="0.2">
      <c r="A16" s="2104"/>
      <c r="B16" s="2026" t="s">
        <v>1497</v>
      </c>
      <c r="C16" s="2027"/>
      <c r="D16" s="2100"/>
      <c r="E16" s="2101"/>
      <c r="F16" s="2102"/>
      <c r="G16" s="2100"/>
      <c r="H16" s="2101"/>
      <c r="I16" s="2102"/>
      <c r="J16" s="2100"/>
      <c r="K16" s="2101"/>
      <c r="L16" s="2102"/>
      <c r="M16" s="2099"/>
      <c r="N16" s="1642" t="s">
        <v>113</v>
      </c>
      <c r="O16" s="1672"/>
      <c r="P16" s="1643" t="s">
        <v>1465</v>
      </c>
      <c r="Q16" s="3811"/>
    </row>
    <row r="17" spans="1:17" ht="25" customHeight="1" thickBot="1" x14ac:dyDescent="0.25">
      <c r="A17" s="2105"/>
      <c r="B17" s="2088"/>
      <c r="C17" s="2089"/>
      <c r="D17" s="2060"/>
      <c r="E17" s="2061"/>
      <c r="F17" s="2062"/>
      <c r="G17" s="2060"/>
      <c r="H17" s="2061"/>
      <c r="I17" s="2062"/>
      <c r="J17" s="2060"/>
      <c r="K17" s="2061"/>
      <c r="L17" s="2062"/>
      <c r="M17" s="2064"/>
      <c r="N17" s="1630"/>
      <c r="O17" s="1673"/>
      <c r="P17" s="1631"/>
      <c r="Q17" s="3811"/>
    </row>
    <row r="18" spans="1:17" ht="25" customHeight="1" thickTop="1" x14ac:dyDescent="0.2">
      <c r="A18" s="3803" t="s">
        <v>565</v>
      </c>
      <c r="B18" s="2109" t="s">
        <v>1498</v>
      </c>
      <c r="C18" s="2110"/>
      <c r="D18" s="1635" t="s">
        <v>1464</v>
      </c>
      <c r="E18" s="1740">
        <f>E8+E10+E14</f>
        <v>0</v>
      </c>
      <c r="F18" s="1636" t="s">
        <v>1465</v>
      </c>
      <c r="G18" s="1635" t="s">
        <v>1464</v>
      </c>
      <c r="H18" s="1740">
        <f>H8+H10+H14</f>
        <v>0</v>
      </c>
      <c r="I18" s="1636" t="s">
        <v>1465</v>
      </c>
      <c r="J18" s="1635" t="s">
        <v>1464</v>
      </c>
      <c r="K18" s="1740">
        <f>K8+K10+K14</f>
        <v>0</v>
      </c>
      <c r="L18" s="1636" t="s">
        <v>1465</v>
      </c>
      <c r="M18" s="2113"/>
      <c r="N18" s="1635" t="s">
        <v>1464</v>
      </c>
      <c r="O18" s="1740">
        <f>O8+O10+O14</f>
        <v>0</v>
      </c>
      <c r="P18" s="1637" t="s">
        <v>1465</v>
      </c>
      <c r="Q18" s="3811" t="s">
        <v>1598</v>
      </c>
    </row>
    <row r="19" spans="1:17" ht="25" customHeight="1" x14ac:dyDescent="0.2">
      <c r="A19" s="3804"/>
      <c r="B19" s="2024"/>
      <c r="C19" s="2025"/>
      <c r="D19" s="1627"/>
      <c r="E19" s="1739">
        <f>E9+E11+E15</f>
        <v>0</v>
      </c>
      <c r="F19" s="1628"/>
      <c r="G19" s="1627"/>
      <c r="H19" s="1739">
        <f>H9+H11+H15</f>
        <v>0</v>
      </c>
      <c r="I19" s="1628"/>
      <c r="J19" s="1627"/>
      <c r="K19" s="1739">
        <f>K9+K11+K15</f>
        <v>0</v>
      </c>
      <c r="L19" s="1628"/>
      <c r="M19" s="2056"/>
      <c r="N19" s="1627"/>
      <c r="O19" s="1739">
        <f>O9+O11+O15</f>
        <v>0</v>
      </c>
      <c r="P19" s="1629"/>
      <c r="Q19" s="3811"/>
    </row>
    <row r="20" spans="1:17" ht="25" customHeight="1" x14ac:dyDescent="0.2">
      <c r="A20" s="3804"/>
      <c r="B20" s="2090" t="s">
        <v>1500</v>
      </c>
      <c r="C20" s="2091"/>
      <c r="D20" s="2057"/>
      <c r="E20" s="2058"/>
      <c r="F20" s="2059"/>
      <c r="G20" s="2057"/>
      <c r="H20" s="2058"/>
      <c r="I20" s="2059"/>
      <c r="J20" s="2057"/>
      <c r="K20" s="2058"/>
      <c r="L20" s="2059"/>
      <c r="M20" s="2063"/>
      <c r="N20" s="1624" t="s">
        <v>1464</v>
      </c>
      <c r="O20" s="1670"/>
      <c r="P20" s="1626" t="s">
        <v>1465</v>
      </c>
      <c r="Q20" s="3811" t="s">
        <v>1743</v>
      </c>
    </row>
    <row r="21" spans="1:17" ht="25" customHeight="1" x14ac:dyDescent="0.2">
      <c r="A21" s="3804"/>
      <c r="B21" s="2024"/>
      <c r="C21" s="2025"/>
      <c r="D21" s="2052"/>
      <c r="E21" s="2053"/>
      <c r="F21" s="2054"/>
      <c r="G21" s="2052"/>
      <c r="H21" s="2053"/>
      <c r="I21" s="2054"/>
      <c r="J21" s="2052"/>
      <c r="K21" s="2053"/>
      <c r="L21" s="2054"/>
      <c r="M21" s="2056"/>
      <c r="N21" s="1633"/>
      <c r="O21" s="1739"/>
      <c r="P21" s="1634"/>
      <c r="Q21" s="3811"/>
    </row>
    <row r="22" spans="1:17" ht="25" customHeight="1" x14ac:dyDescent="0.2">
      <c r="A22" s="3804"/>
      <c r="B22" s="2090" t="s">
        <v>1501</v>
      </c>
      <c r="C22" s="2091"/>
      <c r="D22" s="2057"/>
      <c r="E22" s="2058"/>
      <c r="F22" s="2059"/>
      <c r="G22" s="2057"/>
      <c r="H22" s="2058"/>
      <c r="I22" s="2059"/>
      <c r="J22" s="2057" t="s">
        <v>269</v>
      </c>
      <c r="K22" s="2058"/>
      <c r="L22" s="2059"/>
      <c r="M22" s="2071"/>
      <c r="N22" s="2108"/>
      <c r="O22" s="3801">
        <f>O19+O21</f>
        <v>0</v>
      </c>
      <c r="P22" s="2119"/>
      <c r="Q22" s="3811" t="s">
        <v>1598</v>
      </c>
    </row>
    <row r="23" spans="1:17" ht="25" customHeight="1" x14ac:dyDescent="0.2">
      <c r="A23" s="3804"/>
      <c r="B23" s="2024"/>
      <c r="C23" s="2025"/>
      <c r="D23" s="2052"/>
      <c r="E23" s="2053"/>
      <c r="F23" s="2054"/>
      <c r="G23" s="2052"/>
      <c r="H23" s="2053"/>
      <c r="I23" s="2054"/>
      <c r="J23" s="2052"/>
      <c r="K23" s="2053"/>
      <c r="L23" s="2054"/>
      <c r="M23" s="2072"/>
      <c r="N23" s="2030"/>
      <c r="O23" s="3802"/>
      <c r="P23" s="2067"/>
      <c r="Q23" s="3811"/>
    </row>
    <row r="24" spans="1:17" ht="25" customHeight="1" x14ac:dyDescent="0.2">
      <c r="A24" s="3804"/>
      <c r="B24" s="2090" t="s">
        <v>1502</v>
      </c>
      <c r="C24" s="2091"/>
      <c r="D24" s="2057"/>
      <c r="E24" s="2058"/>
      <c r="F24" s="2059"/>
      <c r="G24" s="2057"/>
      <c r="H24" s="2058"/>
      <c r="I24" s="2059"/>
      <c r="J24" s="2057"/>
      <c r="K24" s="2058"/>
      <c r="L24" s="2059"/>
      <c r="M24" s="2071"/>
      <c r="N24" s="2070"/>
      <c r="O24" s="2068"/>
      <c r="P24" s="2066"/>
      <c r="Q24" s="3810" t="s">
        <v>1609</v>
      </c>
    </row>
    <row r="25" spans="1:17" ht="25" customHeight="1" x14ac:dyDescent="0.2">
      <c r="A25" s="3804"/>
      <c r="B25" s="2024"/>
      <c r="C25" s="2025"/>
      <c r="D25" s="2052"/>
      <c r="E25" s="2053"/>
      <c r="F25" s="2054"/>
      <c r="G25" s="2052"/>
      <c r="H25" s="2053"/>
      <c r="I25" s="2054"/>
      <c r="J25" s="2052"/>
      <c r="K25" s="2053"/>
      <c r="L25" s="2054"/>
      <c r="M25" s="2072"/>
      <c r="N25" s="2030"/>
      <c r="O25" s="2069"/>
      <c r="P25" s="2067"/>
      <c r="Q25" s="3810"/>
    </row>
    <row r="26" spans="1:17" ht="25" customHeight="1" x14ac:dyDescent="0.2">
      <c r="A26" s="3804"/>
      <c r="B26" s="2090" t="s">
        <v>1503</v>
      </c>
      <c r="C26" s="2091"/>
      <c r="D26" s="2057"/>
      <c r="E26" s="2058"/>
      <c r="F26" s="2059"/>
      <c r="G26" s="2057"/>
      <c r="H26" s="2058"/>
      <c r="I26" s="2059"/>
      <c r="J26" s="2057"/>
      <c r="K26" s="2058"/>
      <c r="L26" s="2059"/>
      <c r="M26" s="2071"/>
      <c r="N26" s="2108"/>
      <c r="O26" s="3806"/>
      <c r="P26" s="2119"/>
      <c r="Q26" s="606"/>
    </row>
    <row r="27" spans="1:17" ht="25" customHeight="1" thickBot="1" x14ac:dyDescent="0.25">
      <c r="A27" s="3805"/>
      <c r="B27" s="2094"/>
      <c r="C27" s="2095"/>
      <c r="D27" s="2077"/>
      <c r="E27" s="2078"/>
      <c r="F27" s="2079"/>
      <c r="G27" s="2077"/>
      <c r="H27" s="2078"/>
      <c r="I27" s="2079"/>
      <c r="J27" s="2077"/>
      <c r="K27" s="2078"/>
      <c r="L27" s="2079"/>
      <c r="M27" s="3809"/>
      <c r="N27" s="2073"/>
      <c r="O27" s="3807"/>
      <c r="P27" s="2081"/>
      <c r="Q27" s="606"/>
    </row>
    <row r="28" spans="1:17" s="1638" customFormat="1" ht="25" customHeight="1" x14ac:dyDescent="0.2">
      <c r="A28" s="2098"/>
      <c r="B28" s="2098"/>
      <c r="C28" s="2098"/>
      <c r="D28" s="2098"/>
      <c r="E28" s="2098"/>
      <c r="F28" s="2098"/>
      <c r="G28" s="2098"/>
      <c r="H28" s="2098"/>
      <c r="I28" s="2098"/>
      <c r="J28" s="2098"/>
      <c r="K28" s="2098"/>
      <c r="L28" s="2098"/>
      <c r="M28" s="2098"/>
      <c r="N28" s="2098"/>
    </row>
    <row r="29" spans="1:17" s="1638" customFormat="1" ht="19.5" customHeight="1" x14ac:dyDescent="0.2">
      <c r="A29" s="1662" t="s">
        <v>1335</v>
      </c>
      <c r="B29" s="1644"/>
      <c r="C29" s="1644"/>
      <c r="D29" s="1644"/>
      <c r="E29" s="1644"/>
      <c r="F29" s="1644"/>
      <c r="G29" s="1644"/>
      <c r="H29" s="1644"/>
      <c r="I29" s="1644"/>
      <c r="J29" s="1645"/>
      <c r="K29" s="1644"/>
      <c r="L29" s="1645"/>
      <c r="M29" s="1644"/>
      <c r="N29" s="1644"/>
    </row>
    <row r="30" spans="1:17" s="1638" customFormat="1" ht="19.5" customHeight="1" x14ac:dyDescent="0.2">
      <c r="A30" s="1659" t="s">
        <v>117</v>
      </c>
      <c r="B30" s="1660" t="s">
        <v>119</v>
      </c>
      <c r="C30" s="1660"/>
      <c r="D30" s="1646"/>
      <c r="E30" s="1646"/>
      <c r="F30" s="1646"/>
      <c r="G30" s="1646"/>
      <c r="H30" s="1646"/>
      <c r="I30" s="1646"/>
      <c r="J30" s="1647"/>
      <c r="K30" s="1646"/>
      <c r="L30" s="1648"/>
      <c r="M30" s="1646"/>
      <c r="N30" s="1646"/>
      <c r="O30" s="1647"/>
      <c r="P30" s="1653"/>
    </row>
    <row r="31" spans="1:17" s="1638" customFormat="1" ht="19.5" customHeight="1" x14ac:dyDescent="0.2">
      <c r="A31" s="1661" t="s">
        <v>117</v>
      </c>
      <c r="B31" s="1658" t="s">
        <v>118</v>
      </c>
      <c r="C31" s="1664" t="s">
        <v>1357</v>
      </c>
      <c r="D31" s="3808"/>
      <c r="E31" s="3808"/>
      <c r="F31" s="3808"/>
      <c r="G31" s="3808"/>
      <c r="H31" s="3808"/>
      <c r="I31" s="3808"/>
      <c r="J31" s="3808"/>
      <c r="K31" s="3808"/>
      <c r="L31" s="3808"/>
      <c r="N31" s="1657" t="s">
        <v>117</v>
      </c>
      <c r="O31" s="1658" t="s">
        <v>1333</v>
      </c>
      <c r="P31" s="1654"/>
    </row>
    <row r="32" spans="1:17" s="1638" customFormat="1" ht="19.5" customHeight="1" x14ac:dyDescent="0.2">
      <c r="A32" s="1650"/>
      <c r="B32" s="1649" t="s">
        <v>269</v>
      </c>
      <c r="C32" s="1664" t="s">
        <v>1356</v>
      </c>
      <c r="D32" s="3808"/>
      <c r="E32" s="3808"/>
      <c r="F32" s="3808"/>
      <c r="G32" s="3808"/>
      <c r="H32" s="3808"/>
      <c r="I32" s="3808"/>
      <c r="J32" s="3808"/>
      <c r="K32" s="3808"/>
      <c r="L32" s="3808"/>
      <c r="N32" s="1657" t="s">
        <v>117</v>
      </c>
      <c r="O32" s="1658" t="s">
        <v>1334</v>
      </c>
      <c r="P32" s="1654"/>
    </row>
    <row r="33" spans="1:17" s="1638" customFormat="1" ht="15" customHeight="1" x14ac:dyDescent="0.2">
      <c r="A33" s="1650"/>
      <c r="B33" s="1649"/>
      <c r="C33" s="1664"/>
      <c r="D33" s="1665"/>
      <c r="E33" s="1665"/>
      <c r="F33" s="1665"/>
      <c r="G33" s="1665"/>
      <c r="H33" s="1665"/>
      <c r="I33" s="1665"/>
      <c r="J33" s="1665"/>
      <c r="K33" s="1665"/>
      <c r="L33" s="1665"/>
      <c r="N33" s="1657"/>
      <c r="O33" s="1658"/>
      <c r="P33" s="1654"/>
    </row>
    <row r="34" spans="1:17" s="1638" customFormat="1" ht="19.5" customHeight="1" x14ac:dyDescent="0.2">
      <c r="A34" s="2096" t="s">
        <v>1470</v>
      </c>
      <c r="B34" s="2097"/>
      <c r="C34" s="2097"/>
      <c r="D34" s="2097"/>
      <c r="E34" s="2097"/>
      <c r="F34" s="2097"/>
      <c r="G34" s="2097"/>
      <c r="H34" s="2097"/>
      <c r="I34" s="2097"/>
      <c r="J34" s="2097"/>
      <c r="K34" s="2097"/>
      <c r="L34" s="2097"/>
      <c r="M34" s="2097"/>
      <c r="N34" s="2097"/>
      <c r="O34" s="1655"/>
      <c r="P34" s="1656"/>
    </row>
    <row r="35" spans="1:17" s="1638" customFormat="1" ht="15" customHeight="1" x14ac:dyDescent="0.2">
      <c r="A35" s="1651"/>
      <c r="B35" s="1651"/>
      <c r="C35" s="1651"/>
      <c r="D35" s="1651"/>
      <c r="E35" s="1651"/>
      <c r="F35" s="1651"/>
      <c r="G35" s="1651"/>
      <c r="H35" s="1651"/>
      <c r="I35" s="1651"/>
      <c r="J35" s="1651"/>
      <c r="K35" s="1651"/>
      <c r="L35" s="1651"/>
      <c r="M35" s="1651"/>
      <c r="N35" s="1651"/>
    </row>
    <row r="36" spans="1:17" s="1638" customFormat="1" ht="15" customHeight="1" x14ac:dyDescent="0.2">
      <c r="C36" s="1652"/>
      <c r="D36" s="1652"/>
      <c r="E36" s="1649"/>
      <c r="F36" s="1649"/>
      <c r="G36" s="1649"/>
      <c r="H36" s="1649"/>
      <c r="I36" s="1649"/>
      <c r="J36" s="1649"/>
      <c r="K36" s="1649"/>
      <c r="L36" s="1649"/>
      <c r="M36" s="1649"/>
      <c r="N36" s="1649"/>
    </row>
    <row r="37" spans="1:17" s="1638" customFormat="1" ht="15" customHeight="1" x14ac:dyDescent="0.2">
      <c r="A37" s="1649" t="s">
        <v>866</v>
      </c>
      <c r="B37" s="1652"/>
      <c r="F37" s="1649"/>
      <c r="G37" s="1649"/>
      <c r="H37" s="1649"/>
      <c r="I37" s="1649"/>
      <c r="J37" s="1649"/>
      <c r="K37" s="1649"/>
      <c r="L37" s="1649"/>
      <c r="M37" s="1649"/>
      <c r="N37" s="1649"/>
    </row>
    <row r="38" spans="1:17" s="1638" customFormat="1" ht="15" customHeight="1" x14ac:dyDescent="0.2">
      <c r="A38" s="1652" t="s">
        <v>91</v>
      </c>
      <c r="B38" s="1649" t="s">
        <v>1472</v>
      </c>
      <c r="F38" s="1649"/>
      <c r="G38" s="1649"/>
      <c r="H38" s="1649"/>
      <c r="I38" s="1649"/>
      <c r="J38" s="1649"/>
      <c r="K38" s="1649"/>
      <c r="L38" s="1649"/>
      <c r="M38" s="1649"/>
      <c r="N38" s="1649"/>
    </row>
    <row r="39" spans="1:17" s="1638" customFormat="1" ht="15" customHeight="1" x14ac:dyDescent="0.2">
      <c r="A39" s="1652" t="s">
        <v>120</v>
      </c>
      <c r="B39" s="1649" t="s">
        <v>1473</v>
      </c>
      <c r="F39" s="1649"/>
      <c r="G39" s="1649"/>
      <c r="H39" s="1649"/>
      <c r="I39" s="1649"/>
      <c r="J39" s="1649"/>
      <c r="K39" s="1649"/>
      <c r="L39" s="1649"/>
      <c r="M39" s="1649"/>
      <c r="N39" s="1649"/>
    </row>
    <row r="40" spans="1:17" s="1638" customFormat="1" ht="15" customHeight="1" x14ac:dyDescent="0.2">
      <c r="A40" s="1652" t="s">
        <v>121</v>
      </c>
      <c r="B40" s="1649" t="s">
        <v>1474</v>
      </c>
      <c r="F40" s="1649"/>
      <c r="G40" s="1649"/>
      <c r="H40" s="1649"/>
      <c r="I40" s="1649"/>
      <c r="J40" s="1649"/>
      <c r="K40" s="1649"/>
      <c r="L40" s="1649"/>
      <c r="M40" s="1649"/>
      <c r="N40" s="1649"/>
    </row>
    <row r="41" spans="1:17" s="1638" customFormat="1" ht="15" customHeight="1" x14ac:dyDescent="0.2">
      <c r="F41" s="1649"/>
      <c r="G41" s="1649"/>
      <c r="H41" s="1649"/>
      <c r="I41" s="1649"/>
      <c r="J41" s="1649"/>
      <c r="K41" s="1649"/>
      <c r="L41" s="1649"/>
      <c r="M41" s="1649"/>
      <c r="N41" s="1649"/>
    </row>
    <row r="42" spans="1:17" s="1638" customFormat="1" ht="13" x14ac:dyDescent="0.2">
      <c r="A42" s="1652"/>
      <c r="B42" s="1649"/>
      <c r="C42" s="1652"/>
      <c r="D42" s="1652"/>
      <c r="E42" s="1649"/>
      <c r="F42" s="1649"/>
      <c r="G42" s="1649"/>
      <c r="H42" s="1649"/>
      <c r="I42" s="1649"/>
      <c r="J42" s="1649"/>
      <c r="K42" s="1649"/>
      <c r="L42" s="1649"/>
      <c r="M42" s="1649"/>
      <c r="N42" s="1649"/>
    </row>
    <row r="43" spans="1:17" s="1638" customFormat="1" ht="20.149999999999999" customHeight="1" x14ac:dyDescent="0.2">
      <c r="A43" s="1652"/>
      <c r="B43" s="1649"/>
      <c r="C43" s="1652"/>
      <c r="D43" s="1652"/>
      <c r="E43" s="1649"/>
      <c r="F43" s="1649"/>
      <c r="G43" s="1649"/>
      <c r="H43" s="1649"/>
      <c r="I43" s="1649"/>
      <c r="J43" s="1649"/>
      <c r="K43" s="1649"/>
      <c r="L43" s="1649"/>
      <c r="M43" s="1649"/>
      <c r="N43" s="1649"/>
    </row>
    <row r="44" spans="1:17" s="1638" customFormat="1" ht="20.149999999999999" customHeight="1" x14ac:dyDescent="0.2">
      <c r="A44" s="1652"/>
      <c r="B44" s="1649"/>
      <c r="C44" s="1652"/>
      <c r="D44" s="1652"/>
      <c r="E44" s="1649"/>
      <c r="F44" s="1649"/>
      <c r="G44" s="1649"/>
      <c r="H44" s="1649"/>
      <c r="I44" s="1649"/>
      <c r="J44" s="1649"/>
      <c r="K44" s="1649"/>
      <c r="L44" s="1649"/>
      <c r="M44" s="1649"/>
      <c r="N44" s="1649"/>
    </row>
    <row r="45" spans="1:17" ht="20.149999999999999" customHeight="1" x14ac:dyDescent="0.2">
      <c r="A45" s="606"/>
      <c r="B45" s="606"/>
      <c r="C45" s="606"/>
      <c r="D45" s="606"/>
      <c r="E45" s="606"/>
      <c r="F45" s="606"/>
      <c r="G45" s="606"/>
      <c r="H45" s="606"/>
      <c r="I45" s="606"/>
      <c r="J45" s="606"/>
      <c r="K45" s="606"/>
      <c r="L45" s="606"/>
      <c r="M45" s="606"/>
      <c r="N45" s="606"/>
      <c r="O45" s="606"/>
      <c r="P45" s="606"/>
      <c r="Q45" s="606"/>
    </row>
    <row r="46" spans="1:17" ht="20.149999999999999" customHeight="1" x14ac:dyDescent="0.2">
      <c r="A46" s="606"/>
      <c r="B46" s="606"/>
      <c r="C46" s="606"/>
      <c r="D46" s="606"/>
      <c r="E46" s="606"/>
      <c r="F46" s="606"/>
      <c r="G46" s="606"/>
      <c r="H46" s="606"/>
      <c r="I46" s="606"/>
      <c r="J46" s="606"/>
      <c r="K46" s="606"/>
      <c r="L46" s="606"/>
      <c r="M46" s="606"/>
      <c r="N46" s="606"/>
      <c r="O46" s="606"/>
      <c r="P46" s="606"/>
      <c r="Q46" s="606"/>
    </row>
    <row r="47" spans="1:17" ht="20.149999999999999" customHeight="1" x14ac:dyDescent="0.2">
      <c r="A47" s="2086" t="str">
        <f>IF(基本情報!D13="","事業名：　　　　　　　　　　　　　　　　　　　　",CONCATENATE("事業名：","",基本情報!D13))</f>
        <v>事業名：　　　　　　　　　　　　　　　　　　　　</v>
      </c>
      <c r="B47" s="2086"/>
      <c r="C47" s="2086"/>
      <c r="D47" s="2086"/>
      <c r="E47" s="2086"/>
      <c r="F47" s="2086"/>
      <c r="G47" s="2086"/>
      <c r="H47" s="2086"/>
      <c r="I47" s="2086"/>
      <c r="J47" s="2086"/>
      <c r="K47" s="2086"/>
      <c r="L47" s="2086"/>
      <c r="M47" s="2086"/>
      <c r="N47" s="2086"/>
      <c r="O47" s="2086"/>
      <c r="P47" s="2086"/>
      <c r="Q47" s="606"/>
    </row>
  </sheetData>
  <sheetProtection selectLockedCells="1"/>
  <mergeCells count="72">
    <mergeCell ref="Q24:Q25"/>
    <mergeCell ref="Q12:Q13"/>
    <mergeCell ref="Q14:Q15"/>
    <mergeCell ref="Q16:Q17"/>
    <mergeCell ref="Q22:Q23"/>
    <mergeCell ref="Q18:Q19"/>
    <mergeCell ref="Q20:Q21"/>
    <mergeCell ref="A47:P47"/>
    <mergeCell ref="A18:A27"/>
    <mergeCell ref="O26:O27"/>
    <mergeCell ref="P26:P27"/>
    <mergeCell ref="A28:N28"/>
    <mergeCell ref="D31:L31"/>
    <mergeCell ref="D32:L32"/>
    <mergeCell ref="A34:N34"/>
    <mergeCell ref="B26:C27"/>
    <mergeCell ref="D26:F27"/>
    <mergeCell ref="G26:I27"/>
    <mergeCell ref="J26:L27"/>
    <mergeCell ref="M26:M27"/>
    <mergeCell ref="N26:N27"/>
    <mergeCell ref="N22:N23"/>
    <mergeCell ref="B18:C19"/>
    <mergeCell ref="O22:O23"/>
    <mergeCell ref="P22:P23"/>
    <mergeCell ref="B24:C25"/>
    <mergeCell ref="D24:F25"/>
    <mergeCell ref="G24:I25"/>
    <mergeCell ref="J24:L25"/>
    <mergeCell ref="M24:M25"/>
    <mergeCell ref="N24:N25"/>
    <mergeCell ref="O24:O25"/>
    <mergeCell ref="P24:P25"/>
    <mergeCell ref="B22:C23"/>
    <mergeCell ref="D22:F23"/>
    <mergeCell ref="G22:I23"/>
    <mergeCell ref="J22:L23"/>
    <mergeCell ref="M22:M23"/>
    <mergeCell ref="M14:M15"/>
    <mergeCell ref="M18:M19"/>
    <mergeCell ref="B20:C21"/>
    <mergeCell ref="D20:F21"/>
    <mergeCell ref="G20:I21"/>
    <mergeCell ref="J20:L21"/>
    <mergeCell ref="M20:M21"/>
    <mergeCell ref="A8:A17"/>
    <mergeCell ref="B8:C9"/>
    <mergeCell ref="M8:M9"/>
    <mergeCell ref="B10:C11"/>
    <mergeCell ref="M10:M11"/>
    <mergeCell ref="B12:C13"/>
    <mergeCell ref="D12:F13"/>
    <mergeCell ref="B16:C17"/>
    <mergeCell ref="D16:F17"/>
    <mergeCell ref="G16:I17"/>
    <mergeCell ref="J16:L17"/>
    <mergeCell ref="M16:M17"/>
    <mergeCell ref="G12:I13"/>
    <mergeCell ref="J12:L13"/>
    <mergeCell ref="M12:M13"/>
    <mergeCell ref="B14:C15"/>
    <mergeCell ref="A3:P3"/>
    <mergeCell ref="A6:C7"/>
    <mergeCell ref="D6:F6"/>
    <mergeCell ref="G6:I6"/>
    <mergeCell ref="J6:L6"/>
    <mergeCell ref="M6:M7"/>
    <mergeCell ref="N6:P6"/>
    <mergeCell ref="D7:F7"/>
    <mergeCell ref="G7:I7"/>
    <mergeCell ref="J7:L7"/>
    <mergeCell ref="N7:P7"/>
  </mergeCells>
  <phoneticPr fontId="2"/>
  <conditionalFormatting sqref="O24:O25">
    <cfRule type="containsBlanks" dxfId="5" priority="1">
      <formula>LEN(TRIM(O24))=0</formula>
    </cfRule>
  </conditionalFormatting>
  <dataValidations disablePrompts="1" count="1">
    <dataValidation type="list" allowBlank="1" showInputMessage="1" showErrorMessage="1" sqref="N31:N33 A30:A31" xr:uid="{D8DB16D8-0D63-4249-BFDA-69A68BAB5B9B}">
      <formula1>"□,■"</formula1>
    </dataValidation>
  </dataValidations>
  <pageMargins left="0.7" right="0.7" top="0.75" bottom="0.75" header="0.3" footer="0.3"/>
  <pageSetup paperSize="9" scale="7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FD3D-728E-465C-9F86-D0EBBBAAEE91}">
  <sheetPr codeName="Sheet47">
    <tabColor rgb="FF66FFFF"/>
    <pageSetUpPr fitToPage="1"/>
  </sheetPr>
  <dimension ref="A1:M32"/>
  <sheetViews>
    <sheetView showGridLines="0" view="pageBreakPreview" zoomScaleNormal="100" zoomScaleSheetLayoutView="100" workbookViewId="0">
      <selection activeCell="B9" sqref="B9"/>
    </sheetView>
  </sheetViews>
  <sheetFormatPr defaultColWidth="9.59765625" defaultRowHeight="13" x14ac:dyDescent="0.2"/>
  <cols>
    <col min="1" max="1" width="3.69921875" style="606" customWidth="1"/>
    <col min="2" max="2" width="15.69921875" style="606" customWidth="1"/>
    <col min="3" max="4" width="3.69921875" style="606" customWidth="1"/>
    <col min="5" max="5" width="15.69921875" style="606" customWidth="1"/>
    <col min="6" max="7" width="3.69921875" style="606" customWidth="1"/>
    <col min="8" max="8" width="15.69921875" style="606" customWidth="1"/>
    <col min="9" max="9" width="3.69921875" style="606" customWidth="1"/>
    <col min="10" max="10" width="9.69921875" style="606" customWidth="1"/>
    <col min="11" max="11" width="3.69921875" style="606" customWidth="1"/>
    <col min="12" max="12" width="15.69921875" style="606" customWidth="1"/>
    <col min="13" max="13" width="3.69921875" style="606" customWidth="1"/>
    <col min="14" max="16384" width="9.59765625" style="606"/>
  </cols>
  <sheetData>
    <row r="1" spans="1:13" ht="15" customHeight="1" x14ac:dyDescent="0.2">
      <c r="B1" s="612"/>
      <c r="C1" s="612"/>
      <c r="D1" s="612"/>
      <c r="E1" s="612"/>
      <c r="F1" s="612"/>
      <c r="G1" s="612"/>
      <c r="H1" s="612"/>
      <c r="I1" s="612"/>
      <c r="J1" s="612"/>
      <c r="K1" s="612"/>
      <c r="L1" s="612"/>
      <c r="M1" s="630" t="s">
        <v>867</v>
      </c>
    </row>
    <row r="2" spans="1:13" ht="18" customHeight="1" x14ac:dyDescent="0.2">
      <c r="A2" s="610"/>
      <c r="B2" s="610"/>
      <c r="C2" s="610"/>
      <c r="D2" s="610"/>
      <c r="E2" s="610"/>
      <c r="F2" s="610"/>
      <c r="G2" s="610"/>
      <c r="H2" s="610"/>
      <c r="I2" s="610"/>
      <c r="J2" s="610"/>
      <c r="K2" s="610"/>
      <c r="L2" s="610"/>
      <c r="M2" s="610"/>
    </row>
    <row r="3" spans="1:13" ht="19" x14ac:dyDescent="0.2">
      <c r="A3" s="3824" t="s">
        <v>80</v>
      </c>
      <c r="B3" s="3824"/>
      <c r="C3" s="3824"/>
      <c r="D3" s="3824"/>
      <c r="E3" s="3824"/>
      <c r="F3" s="3824"/>
      <c r="G3" s="3824"/>
      <c r="H3" s="3824"/>
      <c r="I3" s="3824"/>
      <c r="J3" s="3824"/>
      <c r="K3" s="3824"/>
      <c r="L3" s="3824"/>
      <c r="M3" s="3824"/>
    </row>
    <row r="4" spans="1:13" ht="18" customHeight="1" x14ac:dyDescent="0.2">
      <c r="A4" s="611"/>
      <c r="B4" s="611"/>
      <c r="C4" s="611"/>
      <c r="D4" s="611"/>
      <c r="E4" s="611"/>
      <c r="F4" s="611"/>
      <c r="G4" s="611"/>
      <c r="H4" s="611"/>
      <c r="I4" s="611"/>
      <c r="J4" s="611"/>
      <c r="K4" s="611"/>
      <c r="L4" s="611"/>
      <c r="M4" s="611"/>
    </row>
    <row r="5" spans="1:13" ht="15" customHeight="1" x14ac:dyDescent="0.2">
      <c r="A5" s="612"/>
      <c r="B5" s="612"/>
      <c r="C5" s="612"/>
      <c r="D5" s="612"/>
      <c r="E5" s="612"/>
      <c r="F5" s="612"/>
      <c r="G5" s="612"/>
      <c r="H5" s="612"/>
      <c r="I5" s="612"/>
      <c r="J5" s="612"/>
      <c r="K5" s="612"/>
      <c r="L5" s="612"/>
      <c r="M5" s="612"/>
    </row>
    <row r="6" spans="1:13" ht="15" customHeight="1" x14ac:dyDescent="0.2">
      <c r="A6" s="3819" t="s">
        <v>128</v>
      </c>
      <c r="B6" s="3819"/>
      <c r="C6" s="3819"/>
      <c r="D6" s="3819"/>
      <c r="E6" s="3819"/>
      <c r="F6" s="3819"/>
      <c r="G6" s="3819"/>
      <c r="H6" s="3819"/>
      <c r="I6" s="3819"/>
      <c r="J6" s="3819"/>
      <c r="K6" s="3819"/>
      <c r="L6" s="3819"/>
      <c r="M6" s="3819"/>
    </row>
    <row r="7" spans="1:13" ht="15" customHeight="1" x14ac:dyDescent="0.2">
      <c r="A7" s="3825" t="s">
        <v>1265</v>
      </c>
      <c r="B7" s="3825"/>
      <c r="C7" s="3825"/>
      <c r="D7" s="3825"/>
      <c r="E7" s="3825"/>
      <c r="F7" s="3825"/>
      <c r="G7" s="3825"/>
      <c r="H7" s="3825"/>
      <c r="I7" s="3825"/>
      <c r="J7" s="3825"/>
      <c r="K7" s="3825"/>
      <c r="L7" s="3825"/>
      <c r="M7" s="3825"/>
    </row>
    <row r="8" spans="1:13" ht="25.5" customHeight="1" x14ac:dyDescent="0.2">
      <c r="A8" s="3821" t="s">
        <v>129</v>
      </c>
      <c r="B8" s="3822"/>
      <c r="C8" s="3822"/>
      <c r="D8" s="3816" t="s">
        <v>1475</v>
      </c>
      <c r="E8" s="3817"/>
      <c r="F8" s="3818"/>
      <c r="G8" s="3816" t="s">
        <v>110</v>
      </c>
      <c r="H8" s="3817"/>
      <c r="I8" s="3818"/>
      <c r="J8" s="613" t="s">
        <v>111</v>
      </c>
      <c r="K8" s="3822" t="s">
        <v>112</v>
      </c>
      <c r="L8" s="3822"/>
      <c r="M8" s="3823"/>
    </row>
    <row r="9" spans="1:13" ht="33" customHeight="1" x14ac:dyDescent="0.2">
      <c r="A9" s="614" t="s">
        <v>113</v>
      </c>
      <c r="B9" s="1681"/>
      <c r="C9" s="616" t="s">
        <v>114</v>
      </c>
      <c r="D9" s="617" t="s">
        <v>113</v>
      </c>
      <c r="E9" s="615"/>
      <c r="F9" s="618" t="s">
        <v>114</v>
      </c>
      <c r="G9" s="617" t="s">
        <v>113</v>
      </c>
      <c r="H9" s="615"/>
      <c r="I9" s="618" t="s">
        <v>114</v>
      </c>
      <c r="J9" s="3812" t="s">
        <v>115</v>
      </c>
      <c r="K9" s="619" t="s">
        <v>113</v>
      </c>
      <c r="L9" s="620"/>
      <c r="M9" s="608" t="s">
        <v>114</v>
      </c>
    </row>
    <row r="10" spans="1:13" ht="33" customHeight="1" x14ac:dyDescent="0.2">
      <c r="A10" s="621" t="s">
        <v>130</v>
      </c>
      <c r="B10" s="1682"/>
      <c r="C10" s="623"/>
      <c r="D10" s="624"/>
      <c r="E10" s="622"/>
      <c r="F10" s="625"/>
      <c r="G10" s="624"/>
      <c r="H10" s="622"/>
      <c r="I10" s="625"/>
      <c r="J10" s="3813"/>
      <c r="K10" s="626"/>
      <c r="L10" s="622"/>
      <c r="M10" s="627"/>
    </row>
    <row r="11" spans="1:13" ht="30" customHeight="1" x14ac:dyDescent="0.2">
      <c r="A11" s="628"/>
      <c r="B11" s="628"/>
      <c r="C11" s="628"/>
      <c r="D11" s="628"/>
      <c r="E11" s="628"/>
      <c r="F11" s="628"/>
      <c r="G11" s="628"/>
      <c r="H11" s="628"/>
      <c r="I11" s="628"/>
      <c r="J11" s="628"/>
      <c r="K11" s="609"/>
      <c r="L11" s="609"/>
      <c r="M11" s="629"/>
    </row>
    <row r="12" spans="1:13" ht="15" customHeight="1" x14ac:dyDescent="0.2">
      <c r="A12" s="3819" t="s">
        <v>131</v>
      </c>
      <c r="B12" s="3819"/>
      <c r="C12" s="3819"/>
      <c r="D12" s="3819"/>
      <c r="E12" s="3819"/>
      <c r="F12" s="3819"/>
      <c r="G12" s="3819"/>
      <c r="H12" s="3819"/>
      <c r="I12" s="3819"/>
      <c r="J12" s="3819"/>
      <c r="K12" s="3819"/>
      <c r="L12" s="3819"/>
      <c r="M12" s="3819"/>
    </row>
    <row r="13" spans="1:13" ht="15" customHeight="1" x14ac:dyDescent="0.2">
      <c r="A13" s="3820"/>
      <c r="B13" s="3820"/>
      <c r="C13" s="3820"/>
      <c r="D13" s="3820"/>
      <c r="E13" s="3820"/>
      <c r="F13" s="3820"/>
      <c r="G13" s="3820"/>
      <c r="H13" s="3820"/>
      <c r="I13" s="3820"/>
      <c r="J13" s="3820"/>
      <c r="K13" s="612"/>
      <c r="L13" s="612"/>
      <c r="M13" s="630" t="s">
        <v>1265</v>
      </c>
    </row>
    <row r="14" spans="1:13" ht="25.5" customHeight="1" x14ac:dyDescent="0.2">
      <c r="A14" s="3821" t="s">
        <v>129</v>
      </c>
      <c r="B14" s="3822"/>
      <c r="C14" s="3822"/>
      <c r="D14" s="3816" t="s">
        <v>1475</v>
      </c>
      <c r="E14" s="3817"/>
      <c r="F14" s="3818"/>
      <c r="G14" s="3816" t="s">
        <v>110</v>
      </c>
      <c r="H14" s="3817"/>
      <c r="I14" s="3818"/>
      <c r="J14" s="613" t="s">
        <v>111</v>
      </c>
      <c r="K14" s="3822" t="s">
        <v>112</v>
      </c>
      <c r="L14" s="3822"/>
      <c r="M14" s="3823"/>
    </row>
    <row r="15" spans="1:13" ht="33" customHeight="1" x14ac:dyDescent="0.2">
      <c r="A15" s="614" t="s">
        <v>113</v>
      </c>
      <c r="B15" s="1681"/>
      <c r="C15" s="616" t="s">
        <v>114</v>
      </c>
      <c r="D15" s="617" t="s">
        <v>113</v>
      </c>
      <c r="E15" s="615"/>
      <c r="F15" s="618" t="s">
        <v>114</v>
      </c>
      <c r="G15" s="617" t="s">
        <v>113</v>
      </c>
      <c r="H15" s="615"/>
      <c r="I15" s="618" t="s">
        <v>114</v>
      </c>
      <c r="J15" s="3812" t="s">
        <v>115</v>
      </c>
      <c r="K15" s="619" t="s">
        <v>113</v>
      </c>
      <c r="L15" s="620"/>
      <c r="M15" s="608" t="s">
        <v>114</v>
      </c>
    </row>
    <row r="16" spans="1:13" ht="33" customHeight="1" x14ac:dyDescent="0.2">
      <c r="A16" s="621" t="s">
        <v>130</v>
      </c>
      <c r="B16" s="1682"/>
      <c r="C16" s="623"/>
      <c r="D16" s="624"/>
      <c r="E16" s="622"/>
      <c r="F16" s="625"/>
      <c r="G16" s="624"/>
      <c r="H16" s="622"/>
      <c r="I16" s="625"/>
      <c r="J16" s="3813"/>
      <c r="K16" s="626"/>
      <c r="L16" s="622"/>
      <c r="M16" s="627"/>
    </row>
    <row r="17" spans="1:13" ht="30" customHeight="1" x14ac:dyDescent="0.2">
      <c r="A17" s="628"/>
      <c r="B17" s="628"/>
      <c r="C17" s="628"/>
      <c r="D17" s="628"/>
      <c r="E17" s="628"/>
      <c r="F17" s="628"/>
      <c r="G17" s="628"/>
      <c r="H17" s="628"/>
      <c r="I17" s="628"/>
      <c r="J17" s="628"/>
      <c r="K17" s="609"/>
      <c r="L17" s="609"/>
      <c r="M17" s="629"/>
    </row>
    <row r="18" spans="1:13" ht="15" customHeight="1" x14ac:dyDescent="0.2">
      <c r="A18" s="3819" t="s">
        <v>1480</v>
      </c>
      <c r="B18" s="3819"/>
      <c r="C18" s="3819"/>
      <c r="D18" s="3819"/>
      <c r="E18" s="3819"/>
      <c r="F18" s="3819"/>
      <c r="G18" s="3819"/>
      <c r="H18" s="3819"/>
      <c r="I18" s="3819"/>
      <c r="J18" s="3819"/>
      <c r="K18" s="3819"/>
      <c r="L18" s="3819"/>
      <c r="M18" s="3819"/>
    </row>
    <row r="19" spans="1:13" ht="15" customHeight="1" x14ac:dyDescent="0.2">
      <c r="A19" s="3820"/>
      <c r="B19" s="3820"/>
      <c r="C19" s="3820"/>
      <c r="D19" s="3820"/>
      <c r="E19" s="3820"/>
      <c r="F19" s="3820"/>
      <c r="G19" s="3820"/>
      <c r="H19" s="3820"/>
      <c r="I19" s="3820"/>
      <c r="J19" s="3820"/>
      <c r="K19" s="612"/>
      <c r="L19" s="612"/>
      <c r="M19" s="630" t="s">
        <v>1265</v>
      </c>
    </row>
    <row r="20" spans="1:13" ht="25.5" customHeight="1" x14ac:dyDescent="0.2">
      <c r="A20" s="3821" t="s">
        <v>129</v>
      </c>
      <c r="B20" s="3822"/>
      <c r="C20" s="3822"/>
      <c r="D20" s="3816" t="s">
        <v>1475</v>
      </c>
      <c r="E20" s="3817"/>
      <c r="F20" s="3818"/>
      <c r="G20" s="3816" t="s">
        <v>110</v>
      </c>
      <c r="H20" s="3817"/>
      <c r="I20" s="3818"/>
      <c r="J20" s="613" t="s">
        <v>111</v>
      </c>
      <c r="K20" s="3822" t="s">
        <v>112</v>
      </c>
      <c r="L20" s="3822"/>
      <c r="M20" s="3823"/>
    </row>
    <row r="21" spans="1:13" ht="33" customHeight="1" x14ac:dyDescent="0.2">
      <c r="A21" s="614" t="s">
        <v>113</v>
      </c>
      <c r="B21" s="1681"/>
      <c r="C21" s="616" t="s">
        <v>114</v>
      </c>
      <c r="D21" s="617" t="s">
        <v>113</v>
      </c>
      <c r="E21" s="615"/>
      <c r="F21" s="618" t="s">
        <v>114</v>
      </c>
      <c r="G21" s="617" t="s">
        <v>113</v>
      </c>
      <c r="H21" s="615"/>
      <c r="I21" s="618" t="s">
        <v>114</v>
      </c>
      <c r="J21" s="3812" t="s">
        <v>115</v>
      </c>
      <c r="K21" s="619" t="s">
        <v>113</v>
      </c>
      <c r="L21" s="620"/>
      <c r="M21" s="608" t="s">
        <v>114</v>
      </c>
    </row>
    <row r="22" spans="1:13" ht="33" customHeight="1" x14ac:dyDescent="0.2">
      <c r="A22" s="621" t="s">
        <v>130</v>
      </c>
      <c r="B22" s="1682"/>
      <c r="C22" s="623"/>
      <c r="D22" s="624"/>
      <c r="E22" s="622"/>
      <c r="F22" s="625"/>
      <c r="G22" s="624"/>
      <c r="H22" s="622"/>
      <c r="I22" s="625"/>
      <c r="J22" s="3813"/>
      <c r="K22" s="626"/>
      <c r="L22" s="622"/>
      <c r="M22" s="627"/>
    </row>
    <row r="23" spans="1:13" ht="14" x14ac:dyDescent="0.2">
      <c r="A23" s="628"/>
      <c r="B23" s="628"/>
      <c r="C23" s="628"/>
      <c r="D23" s="628"/>
      <c r="E23" s="628"/>
      <c r="F23" s="628"/>
      <c r="G23" s="628"/>
      <c r="H23" s="628"/>
      <c r="I23" s="628"/>
      <c r="J23" s="628"/>
      <c r="K23" s="609"/>
      <c r="L23" s="609"/>
      <c r="M23" s="629"/>
    </row>
    <row r="24" spans="1:13" x14ac:dyDescent="0.2">
      <c r="A24" s="631" t="s">
        <v>868</v>
      </c>
      <c r="B24" s="3814" t="s">
        <v>869</v>
      </c>
      <c r="C24" s="3814"/>
      <c r="D24" s="3814"/>
      <c r="E24" s="3814"/>
      <c r="F24" s="3814"/>
      <c r="G24" s="3814"/>
      <c r="H24" s="3814"/>
      <c r="I24" s="3814"/>
      <c r="J24" s="3814"/>
      <c r="K24" s="3814"/>
      <c r="L24" s="3814"/>
      <c r="M24" s="3814"/>
    </row>
    <row r="25" spans="1:13" ht="13.5" customHeight="1" x14ac:dyDescent="0.2">
      <c r="A25" s="631"/>
      <c r="B25" s="631"/>
      <c r="C25" s="631"/>
      <c r="D25" s="631"/>
      <c r="E25" s="631"/>
      <c r="F25" s="631"/>
      <c r="G25" s="631"/>
      <c r="H25" s="631"/>
      <c r="I25" s="631"/>
      <c r="J25" s="631"/>
      <c r="K25" s="631"/>
      <c r="L25" s="631"/>
      <c r="M25" s="631"/>
    </row>
    <row r="26" spans="1:13" x14ac:dyDescent="0.2">
      <c r="A26" s="632"/>
      <c r="B26" s="3815" t="s">
        <v>870</v>
      </c>
      <c r="C26" s="3815"/>
      <c r="D26" s="3815"/>
      <c r="E26" s="3815"/>
      <c r="F26" s="3815"/>
      <c r="G26" s="3815"/>
      <c r="H26" s="3815"/>
      <c r="I26" s="3815"/>
      <c r="J26" s="3815"/>
      <c r="K26" s="3815"/>
      <c r="L26" s="3815"/>
      <c r="M26" s="3815"/>
    </row>
    <row r="27" spans="1:13" x14ac:dyDescent="0.2">
      <c r="A27" s="632"/>
      <c r="B27" s="3815" t="s">
        <v>871</v>
      </c>
      <c r="C27" s="3815"/>
      <c r="D27" s="3815"/>
      <c r="E27" s="3815"/>
      <c r="F27" s="3815"/>
      <c r="G27" s="3815"/>
      <c r="H27" s="3815"/>
      <c r="I27" s="3815"/>
      <c r="J27" s="3815"/>
      <c r="K27" s="3815"/>
      <c r="L27" s="3815"/>
      <c r="M27" s="3815"/>
    </row>
    <row r="28" spans="1:13" x14ac:dyDescent="0.2">
      <c r="A28" s="633"/>
      <c r="B28" s="633"/>
      <c r="C28" s="633"/>
      <c r="D28" s="633"/>
      <c r="E28" s="633"/>
      <c r="F28" s="633"/>
      <c r="G28" s="633"/>
      <c r="H28" s="633"/>
      <c r="I28" s="633"/>
      <c r="J28" s="633"/>
      <c r="K28" s="633"/>
      <c r="L28" s="633"/>
      <c r="M28" s="633"/>
    </row>
    <row r="29" spans="1:13" x14ac:dyDescent="0.2">
      <c r="A29" s="633"/>
      <c r="B29" s="633"/>
      <c r="C29" s="633"/>
      <c r="D29" s="633"/>
      <c r="E29" s="633"/>
      <c r="F29" s="633"/>
      <c r="G29" s="633"/>
      <c r="H29" s="633"/>
      <c r="I29" s="633"/>
      <c r="J29" s="633"/>
      <c r="K29" s="633"/>
      <c r="L29" s="633"/>
      <c r="M29" s="633"/>
    </row>
    <row r="30" spans="1:13" x14ac:dyDescent="0.2">
      <c r="A30" s="633"/>
      <c r="B30" s="633"/>
      <c r="C30" s="633"/>
      <c r="D30" s="633"/>
      <c r="E30" s="633"/>
      <c r="F30" s="633"/>
      <c r="G30" s="633"/>
      <c r="H30" s="633"/>
      <c r="I30" s="633"/>
      <c r="J30" s="633"/>
      <c r="K30" s="633"/>
      <c r="L30" s="633"/>
      <c r="M30" s="633"/>
    </row>
    <row r="31" spans="1:13" x14ac:dyDescent="0.2">
      <c r="A31" s="633"/>
      <c r="B31" s="633"/>
      <c r="C31" s="633"/>
      <c r="D31" s="633"/>
      <c r="E31" s="633"/>
      <c r="F31" s="633"/>
      <c r="G31" s="633"/>
      <c r="H31" s="633"/>
      <c r="I31" s="633"/>
      <c r="J31" s="633"/>
      <c r="K31" s="633"/>
      <c r="L31" s="633"/>
      <c r="M31" s="633"/>
    </row>
    <row r="32" spans="1:13" x14ac:dyDescent="0.2">
      <c r="A32" s="2123" t="str">
        <f>IF(基本情報!D13="","事業名：　　　　　　　　　　　　　　　　　　　　",CONCATENATE("事業名：",IF(基本情報!D13="","",基本情報!D13)))</f>
        <v>事業名：　　　　　　　　　　　　　　　　　　　　</v>
      </c>
      <c r="B32" s="2123"/>
      <c r="C32" s="2123"/>
      <c r="D32" s="2123"/>
      <c r="E32" s="2123"/>
      <c r="F32" s="2123"/>
      <c r="G32" s="2123"/>
      <c r="H32" s="2123"/>
      <c r="I32" s="2123"/>
      <c r="J32" s="2123"/>
      <c r="K32" s="2123"/>
      <c r="L32" s="2123"/>
      <c r="M32" s="2123"/>
    </row>
  </sheetData>
  <sheetProtection selectLockedCells="1"/>
  <mergeCells count="28">
    <mergeCell ref="A3:M3"/>
    <mergeCell ref="A6:M6"/>
    <mergeCell ref="A7:M7"/>
    <mergeCell ref="A8:C8"/>
    <mergeCell ref="G8:I8"/>
    <mergeCell ref="K8:M8"/>
    <mergeCell ref="D8:F8"/>
    <mergeCell ref="J9:J10"/>
    <mergeCell ref="A12:M12"/>
    <mergeCell ref="A13:B13"/>
    <mergeCell ref="C13:J13"/>
    <mergeCell ref="A14:C14"/>
    <mergeCell ref="G14:I14"/>
    <mergeCell ref="K14:M14"/>
    <mergeCell ref="D14:F14"/>
    <mergeCell ref="J15:J16"/>
    <mergeCell ref="D20:F20"/>
    <mergeCell ref="A18:M18"/>
    <mergeCell ref="A19:B19"/>
    <mergeCell ref="C19:J19"/>
    <mergeCell ref="A20:C20"/>
    <mergeCell ref="G20:I20"/>
    <mergeCell ref="K20:M20"/>
    <mergeCell ref="J21:J22"/>
    <mergeCell ref="B24:M24"/>
    <mergeCell ref="B26:M26"/>
    <mergeCell ref="B27:M27"/>
    <mergeCell ref="A32:M32"/>
  </mergeCells>
  <phoneticPr fontId="2"/>
  <pageMargins left="0.78740157480314965" right="0.78740157480314965" top="0.59055118110236227" bottom="0.59055118110236227" header="0" footer="0"/>
  <pageSetup paperSize="9" scale="9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565A-7663-4263-A4A5-E699154FC3B4}">
  <sheetPr codeName="Sheet5">
    <tabColor rgb="FF99FF99"/>
    <pageSetUpPr fitToPage="1"/>
  </sheetPr>
  <dimension ref="A1:Q50"/>
  <sheetViews>
    <sheetView showGridLines="0" view="pageBreakPreview" zoomScale="85" zoomScaleNormal="100" zoomScaleSheetLayoutView="85" workbookViewId="0">
      <selection activeCell="E9" sqref="E9"/>
    </sheetView>
  </sheetViews>
  <sheetFormatPr defaultColWidth="10.296875" defaultRowHeight="18" x14ac:dyDescent="0.2"/>
  <cols>
    <col min="1" max="1" width="5.69921875" style="1622" customWidth="1"/>
    <col min="2" max="2" width="12.69921875" style="1622" customWidth="1"/>
    <col min="3" max="3" width="18.69921875" style="1622" customWidth="1"/>
    <col min="4" max="4" width="3.69921875" style="1622" customWidth="1"/>
    <col min="5" max="5" width="15.69921875" style="1622" customWidth="1"/>
    <col min="6" max="7" width="3.69921875" style="1622" customWidth="1"/>
    <col min="8" max="8" width="15.69921875" style="1622" customWidth="1"/>
    <col min="9" max="10" width="3.69921875" style="1622" customWidth="1"/>
    <col min="11" max="11" width="15.69921875" style="1622" customWidth="1"/>
    <col min="12" max="12" width="3.69921875" style="1622" customWidth="1"/>
    <col min="13" max="13" width="9.8984375" style="1622" customWidth="1"/>
    <col min="14" max="14" width="3.69921875" style="1622" customWidth="1"/>
    <col min="15" max="15" width="15.69921875" style="1622" customWidth="1"/>
    <col min="16" max="16" width="3.69921875" style="1622" customWidth="1"/>
    <col min="17" max="17" width="54.09765625" style="1622" bestFit="1" customWidth="1"/>
    <col min="18" max="16384" width="10.296875" style="1622"/>
  </cols>
  <sheetData>
    <row r="1" spans="1:17" ht="15" customHeight="1" x14ac:dyDescent="0.2">
      <c r="A1" s="606"/>
      <c r="B1" s="606"/>
      <c r="C1" s="606"/>
      <c r="D1" s="606"/>
      <c r="E1" s="606"/>
      <c r="F1" s="606"/>
      <c r="G1" s="606"/>
      <c r="H1" s="606"/>
      <c r="I1" s="606"/>
      <c r="J1" s="606"/>
      <c r="K1" s="606"/>
      <c r="L1" s="606"/>
      <c r="M1" s="606"/>
      <c r="N1" s="606"/>
      <c r="O1" s="606"/>
      <c r="P1" s="607" t="s">
        <v>949</v>
      </c>
    </row>
    <row r="2" spans="1:17" ht="15" customHeight="1" x14ac:dyDescent="0.2">
      <c r="A2" s="606"/>
      <c r="B2" s="606"/>
      <c r="C2" s="606"/>
      <c r="D2" s="606"/>
      <c r="E2" s="606"/>
      <c r="F2" s="606"/>
      <c r="G2" s="606"/>
      <c r="H2" s="606"/>
      <c r="I2" s="606"/>
      <c r="J2" s="606"/>
      <c r="K2" s="606"/>
      <c r="L2" s="606"/>
      <c r="M2" s="606"/>
      <c r="N2" s="606"/>
      <c r="O2" s="606"/>
      <c r="P2" s="607"/>
    </row>
    <row r="3" spans="1:17" s="1623" customFormat="1" ht="25" customHeight="1" x14ac:dyDescent="0.2">
      <c r="A3" s="2035" t="s">
        <v>1455</v>
      </c>
      <c r="B3" s="2035"/>
      <c r="C3" s="2035"/>
      <c r="D3" s="2035"/>
      <c r="E3" s="2035"/>
      <c r="F3" s="2035"/>
      <c r="G3" s="2035"/>
      <c r="H3" s="2035"/>
      <c r="I3" s="2035"/>
      <c r="J3" s="2035"/>
      <c r="K3" s="2035"/>
      <c r="L3" s="2035"/>
      <c r="M3" s="2035"/>
      <c r="N3" s="2035"/>
      <c r="O3" s="2035"/>
      <c r="P3" s="2035"/>
    </row>
    <row r="4" spans="1:17" s="1623" customFormat="1" ht="25" customHeight="1" x14ac:dyDescent="0.2">
      <c r="A4" s="1666"/>
      <c r="B4" s="1666"/>
      <c r="C4" s="1666"/>
      <c r="D4" s="1666"/>
      <c r="E4" s="1666"/>
      <c r="F4" s="1666"/>
      <c r="G4" s="1666"/>
      <c r="H4" s="1666"/>
      <c r="I4" s="1666"/>
      <c r="J4" s="1666"/>
      <c r="K4" s="1666"/>
      <c r="L4" s="1666"/>
      <c r="M4" s="1666"/>
      <c r="N4" s="1666"/>
      <c r="O4" s="1666"/>
      <c r="P4" s="1666"/>
    </row>
    <row r="5" spans="1:17" ht="15" customHeight="1" thickBot="1" x14ac:dyDescent="0.25">
      <c r="A5" s="606"/>
      <c r="B5" s="606"/>
      <c r="C5" s="606"/>
      <c r="D5" s="606"/>
      <c r="E5" s="606"/>
      <c r="F5" s="606"/>
      <c r="G5" s="606"/>
      <c r="H5" s="606"/>
      <c r="I5" s="606"/>
      <c r="J5" s="606"/>
      <c r="K5" s="606"/>
      <c r="L5" s="606"/>
      <c r="M5" s="606"/>
      <c r="N5" s="606"/>
      <c r="O5" s="606"/>
      <c r="P5" s="607" t="s">
        <v>1456</v>
      </c>
    </row>
    <row r="6" spans="1:17" ht="25" customHeight="1" x14ac:dyDescent="0.2">
      <c r="A6" s="2036" t="s">
        <v>1457</v>
      </c>
      <c r="B6" s="2037"/>
      <c r="C6" s="2038"/>
      <c r="D6" s="2042" t="s">
        <v>1458</v>
      </c>
      <c r="E6" s="2037"/>
      <c r="F6" s="2038"/>
      <c r="G6" s="2042" t="s">
        <v>1459</v>
      </c>
      <c r="H6" s="2043"/>
      <c r="I6" s="2044"/>
      <c r="J6" s="2042" t="s">
        <v>110</v>
      </c>
      <c r="K6" s="2043"/>
      <c r="L6" s="2044"/>
      <c r="M6" s="2045" t="s">
        <v>111</v>
      </c>
      <c r="N6" s="2042" t="s">
        <v>1460</v>
      </c>
      <c r="O6" s="2043"/>
      <c r="P6" s="2047"/>
    </row>
    <row r="7" spans="1:17" ht="25" customHeight="1" x14ac:dyDescent="0.2">
      <c r="A7" s="2039"/>
      <c r="B7" s="2040"/>
      <c r="C7" s="2041"/>
      <c r="D7" s="2030" t="s">
        <v>1461</v>
      </c>
      <c r="E7" s="2040"/>
      <c r="F7" s="2041"/>
      <c r="G7" s="2030" t="s">
        <v>1462</v>
      </c>
      <c r="H7" s="2040"/>
      <c r="I7" s="2041"/>
      <c r="J7" s="2030" t="s">
        <v>1463</v>
      </c>
      <c r="K7" s="2031"/>
      <c r="L7" s="2048"/>
      <c r="M7" s="2046"/>
      <c r="N7" s="2030" t="s">
        <v>1469</v>
      </c>
      <c r="O7" s="2031"/>
      <c r="P7" s="2032"/>
    </row>
    <row r="8" spans="1:17" ht="25" customHeight="1" x14ac:dyDescent="0.2">
      <c r="A8" s="2104" t="s">
        <v>1468</v>
      </c>
      <c r="B8" s="2022" t="s">
        <v>1466</v>
      </c>
      <c r="C8" s="2023"/>
      <c r="D8" s="1635" t="s">
        <v>1464</v>
      </c>
      <c r="E8" s="1687"/>
      <c r="F8" s="1636" t="s">
        <v>1465</v>
      </c>
      <c r="G8" s="1635" t="s">
        <v>1464</v>
      </c>
      <c r="H8" s="1687"/>
      <c r="I8" s="1636" t="s">
        <v>1465</v>
      </c>
      <c r="J8" s="1635" t="s">
        <v>1464</v>
      </c>
      <c r="K8" s="1687"/>
      <c r="L8" s="1636" t="s">
        <v>1465</v>
      </c>
      <c r="M8" s="2033" t="s">
        <v>115</v>
      </c>
      <c r="N8" s="1635" t="s">
        <v>1464</v>
      </c>
      <c r="O8" s="1687"/>
      <c r="P8" s="1637" t="s">
        <v>1465</v>
      </c>
    </row>
    <row r="9" spans="1:17" ht="25" customHeight="1" x14ac:dyDescent="0.2">
      <c r="A9" s="2104"/>
      <c r="B9" s="2028"/>
      <c r="C9" s="2029"/>
      <c r="D9" s="1639"/>
      <c r="E9" s="1667"/>
      <c r="F9" s="1640"/>
      <c r="G9" s="1639"/>
      <c r="H9" s="1667"/>
      <c r="I9" s="1640"/>
      <c r="J9" s="1639"/>
      <c r="K9" s="1667"/>
      <c r="L9" s="1640"/>
      <c r="M9" s="2034"/>
      <c r="N9" s="1639"/>
      <c r="O9" s="1667"/>
      <c r="P9" s="1641"/>
    </row>
    <row r="10" spans="1:17" ht="25" customHeight="1" x14ac:dyDescent="0.2">
      <c r="A10" s="2104"/>
      <c r="B10" s="2026" t="s">
        <v>1467</v>
      </c>
      <c r="C10" s="2027"/>
      <c r="D10" s="1642" t="s">
        <v>1464</v>
      </c>
      <c r="E10" s="1672"/>
      <c r="F10" s="1730" t="s">
        <v>1465</v>
      </c>
      <c r="G10" s="1642" t="s">
        <v>1464</v>
      </c>
      <c r="H10" s="1672"/>
      <c r="I10" s="1730" t="s">
        <v>1465</v>
      </c>
      <c r="J10" s="1642" t="s">
        <v>1464</v>
      </c>
      <c r="K10" s="1672"/>
      <c r="L10" s="1730" t="s">
        <v>1465</v>
      </c>
      <c r="M10" s="2111" t="s">
        <v>115</v>
      </c>
      <c r="N10" s="1642" t="s">
        <v>1464</v>
      </c>
      <c r="O10" s="1672"/>
      <c r="P10" s="1643" t="s">
        <v>1465</v>
      </c>
    </row>
    <row r="11" spans="1:17" ht="25" customHeight="1" x14ac:dyDescent="0.2">
      <c r="A11" s="2104"/>
      <c r="B11" s="2028"/>
      <c r="C11" s="2029"/>
      <c r="D11" s="1639"/>
      <c r="E11" s="1667"/>
      <c r="F11" s="1640"/>
      <c r="G11" s="1639"/>
      <c r="H11" s="1667"/>
      <c r="I11" s="1640"/>
      <c r="J11" s="1639"/>
      <c r="K11" s="1667"/>
      <c r="L11" s="1640"/>
      <c r="M11" s="2112"/>
      <c r="N11" s="1639"/>
      <c r="O11" s="1667"/>
      <c r="P11" s="1641"/>
      <c r="Q11" s="1800" t="s">
        <v>1740</v>
      </c>
    </row>
    <row r="12" spans="1:17" ht="25" customHeight="1" x14ac:dyDescent="0.2">
      <c r="A12" s="2104"/>
      <c r="B12" s="2022" t="s">
        <v>1499</v>
      </c>
      <c r="C12" s="2023"/>
      <c r="D12" s="2049"/>
      <c r="E12" s="2050"/>
      <c r="F12" s="2051"/>
      <c r="G12" s="2049"/>
      <c r="H12" s="2050"/>
      <c r="I12" s="2051"/>
      <c r="J12" s="2049"/>
      <c r="K12" s="2050"/>
      <c r="L12" s="2051"/>
      <c r="M12" s="2113"/>
      <c r="N12" s="1635" t="s">
        <v>1464</v>
      </c>
      <c r="O12" s="1689"/>
      <c r="P12" s="1637" t="s">
        <v>1465</v>
      </c>
    </row>
    <row r="13" spans="1:17" ht="25" customHeight="1" x14ac:dyDescent="0.2">
      <c r="A13" s="2104"/>
      <c r="B13" s="2024"/>
      <c r="C13" s="2025"/>
      <c r="D13" s="2052"/>
      <c r="E13" s="2053"/>
      <c r="F13" s="2054"/>
      <c r="G13" s="2052"/>
      <c r="H13" s="2053"/>
      <c r="I13" s="2054"/>
      <c r="J13" s="2052"/>
      <c r="K13" s="2053"/>
      <c r="L13" s="2054"/>
      <c r="M13" s="2056"/>
      <c r="N13" s="1627"/>
      <c r="O13" s="1669"/>
      <c r="P13" s="1629"/>
    </row>
    <row r="14" spans="1:17" ht="25" customHeight="1" x14ac:dyDescent="0.2">
      <c r="A14" s="2104"/>
      <c r="B14" s="2090" t="s">
        <v>1496</v>
      </c>
      <c r="C14" s="2091"/>
      <c r="D14" s="1624" t="s">
        <v>1464</v>
      </c>
      <c r="E14" s="1670"/>
      <c r="F14" s="1625" t="s">
        <v>1465</v>
      </c>
      <c r="G14" s="1624" t="s">
        <v>1464</v>
      </c>
      <c r="H14" s="1670"/>
      <c r="I14" s="1625" t="s">
        <v>1465</v>
      </c>
      <c r="J14" s="1624" t="s">
        <v>1464</v>
      </c>
      <c r="K14" s="1670"/>
      <c r="L14" s="1625" t="s">
        <v>1465</v>
      </c>
      <c r="M14" s="2114" t="s">
        <v>115</v>
      </c>
      <c r="N14" s="1624" t="s">
        <v>1464</v>
      </c>
      <c r="O14" s="1670"/>
      <c r="P14" s="1626" t="s">
        <v>1465</v>
      </c>
    </row>
    <row r="15" spans="1:17" ht="25" customHeight="1" x14ac:dyDescent="0.2">
      <c r="A15" s="2104"/>
      <c r="B15" s="2028"/>
      <c r="C15" s="2029"/>
      <c r="D15" s="1639"/>
      <c r="E15" s="1667"/>
      <c r="F15" s="1640"/>
      <c r="G15" s="1639"/>
      <c r="H15" s="1667"/>
      <c r="I15" s="1640"/>
      <c r="J15" s="1639"/>
      <c r="K15" s="1667"/>
      <c r="L15" s="1640"/>
      <c r="M15" s="2115"/>
      <c r="N15" s="1639"/>
      <c r="O15" s="1667"/>
      <c r="P15" s="1641"/>
      <c r="Q15" s="1800" t="s">
        <v>1740</v>
      </c>
    </row>
    <row r="16" spans="1:17" ht="25" customHeight="1" x14ac:dyDescent="0.2">
      <c r="A16" s="2104"/>
      <c r="B16" s="2026" t="s">
        <v>1497</v>
      </c>
      <c r="C16" s="2027"/>
      <c r="D16" s="2100"/>
      <c r="E16" s="2101"/>
      <c r="F16" s="2102"/>
      <c r="G16" s="2100"/>
      <c r="H16" s="2101"/>
      <c r="I16" s="2102"/>
      <c r="J16" s="2100"/>
      <c r="K16" s="2101"/>
      <c r="L16" s="2102"/>
      <c r="M16" s="2099"/>
      <c r="N16" s="1642" t="s">
        <v>113</v>
      </c>
      <c r="O16" s="1672"/>
      <c r="P16" s="1643" t="s">
        <v>1465</v>
      </c>
    </row>
    <row r="17" spans="1:17" ht="25" customHeight="1" thickBot="1" x14ac:dyDescent="0.25">
      <c r="A17" s="2104"/>
      <c r="B17" s="2088"/>
      <c r="C17" s="2089"/>
      <c r="D17" s="2060"/>
      <c r="E17" s="2061"/>
      <c r="F17" s="2062"/>
      <c r="G17" s="2060"/>
      <c r="H17" s="2061"/>
      <c r="I17" s="2062"/>
      <c r="J17" s="2060"/>
      <c r="K17" s="2061"/>
      <c r="L17" s="2062"/>
      <c r="M17" s="2064"/>
      <c r="N17" s="1630"/>
      <c r="O17" s="1673"/>
      <c r="P17" s="1631"/>
      <c r="Q17" s="1800" t="s">
        <v>1740</v>
      </c>
    </row>
    <row r="18" spans="1:17" ht="25" customHeight="1" thickTop="1" x14ac:dyDescent="0.2">
      <c r="A18" s="2104"/>
      <c r="B18" s="2109" t="s">
        <v>1498</v>
      </c>
      <c r="C18" s="2110"/>
      <c r="D18" s="1675" t="s">
        <v>1464</v>
      </c>
      <c r="E18" s="1676"/>
      <c r="F18" s="1677" t="s">
        <v>1465</v>
      </c>
      <c r="G18" s="1675" t="s">
        <v>1464</v>
      </c>
      <c r="H18" s="1676"/>
      <c r="I18" s="1677" t="s">
        <v>1465</v>
      </c>
      <c r="J18" s="1675" t="s">
        <v>1464</v>
      </c>
      <c r="K18" s="1676"/>
      <c r="L18" s="1677" t="s">
        <v>1465</v>
      </c>
      <c r="M18" s="2055"/>
      <c r="N18" s="1675" t="s">
        <v>1464</v>
      </c>
      <c r="O18" s="1676"/>
      <c r="P18" s="1678" t="s">
        <v>1465</v>
      </c>
      <c r="Q18" s="2065" t="s">
        <v>1598</v>
      </c>
    </row>
    <row r="19" spans="1:17" ht="25" customHeight="1" x14ac:dyDescent="0.2">
      <c r="A19" s="2104"/>
      <c r="B19" s="2024"/>
      <c r="C19" s="2025"/>
      <c r="D19" s="1627"/>
      <c r="E19" s="1674">
        <f>E9+E11+E15</f>
        <v>0</v>
      </c>
      <c r="F19" s="1628"/>
      <c r="G19" s="1627"/>
      <c r="H19" s="1674">
        <f>H9+H11+H15</f>
        <v>0</v>
      </c>
      <c r="I19" s="1628"/>
      <c r="J19" s="1627"/>
      <c r="K19" s="1674">
        <f>K9+K11+K15</f>
        <v>0</v>
      </c>
      <c r="L19" s="1628"/>
      <c r="M19" s="2056"/>
      <c r="N19" s="1627"/>
      <c r="O19" s="1674">
        <f>O9+O11+O15</f>
        <v>0</v>
      </c>
      <c r="P19" s="1629"/>
      <c r="Q19" s="2065"/>
    </row>
    <row r="20" spans="1:17" ht="25" customHeight="1" x14ac:dyDescent="0.2">
      <c r="A20" s="2104"/>
      <c r="B20" s="2090" t="s">
        <v>1500</v>
      </c>
      <c r="C20" s="2091"/>
      <c r="D20" s="2057"/>
      <c r="E20" s="2058"/>
      <c r="F20" s="2059"/>
      <c r="G20" s="2057"/>
      <c r="H20" s="2058"/>
      <c r="I20" s="2059"/>
      <c r="J20" s="2057"/>
      <c r="K20" s="2058"/>
      <c r="L20" s="2059"/>
      <c r="M20" s="2063"/>
      <c r="N20" s="1624" t="s">
        <v>1464</v>
      </c>
      <c r="O20" s="1670"/>
      <c r="P20" s="1626" t="s">
        <v>1465</v>
      </c>
      <c r="Q20" s="2065" t="s">
        <v>1598</v>
      </c>
    </row>
    <row r="21" spans="1:17" ht="25" customHeight="1" thickBot="1" x14ac:dyDescent="0.25">
      <c r="A21" s="2105"/>
      <c r="B21" s="2088"/>
      <c r="C21" s="2089"/>
      <c r="D21" s="2060"/>
      <c r="E21" s="2061"/>
      <c r="F21" s="2062"/>
      <c r="G21" s="2060"/>
      <c r="H21" s="2061"/>
      <c r="I21" s="2062"/>
      <c r="J21" s="2060"/>
      <c r="K21" s="2061"/>
      <c r="L21" s="2062"/>
      <c r="M21" s="2064"/>
      <c r="N21" s="1633"/>
      <c r="O21" s="1687">
        <f>O13+O17</f>
        <v>0</v>
      </c>
      <c r="P21" s="1634"/>
      <c r="Q21" s="2065"/>
    </row>
    <row r="22" spans="1:17" ht="25" customHeight="1" thickTop="1" x14ac:dyDescent="0.2">
      <c r="A22" s="2106" t="s">
        <v>565</v>
      </c>
      <c r="B22" s="2022" t="s">
        <v>1747</v>
      </c>
      <c r="C22" s="2023"/>
      <c r="D22" s="2049"/>
      <c r="E22" s="2050"/>
      <c r="F22" s="2051"/>
      <c r="G22" s="2049"/>
      <c r="H22" s="2050"/>
      <c r="I22" s="2051"/>
      <c r="J22" s="2049" t="s">
        <v>269</v>
      </c>
      <c r="K22" s="2050"/>
      <c r="L22" s="2051"/>
      <c r="M22" s="2107"/>
      <c r="N22" s="2103"/>
      <c r="O22" s="2116">
        <f>O19+O21</f>
        <v>0</v>
      </c>
      <c r="P22" s="2118"/>
      <c r="Q22" s="2065" t="s">
        <v>1598</v>
      </c>
    </row>
    <row r="23" spans="1:17" ht="25" customHeight="1" x14ac:dyDescent="0.2">
      <c r="A23" s="2104"/>
      <c r="B23" s="2024"/>
      <c r="C23" s="2025"/>
      <c r="D23" s="2052"/>
      <c r="E23" s="2053"/>
      <c r="F23" s="2054"/>
      <c r="G23" s="2052"/>
      <c r="H23" s="2053"/>
      <c r="I23" s="2054"/>
      <c r="J23" s="2052"/>
      <c r="K23" s="2053"/>
      <c r="L23" s="2054"/>
      <c r="M23" s="2072"/>
      <c r="N23" s="2030"/>
      <c r="O23" s="2117"/>
      <c r="P23" s="2067"/>
      <c r="Q23" s="2065"/>
    </row>
    <row r="24" spans="1:17" ht="25" customHeight="1" x14ac:dyDescent="0.2">
      <c r="A24" s="2104"/>
      <c r="B24" s="2090" t="s">
        <v>1748</v>
      </c>
      <c r="C24" s="2091"/>
      <c r="D24" s="2057"/>
      <c r="E24" s="2058"/>
      <c r="F24" s="2059"/>
      <c r="G24" s="2057"/>
      <c r="H24" s="2058"/>
      <c r="I24" s="2059"/>
      <c r="J24" s="2057"/>
      <c r="K24" s="2058"/>
      <c r="L24" s="2059"/>
      <c r="M24" s="2071"/>
      <c r="N24" s="2070"/>
      <c r="O24" s="2068"/>
      <c r="P24" s="2066"/>
      <c r="Q24" s="2065" t="s">
        <v>1597</v>
      </c>
    </row>
    <row r="25" spans="1:17" ht="25" customHeight="1" x14ac:dyDescent="0.2">
      <c r="A25" s="2104"/>
      <c r="B25" s="2024"/>
      <c r="C25" s="2025"/>
      <c r="D25" s="2052"/>
      <c r="E25" s="2053"/>
      <c r="F25" s="2054"/>
      <c r="G25" s="2052"/>
      <c r="H25" s="2053"/>
      <c r="I25" s="2054"/>
      <c r="J25" s="2052"/>
      <c r="K25" s="2053"/>
      <c r="L25" s="2054"/>
      <c r="M25" s="2072"/>
      <c r="N25" s="2030"/>
      <c r="O25" s="2069"/>
      <c r="P25" s="2067"/>
      <c r="Q25" s="2065"/>
    </row>
    <row r="26" spans="1:17" ht="25" customHeight="1" x14ac:dyDescent="0.2">
      <c r="A26" s="2104"/>
      <c r="B26" s="2090" t="s">
        <v>1503</v>
      </c>
      <c r="C26" s="2091"/>
      <c r="D26" s="2057"/>
      <c r="E26" s="2058"/>
      <c r="F26" s="2059"/>
      <c r="G26" s="2057"/>
      <c r="H26" s="2058"/>
      <c r="I26" s="2059"/>
      <c r="J26" s="2057"/>
      <c r="K26" s="2058"/>
      <c r="L26" s="2059"/>
      <c r="M26" s="2071"/>
      <c r="N26" s="2108"/>
      <c r="O26" s="2120"/>
      <c r="P26" s="2119"/>
      <c r="Q26" s="2065" t="s">
        <v>1597</v>
      </c>
    </row>
    <row r="27" spans="1:17" ht="25" customHeight="1" thickBot="1" x14ac:dyDescent="0.25">
      <c r="A27" s="2104"/>
      <c r="B27" s="2022"/>
      <c r="C27" s="2023"/>
      <c r="D27" s="2049"/>
      <c r="E27" s="2050"/>
      <c r="F27" s="2051"/>
      <c r="G27" s="2049"/>
      <c r="H27" s="2050"/>
      <c r="I27" s="2051"/>
      <c r="J27" s="2049"/>
      <c r="K27" s="2050"/>
      <c r="L27" s="2051"/>
      <c r="M27" s="2107"/>
      <c r="N27" s="2070"/>
      <c r="O27" s="2068"/>
      <c r="P27" s="2066"/>
      <c r="Q27" s="2065"/>
    </row>
    <row r="28" spans="1:17" ht="25" customHeight="1" x14ac:dyDescent="0.2">
      <c r="A28" s="1685"/>
      <c r="B28" s="2092" t="s">
        <v>1471</v>
      </c>
      <c r="C28" s="2093"/>
      <c r="D28" s="2074"/>
      <c r="E28" s="2075"/>
      <c r="F28" s="2076"/>
      <c r="G28" s="2074"/>
      <c r="H28" s="2075"/>
      <c r="I28" s="2076"/>
      <c r="J28" s="2074"/>
      <c r="K28" s="2075"/>
      <c r="L28" s="2076"/>
      <c r="M28" s="2084"/>
      <c r="N28" s="2042"/>
      <c r="O28" s="2082"/>
      <c r="P28" s="2080"/>
      <c r="Q28" s="2065" t="s">
        <v>1686</v>
      </c>
    </row>
    <row r="29" spans="1:17" ht="25" customHeight="1" thickBot="1" x14ac:dyDescent="0.25">
      <c r="A29" s="1632"/>
      <c r="B29" s="2094"/>
      <c r="C29" s="2095"/>
      <c r="D29" s="2077"/>
      <c r="E29" s="2078"/>
      <c r="F29" s="2079"/>
      <c r="G29" s="2077"/>
      <c r="H29" s="2078"/>
      <c r="I29" s="2079"/>
      <c r="J29" s="2077"/>
      <c r="K29" s="2078"/>
      <c r="L29" s="2079"/>
      <c r="M29" s="2085"/>
      <c r="N29" s="2073"/>
      <c r="O29" s="2083"/>
      <c r="P29" s="2081"/>
      <c r="Q29" s="2065"/>
    </row>
    <row r="30" spans="1:17" s="1638" customFormat="1" ht="25" customHeight="1" x14ac:dyDescent="0.2">
      <c r="A30" s="2098"/>
      <c r="B30" s="2098"/>
      <c r="C30" s="2098"/>
      <c r="D30" s="2098"/>
      <c r="E30" s="2098"/>
      <c r="F30" s="2098"/>
      <c r="G30" s="2098"/>
      <c r="H30" s="2098"/>
      <c r="I30" s="2098"/>
      <c r="J30" s="2098"/>
      <c r="K30" s="2098"/>
      <c r="L30" s="2098"/>
      <c r="M30" s="2098"/>
      <c r="N30" s="2098"/>
    </row>
    <row r="31" spans="1:17" s="1638" customFormat="1" ht="19.5" customHeight="1" x14ac:dyDescent="0.2">
      <c r="A31" s="1662" t="s">
        <v>1335</v>
      </c>
      <c r="B31" s="1644"/>
      <c r="C31" s="1644"/>
      <c r="D31" s="1644"/>
      <c r="E31" s="1644"/>
      <c r="F31" s="1644"/>
      <c r="G31" s="1644"/>
      <c r="H31" s="1644"/>
      <c r="I31" s="1644"/>
      <c r="J31" s="1645"/>
      <c r="K31" s="1644"/>
      <c r="L31" s="1645"/>
      <c r="M31" s="1644"/>
      <c r="N31" s="1644"/>
    </row>
    <row r="32" spans="1:17" s="1638" customFormat="1" ht="19.5" customHeight="1" x14ac:dyDescent="0.2">
      <c r="A32" s="1733" t="s">
        <v>117</v>
      </c>
      <c r="B32" s="1660" t="s">
        <v>119</v>
      </c>
      <c r="C32" s="1660"/>
      <c r="D32" s="1646"/>
      <c r="E32" s="1646"/>
      <c r="F32" s="1646"/>
      <c r="G32" s="1646"/>
      <c r="H32" s="1646"/>
      <c r="I32" s="1646"/>
      <c r="J32" s="1647"/>
      <c r="K32" s="1646"/>
      <c r="L32" s="1648"/>
      <c r="M32" s="1646"/>
      <c r="N32" s="1646"/>
      <c r="O32" s="1647"/>
      <c r="P32" s="1653"/>
    </row>
    <row r="33" spans="1:17" s="1638" customFormat="1" ht="19.5" customHeight="1" x14ac:dyDescent="0.2">
      <c r="A33" s="1734" t="s">
        <v>117</v>
      </c>
      <c r="B33" s="1658" t="s">
        <v>118</v>
      </c>
      <c r="C33" s="1664" t="s">
        <v>1357</v>
      </c>
      <c r="D33" s="2087"/>
      <c r="E33" s="2087"/>
      <c r="F33" s="2087"/>
      <c r="G33" s="2087"/>
      <c r="H33" s="2087"/>
      <c r="I33" s="2087"/>
      <c r="J33" s="2087"/>
      <c r="K33" s="2087"/>
      <c r="L33" s="2087"/>
      <c r="N33" s="1735" t="s">
        <v>117</v>
      </c>
      <c r="O33" s="1658" t="s">
        <v>1333</v>
      </c>
      <c r="P33" s="1654"/>
    </row>
    <row r="34" spans="1:17" s="1638" customFormat="1" ht="19.5" customHeight="1" x14ac:dyDescent="0.2">
      <c r="A34" s="1650"/>
      <c r="B34" s="1649" t="s">
        <v>269</v>
      </c>
      <c r="C34" s="1664" t="s">
        <v>1356</v>
      </c>
      <c r="D34" s="2087"/>
      <c r="E34" s="2087"/>
      <c r="F34" s="2087"/>
      <c r="G34" s="2087"/>
      <c r="H34" s="2087"/>
      <c r="I34" s="2087"/>
      <c r="J34" s="2087"/>
      <c r="K34" s="2087"/>
      <c r="L34" s="2087"/>
      <c r="N34" s="1735" t="s">
        <v>117</v>
      </c>
      <c r="O34" s="1658" t="s">
        <v>1334</v>
      </c>
      <c r="P34" s="1654"/>
    </row>
    <row r="35" spans="1:17" s="1638" customFormat="1" ht="15" customHeight="1" x14ac:dyDescent="0.2">
      <c r="A35" s="1650"/>
      <c r="B35" s="1649"/>
      <c r="C35" s="1664"/>
      <c r="D35" s="1665"/>
      <c r="E35" s="1665"/>
      <c r="F35" s="1665"/>
      <c r="G35" s="1665"/>
      <c r="H35" s="1665"/>
      <c r="I35" s="1665"/>
      <c r="J35" s="1665"/>
      <c r="K35" s="1665"/>
      <c r="L35" s="1665"/>
      <c r="N35" s="1657"/>
      <c r="O35" s="1658"/>
      <c r="P35" s="1654"/>
    </row>
    <row r="36" spans="1:17" s="1638" customFormat="1" ht="19.5" customHeight="1" x14ac:dyDescent="0.2">
      <c r="A36" s="2096" t="s">
        <v>1470</v>
      </c>
      <c r="B36" s="2097"/>
      <c r="C36" s="2097"/>
      <c r="D36" s="2097"/>
      <c r="E36" s="2097"/>
      <c r="F36" s="2097"/>
      <c r="G36" s="2097"/>
      <c r="H36" s="2097"/>
      <c r="I36" s="2097"/>
      <c r="J36" s="2097"/>
      <c r="K36" s="2097"/>
      <c r="L36" s="2097"/>
      <c r="M36" s="2097"/>
      <c r="N36" s="2097"/>
      <c r="O36" s="1655"/>
      <c r="P36" s="1656"/>
    </row>
    <row r="37" spans="1:17" s="1638" customFormat="1" ht="15" customHeight="1" x14ac:dyDescent="0.2">
      <c r="A37" s="1651"/>
      <c r="B37" s="1651"/>
      <c r="C37" s="1651"/>
      <c r="D37" s="1651"/>
      <c r="E37" s="1651"/>
      <c r="F37" s="1651"/>
      <c r="G37" s="1651"/>
      <c r="H37" s="1651"/>
      <c r="I37" s="1651"/>
      <c r="J37" s="1651"/>
      <c r="K37" s="1651"/>
      <c r="L37" s="1651"/>
      <c r="M37" s="1651"/>
      <c r="N37" s="1651"/>
    </row>
    <row r="38" spans="1:17" s="1638" customFormat="1" ht="15" customHeight="1" x14ac:dyDescent="0.2">
      <c r="C38" s="1652"/>
      <c r="D38" s="1652"/>
      <c r="E38" s="1649"/>
      <c r="F38" s="1649"/>
      <c r="G38" s="1649"/>
      <c r="H38" s="1649"/>
      <c r="I38" s="1649"/>
      <c r="J38" s="1649"/>
      <c r="K38" s="1649"/>
      <c r="L38" s="1649"/>
      <c r="M38" s="1649"/>
      <c r="N38" s="1649"/>
    </row>
    <row r="39" spans="1:17" s="1638" customFormat="1" ht="15" customHeight="1" x14ac:dyDescent="0.2">
      <c r="A39" s="1649" t="s">
        <v>866</v>
      </c>
      <c r="B39" s="1652"/>
      <c r="F39" s="1649"/>
      <c r="G39" s="1649"/>
      <c r="H39" s="1649"/>
      <c r="I39" s="1649"/>
      <c r="J39" s="1649"/>
      <c r="K39" s="1649"/>
      <c r="L39" s="1649"/>
      <c r="M39" s="1649"/>
      <c r="N39" s="1649"/>
    </row>
    <row r="40" spans="1:17" s="1638" customFormat="1" ht="15" customHeight="1" x14ac:dyDescent="0.2">
      <c r="A40" s="1652" t="s">
        <v>91</v>
      </c>
      <c r="B40" s="1649" t="s">
        <v>1336</v>
      </c>
      <c r="F40" s="1649"/>
      <c r="G40" s="1649"/>
      <c r="H40" s="1649"/>
      <c r="I40" s="1649"/>
      <c r="J40" s="1649"/>
      <c r="K40" s="1649"/>
      <c r="L40" s="1649"/>
      <c r="M40" s="1649"/>
      <c r="N40" s="1649"/>
    </row>
    <row r="41" spans="1:17" s="1638" customFormat="1" ht="15" customHeight="1" x14ac:dyDescent="0.2">
      <c r="A41" s="1663"/>
      <c r="B41" s="1649" t="s">
        <v>1358</v>
      </c>
      <c r="F41" s="1649"/>
      <c r="G41" s="1649"/>
      <c r="H41" s="1649"/>
      <c r="I41" s="1649"/>
      <c r="J41" s="1649"/>
      <c r="K41" s="1649"/>
      <c r="L41" s="1649"/>
      <c r="M41" s="1649"/>
      <c r="N41" s="1649"/>
    </row>
    <row r="42" spans="1:17" s="1638" customFormat="1" ht="15" customHeight="1" x14ac:dyDescent="0.2">
      <c r="A42" s="1652" t="s">
        <v>120</v>
      </c>
      <c r="B42" s="1649" t="s">
        <v>1359</v>
      </c>
      <c r="F42" s="1649"/>
      <c r="G42" s="1649"/>
      <c r="H42" s="1649"/>
      <c r="I42" s="1649"/>
      <c r="J42" s="1649"/>
      <c r="K42" s="1649"/>
      <c r="L42" s="1649"/>
      <c r="M42" s="1649"/>
      <c r="N42" s="1649"/>
    </row>
    <row r="43" spans="1:17" s="1638" customFormat="1" ht="15" customHeight="1" x14ac:dyDescent="0.2">
      <c r="A43" s="1652" t="s">
        <v>121</v>
      </c>
      <c r="B43" s="1649" t="s">
        <v>122</v>
      </c>
      <c r="F43" s="1649"/>
      <c r="G43" s="1649"/>
      <c r="H43" s="1649"/>
      <c r="I43" s="1649"/>
      <c r="J43" s="1649"/>
      <c r="K43" s="1649"/>
      <c r="L43" s="1649"/>
      <c r="M43" s="1649"/>
      <c r="N43" s="1649"/>
    </row>
    <row r="44" spans="1:17" s="1638" customFormat="1" ht="13" x14ac:dyDescent="0.2">
      <c r="A44" s="1652" t="s">
        <v>123</v>
      </c>
      <c r="B44" s="1649" t="s">
        <v>124</v>
      </c>
      <c r="C44" s="1652"/>
      <c r="D44" s="1652"/>
      <c r="E44" s="1649"/>
      <c r="F44" s="1649"/>
      <c r="G44" s="1649"/>
      <c r="H44" s="1649"/>
      <c r="I44" s="1649"/>
      <c r="J44" s="1649"/>
      <c r="K44" s="1649"/>
      <c r="L44" s="1649"/>
      <c r="M44" s="1649"/>
      <c r="N44" s="1649"/>
    </row>
    <row r="45" spans="1:17" s="1638" customFormat="1" ht="20.149999999999999" customHeight="1" x14ac:dyDescent="0.2">
      <c r="A45" s="1652"/>
      <c r="B45" s="1649"/>
      <c r="C45" s="1652"/>
      <c r="D45" s="1652"/>
      <c r="E45" s="1649"/>
      <c r="F45" s="1649"/>
      <c r="G45" s="1649"/>
      <c r="H45" s="1649"/>
      <c r="I45" s="1649"/>
      <c r="J45" s="1649"/>
      <c r="K45" s="1649"/>
      <c r="L45" s="1649"/>
      <c r="M45" s="1649"/>
      <c r="N45" s="1649"/>
    </row>
    <row r="46" spans="1:17" s="1638" customFormat="1" ht="20.149999999999999" customHeight="1" x14ac:dyDescent="0.2">
      <c r="A46" s="1652"/>
      <c r="B46" s="1649"/>
      <c r="C46" s="1652"/>
      <c r="D46" s="1652"/>
      <c r="E46" s="1649"/>
      <c r="F46" s="1649"/>
      <c r="G46" s="1649"/>
      <c r="H46" s="1649"/>
      <c r="I46" s="1649"/>
      <c r="J46" s="1649"/>
      <c r="K46" s="1649"/>
      <c r="L46" s="1649"/>
      <c r="M46" s="1649"/>
      <c r="N46" s="1649"/>
    </row>
    <row r="47" spans="1:17" ht="20.149999999999999" customHeight="1" x14ac:dyDescent="0.2">
      <c r="A47" s="606"/>
      <c r="B47" s="606"/>
      <c r="C47" s="606"/>
      <c r="D47" s="606"/>
      <c r="E47" s="606"/>
      <c r="F47" s="606"/>
      <c r="G47" s="606"/>
      <c r="H47" s="606"/>
      <c r="I47" s="606"/>
      <c r="J47" s="606"/>
      <c r="K47" s="606"/>
      <c r="L47" s="606"/>
      <c r="M47" s="606"/>
      <c r="N47" s="606"/>
      <c r="O47" s="606"/>
      <c r="P47" s="606"/>
      <c r="Q47" s="606"/>
    </row>
    <row r="48" spans="1:17" ht="20.149999999999999" customHeight="1" x14ac:dyDescent="0.2">
      <c r="A48" s="2086" t="str">
        <f>IF(基本情報!D13="","事業名：　　　　　　　　　　　　　　　　　　　　",CONCATENATE("事業名：","",基本情報!D13))</f>
        <v>事業名：　　　　　　　　　　　　　　　　　　　　</v>
      </c>
      <c r="B48" s="2086"/>
      <c r="C48" s="2086"/>
      <c r="D48" s="2086"/>
      <c r="E48" s="2086"/>
      <c r="F48" s="2086"/>
      <c r="G48" s="2086"/>
      <c r="H48" s="2086"/>
      <c r="I48" s="2086"/>
      <c r="J48" s="2086"/>
      <c r="K48" s="2086"/>
      <c r="L48" s="2086"/>
      <c r="M48" s="2086"/>
      <c r="N48" s="2086"/>
      <c r="O48" s="2086"/>
      <c r="P48" s="2086"/>
      <c r="Q48" s="606"/>
    </row>
    <row r="49" spans="1:17" ht="20.149999999999999" customHeight="1" x14ac:dyDescent="0.2">
      <c r="A49" s="606"/>
      <c r="B49" s="606"/>
      <c r="C49" s="606"/>
      <c r="D49" s="606"/>
      <c r="E49" s="606"/>
      <c r="F49" s="606"/>
      <c r="G49" s="606"/>
      <c r="H49" s="606"/>
      <c r="I49" s="606"/>
      <c r="J49" s="606"/>
      <c r="K49" s="606"/>
      <c r="L49" s="606"/>
      <c r="M49" s="606"/>
      <c r="N49" s="606"/>
      <c r="O49" s="606"/>
      <c r="P49" s="606"/>
      <c r="Q49" s="606"/>
    </row>
    <row r="50" spans="1:17" ht="20.149999999999999" customHeight="1" x14ac:dyDescent="0.2">
      <c r="Q50" s="606"/>
    </row>
  </sheetData>
  <sheetProtection selectLockedCells="1"/>
  <mergeCells count="79">
    <mergeCell ref="Q26:Q27"/>
    <mergeCell ref="Q22:Q23"/>
    <mergeCell ref="Q18:Q19"/>
    <mergeCell ref="Q20:Q21"/>
    <mergeCell ref="O22:O23"/>
    <mergeCell ref="P22:P23"/>
    <mergeCell ref="P26:P27"/>
    <mergeCell ref="O26:O27"/>
    <mergeCell ref="N22:N23"/>
    <mergeCell ref="A8:A21"/>
    <mergeCell ref="A22:A27"/>
    <mergeCell ref="G22:I23"/>
    <mergeCell ref="J22:L23"/>
    <mergeCell ref="M22:M23"/>
    <mergeCell ref="N26:N27"/>
    <mergeCell ref="D26:F27"/>
    <mergeCell ref="G26:I27"/>
    <mergeCell ref="J26:L27"/>
    <mergeCell ref="M26:M27"/>
    <mergeCell ref="B20:C21"/>
    <mergeCell ref="B18:C19"/>
    <mergeCell ref="M10:M11"/>
    <mergeCell ref="M12:M13"/>
    <mergeCell ref="M14:M15"/>
    <mergeCell ref="A48:P48"/>
    <mergeCell ref="D33:L33"/>
    <mergeCell ref="D34:L34"/>
    <mergeCell ref="B16:C17"/>
    <mergeCell ref="B14:C15"/>
    <mergeCell ref="B26:C27"/>
    <mergeCell ref="B24:C25"/>
    <mergeCell ref="B28:C29"/>
    <mergeCell ref="B22:C23"/>
    <mergeCell ref="A36:N36"/>
    <mergeCell ref="A30:N30"/>
    <mergeCell ref="M16:M17"/>
    <mergeCell ref="D16:F17"/>
    <mergeCell ref="G16:I17"/>
    <mergeCell ref="J16:L17"/>
    <mergeCell ref="D22:F23"/>
    <mergeCell ref="Q28:Q29"/>
    <mergeCell ref="P24:P25"/>
    <mergeCell ref="O24:O25"/>
    <mergeCell ref="N24:N25"/>
    <mergeCell ref="D24:F25"/>
    <mergeCell ref="G24:I25"/>
    <mergeCell ref="J24:L25"/>
    <mergeCell ref="M24:M25"/>
    <mergeCell ref="N28:N29"/>
    <mergeCell ref="G28:I29"/>
    <mergeCell ref="J28:L29"/>
    <mergeCell ref="D28:F29"/>
    <mergeCell ref="P28:P29"/>
    <mergeCell ref="O28:O29"/>
    <mergeCell ref="M28:M29"/>
    <mergeCell ref="Q24:Q25"/>
    <mergeCell ref="G12:I13"/>
    <mergeCell ref="J12:L13"/>
    <mergeCell ref="M18:M19"/>
    <mergeCell ref="D20:F21"/>
    <mergeCell ref="G20:I21"/>
    <mergeCell ref="J20:L21"/>
    <mergeCell ref="M20:M21"/>
    <mergeCell ref="B12:C13"/>
    <mergeCell ref="B10:C11"/>
    <mergeCell ref="N7:P7"/>
    <mergeCell ref="M8:M9"/>
    <mergeCell ref="A3:P3"/>
    <mergeCell ref="A6:C7"/>
    <mergeCell ref="D6:F6"/>
    <mergeCell ref="G6:I6"/>
    <mergeCell ref="J6:L6"/>
    <mergeCell ref="M6:M7"/>
    <mergeCell ref="N6:P6"/>
    <mergeCell ref="D7:F7"/>
    <mergeCell ref="G7:I7"/>
    <mergeCell ref="J7:L7"/>
    <mergeCell ref="B8:C9"/>
    <mergeCell ref="D12:F13"/>
  </mergeCells>
  <phoneticPr fontId="2"/>
  <conditionalFormatting sqref="O28:O29">
    <cfRule type="expression" dxfId="20" priority="1">
      <formula>$O$28&lt;&gt;""</formula>
    </cfRule>
  </conditionalFormatting>
  <dataValidations count="2">
    <dataValidation type="list" allowBlank="1" showInputMessage="1" showErrorMessage="1" sqref="N33:N35 A32:A33" xr:uid="{F857A04E-A47D-4064-BB34-CEA3C95C69CA}">
      <formula1>"□,■"</formula1>
    </dataValidation>
    <dataValidation imeMode="hiragana" allowBlank="1" showInputMessage="1" showErrorMessage="1" sqref="D33:L34" xr:uid="{DA09450C-1A7C-4972-8A05-0EFFD842C870}"/>
  </dataValidations>
  <printOptions horizontalCentered="1"/>
  <pageMargins left="0.59055118110236227" right="0.59055118110236227" top="0.74803149606299213" bottom="0.74803149606299213" header="0.31496062992125984" footer="0.31496062992125984"/>
  <pageSetup paperSize="9" scale="72"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tabColor rgb="FF66FFFF"/>
  </sheetPr>
  <dimension ref="A1:G39"/>
  <sheetViews>
    <sheetView showGridLines="0" view="pageBreakPreview" zoomScaleNormal="100" zoomScaleSheetLayoutView="100" workbookViewId="0">
      <selection activeCell="D13" sqref="D13"/>
    </sheetView>
  </sheetViews>
  <sheetFormatPr defaultColWidth="9.59765625" defaultRowHeight="13" x14ac:dyDescent="0.2"/>
  <cols>
    <col min="1" max="2" width="12.09765625" style="698" customWidth="1"/>
    <col min="3" max="3" width="2.69921875" style="698" customWidth="1"/>
    <col min="4" max="4" width="11.59765625" style="698" customWidth="1"/>
    <col min="5" max="5" width="2.69921875" style="698" customWidth="1"/>
    <col min="6" max="6" width="35.59765625" style="698" customWidth="1"/>
    <col min="7" max="7" width="17.59765625" style="698" customWidth="1"/>
    <col min="8" max="16384" width="9.59765625" style="698"/>
  </cols>
  <sheetData>
    <row r="1" spans="1:7" ht="15" customHeight="1" x14ac:dyDescent="0.2">
      <c r="A1" s="56"/>
      <c r="B1" s="56"/>
      <c r="C1" s="56"/>
      <c r="D1" s="56"/>
      <c r="E1" s="56"/>
      <c r="F1" s="56"/>
      <c r="G1" s="139" t="s">
        <v>924</v>
      </c>
    </row>
    <row r="2" spans="1:7" ht="18" customHeight="1" x14ac:dyDescent="0.2">
      <c r="A2" s="897"/>
      <c r="B2" s="56"/>
      <c r="C2" s="56"/>
      <c r="D2" s="56"/>
      <c r="E2" s="56"/>
      <c r="F2" s="56"/>
      <c r="G2" s="56"/>
    </row>
    <row r="3" spans="1:7" ht="18.75" customHeight="1" x14ac:dyDescent="0.2">
      <c r="A3" s="3767" t="s">
        <v>138</v>
      </c>
      <c r="B3" s="2143"/>
      <c r="C3" s="2143"/>
      <c r="D3" s="2143"/>
      <c r="E3" s="2143"/>
      <c r="F3" s="2143"/>
      <c r="G3" s="2143"/>
    </row>
    <row r="4" spans="1:7" ht="18" customHeight="1" x14ac:dyDescent="0.2">
      <c r="A4" s="896"/>
      <c r="B4" s="56"/>
      <c r="C4" s="56"/>
      <c r="D4" s="56"/>
      <c r="E4" s="56"/>
      <c r="F4" s="56"/>
      <c r="G4" s="56"/>
    </row>
    <row r="5" spans="1:7" ht="15" customHeight="1" x14ac:dyDescent="0.2">
      <c r="A5" s="896"/>
      <c r="B5" s="56"/>
      <c r="C5" s="56"/>
      <c r="D5" s="56"/>
      <c r="E5" s="56"/>
      <c r="F5" s="56"/>
      <c r="G5" s="56"/>
    </row>
    <row r="6" spans="1:7" ht="15" customHeight="1" x14ac:dyDescent="0.2">
      <c r="A6" s="896"/>
      <c r="B6" s="56"/>
      <c r="C6" s="56"/>
      <c r="D6" s="56"/>
      <c r="E6" s="56"/>
      <c r="F6" s="56"/>
      <c r="G6" s="56"/>
    </row>
    <row r="7" spans="1:7" ht="15" customHeight="1" x14ac:dyDescent="0.2">
      <c r="A7" s="3768" t="s">
        <v>1265</v>
      </c>
      <c r="B7" s="2143"/>
      <c r="C7" s="2143"/>
      <c r="D7" s="2143"/>
      <c r="E7" s="2143"/>
      <c r="F7" s="2143"/>
      <c r="G7" s="2143"/>
    </row>
    <row r="8" spans="1:7" ht="18" customHeight="1" x14ac:dyDescent="0.2">
      <c r="A8" s="44" t="s">
        <v>139</v>
      </c>
      <c r="B8" s="44" t="s">
        <v>140</v>
      </c>
      <c r="C8" s="2145" t="s">
        <v>141</v>
      </c>
      <c r="D8" s="2146"/>
      <c r="E8" s="2147"/>
      <c r="F8" s="634" t="s">
        <v>142</v>
      </c>
      <c r="G8" s="44" t="s">
        <v>143</v>
      </c>
    </row>
    <row r="9" spans="1:7" ht="75" customHeight="1" x14ac:dyDescent="0.2">
      <c r="A9" s="2138" t="s">
        <v>144</v>
      </c>
      <c r="B9" s="2135"/>
      <c r="C9" s="45" t="s">
        <v>113</v>
      </c>
      <c r="D9" s="46"/>
      <c r="E9" s="635" t="s">
        <v>114</v>
      </c>
      <c r="F9" s="3827" t="s">
        <v>984</v>
      </c>
      <c r="G9" s="3828"/>
    </row>
    <row r="10" spans="1:7" ht="75" customHeight="1" x14ac:dyDescent="0.2">
      <c r="A10" s="2138"/>
      <c r="B10" s="2135"/>
      <c r="C10" s="48"/>
      <c r="D10" s="49"/>
      <c r="E10" s="636"/>
      <c r="F10" s="3827"/>
      <c r="G10" s="3828"/>
    </row>
    <row r="11" spans="1:7" ht="75" customHeight="1" x14ac:dyDescent="0.2">
      <c r="A11" s="2138" t="s">
        <v>145</v>
      </c>
      <c r="B11" s="2135"/>
      <c r="C11" s="45" t="s">
        <v>113</v>
      </c>
      <c r="D11" s="46"/>
      <c r="E11" s="635" t="s">
        <v>114</v>
      </c>
      <c r="F11" s="3829"/>
      <c r="G11" s="3828"/>
    </row>
    <row r="12" spans="1:7" ht="75" customHeight="1" x14ac:dyDescent="0.2">
      <c r="A12" s="2138"/>
      <c r="B12" s="2135"/>
      <c r="C12" s="48"/>
      <c r="D12" s="49"/>
      <c r="E12" s="636"/>
      <c r="F12" s="3829"/>
      <c r="G12" s="3828"/>
    </row>
    <row r="13" spans="1:7" ht="20.25" customHeight="1" x14ac:dyDescent="0.2">
      <c r="A13" s="2138" t="s">
        <v>146</v>
      </c>
      <c r="B13" s="2136"/>
      <c r="C13" s="45" t="s">
        <v>113</v>
      </c>
      <c r="D13" s="46"/>
      <c r="E13" s="47" t="s">
        <v>114</v>
      </c>
      <c r="F13" s="2141"/>
      <c r="G13" s="2141"/>
    </row>
    <row r="14" spans="1:7" ht="20.25" customHeight="1" x14ac:dyDescent="0.2">
      <c r="A14" s="2138"/>
      <c r="B14" s="2136"/>
      <c r="C14" s="48"/>
      <c r="D14" s="49"/>
      <c r="E14" s="50"/>
      <c r="F14" s="2141"/>
      <c r="G14" s="2141"/>
    </row>
    <row r="15" spans="1:7" ht="7.5" customHeight="1" x14ac:dyDescent="0.2">
      <c r="A15" s="637"/>
      <c r="B15" s="56"/>
      <c r="C15" s="56"/>
      <c r="D15" s="56"/>
      <c r="E15" s="56"/>
      <c r="F15" s="56"/>
      <c r="G15" s="56"/>
    </row>
    <row r="16" spans="1:7" ht="15" customHeight="1" x14ac:dyDescent="0.2">
      <c r="A16" s="2139" t="s">
        <v>872</v>
      </c>
      <c r="B16" s="2143"/>
      <c r="C16" s="2143"/>
      <c r="D16" s="2143"/>
      <c r="E16" s="2143"/>
      <c r="F16" s="2143"/>
      <c r="G16" s="2143"/>
    </row>
    <row r="17" spans="1:7" ht="15" customHeight="1" x14ac:dyDescent="0.2">
      <c r="A17" s="2139" t="s">
        <v>873</v>
      </c>
      <c r="B17" s="2143"/>
      <c r="C17" s="2143"/>
      <c r="D17" s="2143"/>
      <c r="E17" s="2143"/>
      <c r="F17" s="2143"/>
      <c r="G17" s="2143"/>
    </row>
    <row r="18" spans="1:7" ht="15" customHeight="1" x14ac:dyDescent="0.2">
      <c r="A18" s="2139" t="s">
        <v>874</v>
      </c>
      <c r="B18" s="2143"/>
      <c r="C18" s="2143"/>
      <c r="D18" s="2143"/>
      <c r="E18" s="2143"/>
      <c r="F18" s="2143"/>
      <c r="G18" s="2143"/>
    </row>
    <row r="19" spans="1:7" ht="15" customHeight="1" x14ac:dyDescent="0.2">
      <c r="A19" s="2139" t="s">
        <v>875</v>
      </c>
      <c r="B19" s="2143"/>
      <c r="C19" s="2143"/>
      <c r="D19" s="2143"/>
      <c r="E19" s="2143"/>
      <c r="F19" s="2143"/>
      <c r="G19" s="2143"/>
    </row>
    <row r="20" spans="1:7" ht="15" customHeight="1" x14ac:dyDescent="0.2">
      <c r="A20" s="2139" t="s">
        <v>876</v>
      </c>
      <c r="B20" s="2143"/>
      <c r="C20" s="2143"/>
      <c r="D20" s="2143"/>
      <c r="E20" s="2143"/>
      <c r="F20" s="2143"/>
      <c r="G20" s="2143"/>
    </row>
    <row r="21" spans="1:7" ht="15" customHeight="1" x14ac:dyDescent="0.2">
      <c r="A21" s="2139" t="s">
        <v>975</v>
      </c>
      <c r="B21" s="2143"/>
      <c r="C21" s="2143"/>
      <c r="D21" s="2143"/>
      <c r="E21" s="2143"/>
      <c r="F21" s="2143"/>
      <c r="G21" s="2143"/>
    </row>
    <row r="22" spans="1:7" x14ac:dyDescent="0.2">
      <c r="A22" s="3826" t="s">
        <v>976</v>
      </c>
      <c r="B22" s="3826"/>
      <c r="C22" s="3826"/>
      <c r="D22" s="3826"/>
      <c r="E22" s="3826"/>
      <c r="F22" s="3826"/>
      <c r="G22" s="3826"/>
    </row>
    <row r="23" spans="1:7" x14ac:dyDescent="0.2">
      <c r="A23" s="54"/>
      <c r="B23" s="56"/>
      <c r="C23" s="56"/>
      <c r="D23" s="56"/>
      <c r="E23" s="56"/>
      <c r="F23" s="56"/>
      <c r="G23" s="56"/>
    </row>
    <row r="24" spans="1:7" x14ac:dyDescent="0.2">
      <c r="A24" s="54"/>
      <c r="B24" s="56"/>
      <c r="C24" s="56"/>
      <c r="D24" s="56"/>
      <c r="E24" s="56"/>
      <c r="F24" s="56"/>
      <c r="G24" s="56"/>
    </row>
    <row r="25" spans="1:7" x14ac:dyDescent="0.2">
      <c r="A25" s="54"/>
      <c r="B25" s="56"/>
      <c r="C25" s="56"/>
      <c r="D25" s="56"/>
      <c r="E25" s="56"/>
      <c r="F25" s="56"/>
      <c r="G25" s="56"/>
    </row>
    <row r="26" spans="1:7" x14ac:dyDescent="0.2">
      <c r="A26" s="54"/>
      <c r="B26" s="56"/>
      <c r="C26" s="56"/>
      <c r="D26" s="56"/>
      <c r="E26" s="56"/>
      <c r="F26" s="56"/>
      <c r="G26" s="56"/>
    </row>
    <row r="27" spans="1:7" x14ac:dyDescent="0.2">
      <c r="A27" s="54"/>
      <c r="B27" s="56"/>
      <c r="C27" s="56"/>
      <c r="D27" s="56"/>
      <c r="E27" s="56"/>
      <c r="F27" s="56"/>
      <c r="G27" s="56"/>
    </row>
    <row r="28" spans="1:7" x14ac:dyDescent="0.2">
      <c r="A28" s="54"/>
      <c r="B28" s="56"/>
      <c r="C28" s="56"/>
      <c r="D28" s="56"/>
      <c r="E28" s="56"/>
      <c r="F28" s="56"/>
      <c r="G28" s="56"/>
    </row>
    <row r="29" spans="1:7" x14ac:dyDescent="0.2">
      <c r="A29" s="54"/>
      <c r="B29" s="56"/>
      <c r="C29" s="56"/>
      <c r="D29" s="56"/>
      <c r="E29" s="56"/>
      <c r="F29" s="56"/>
      <c r="G29" s="56"/>
    </row>
    <row r="30" spans="1:7" x14ac:dyDescent="0.2">
      <c r="A30" s="54"/>
      <c r="B30" s="56"/>
      <c r="C30" s="56"/>
      <c r="D30" s="56"/>
      <c r="E30" s="56"/>
      <c r="F30" s="56"/>
      <c r="G30" s="56"/>
    </row>
    <row r="31" spans="1:7" x14ac:dyDescent="0.2">
      <c r="A31" s="54"/>
      <c r="B31" s="56"/>
      <c r="C31" s="56"/>
      <c r="D31" s="56"/>
      <c r="E31" s="56"/>
      <c r="F31" s="56"/>
      <c r="G31" s="56"/>
    </row>
    <row r="32" spans="1:7" x14ac:dyDescent="0.2">
      <c r="A32" s="54"/>
      <c r="B32" s="56"/>
      <c r="C32" s="56"/>
      <c r="D32" s="56"/>
      <c r="E32" s="56"/>
      <c r="F32" s="56"/>
      <c r="G32" s="56"/>
    </row>
    <row r="33" spans="1:7" x14ac:dyDescent="0.2">
      <c r="A33" s="54"/>
      <c r="B33" s="56"/>
      <c r="C33" s="56"/>
      <c r="D33" s="56"/>
      <c r="E33" s="56"/>
      <c r="F33" s="56"/>
      <c r="G33" s="56"/>
    </row>
    <row r="34" spans="1:7" x14ac:dyDescent="0.2">
      <c r="A34" s="54"/>
      <c r="B34" s="56"/>
      <c r="C34" s="56"/>
      <c r="D34" s="56"/>
      <c r="E34" s="56"/>
      <c r="F34" s="56"/>
      <c r="G34" s="56"/>
    </row>
    <row r="35" spans="1:7" x14ac:dyDescent="0.2">
      <c r="A35" s="54"/>
      <c r="B35" s="56"/>
      <c r="C35" s="56"/>
      <c r="D35" s="56"/>
      <c r="E35" s="56"/>
      <c r="F35" s="56"/>
      <c r="G35" s="56"/>
    </row>
    <row r="36" spans="1:7" x14ac:dyDescent="0.2">
      <c r="A36" s="54"/>
      <c r="B36" s="56"/>
      <c r="C36" s="56"/>
      <c r="D36" s="56"/>
      <c r="E36" s="56"/>
      <c r="F36" s="56"/>
      <c r="G36" s="56"/>
    </row>
    <row r="37" spans="1:7" x14ac:dyDescent="0.2">
      <c r="A37" s="54"/>
      <c r="B37" s="56"/>
      <c r="C37" s="56"/>
      <c r="D37" s="56"/>
      <c r="E37" s="56"/>
      <c r="F37" s="56"/>
      <c r="G37" s="56"/>
    </row>
    <row r="38" spans="1:7" x14ac:dyDescent="0.2">
      <c r="A38" s="2123" t="str">
        <f>IF(基本情報!D13="","事業名：　　　　　　　　　　　　　　　　　　　　",CONCATENATE("事業名：",IF(基本情報!D13="","",基本情報!D13)))</f>
        <v>事業名：　　　　　　　　　　　　　　　　　　　　</v>
      </c>
      <c r="B38" s="2123"/>
      <c r="C38" s="2123"/>
      <c r="D38" s="2123"/>
      <c r="E38" s="2123"/>
      <c r="F38" s="2123"/>
      <c r="G38" s="2123"/>
    </row>
    <row r="39" spans="1:7" ht="13" customHeight="1" x14ac:dyDescent="0.2">
      <c r="A39" s="55"/>
      <c r="B39" s="56"/>
      <c r="C39" s="56"/>
      <c r="D39" s="56"/>
      <c r="E39" s="56"/>
      <c r="F39" s="56"/>
      <c r="G39" s="56"/>
    </row>
  </sheetData>
  <mergeCells count="22">
    <mergeCell ref="A38:G38"/>
    <mergeCell ref="A3:G3"/>
    <mergeCell ref="A7:G7"/>
    <mergeCell ref="C8:E8"/>
    <mergeCell ref="A9:A10"/>
    <mergeCell ref="B9:B10"/>
    <mergeCell ref="F9:F10"/>
    <mergeCell ref="G9:G10"/>
    <mergeCell ref="G11:G12"/>
    <mergeCell ref="A13:A14"/>
    <mergeCell ref="B13:B14"/>
    <mergeCell ref="B11:B12"/>
    <mergeCell ref="A16:G16"/>
    <mergeCell ref="F11:F12"/>
    <mergeCell ref="A11:A12"/>
    <mergeCell ref="F13:G14"/>
    <mergeCell ref="A22:G22"/>
    <mergeCell ref="A21:G21"/>
    <mergeCell ref="A17:G17"/>
    <mergeCell ref="A18:G18"/>
    <mergeCell ref="A19:G19"/>
    <mergeCell ref="A20:G20"/>
  </mergeCells>
  <phoneticPr fontId="2"/>
  <pageMargins left="0.98425196850393704" right="0.59055118110236227" top="0.59055118110236227" bottom="0.59055118110236227" header="0" footer="0"/>
  <pageSetup paperSize="9" scale="97" fitToWidth="0"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CDB7-9801-4A0E-A40C-B31AF84042BA}">
  <sheetPr>
    <tabColor rgb="FF0070C0"/>
  </sheetPr>
  <dimension ref="B1:L44"/>
  <sheetViews>
    <sheetView showGridLines="0" view="pageBreakPreview" zoomScaleNormal="100" zoomScaleSheetLayoutView="100" workbookViewId="0">
      <selection activeCell="E5" sqref="E5:F5"/>
    </sheetView>
  </sheetViews>
  <sheetFormatPr defaultColWidth="19" defaultRowHeight="12" x14ac:dyDescent="0.2"/>
  <cols>
    <col min="1" max="1" width="1" style="1697" customWidth="1"/>
    <col min="2" max="2" width="24.69921875" style="1697" customWidth="1"/>
    <col min="3" max="3" width="21.296875" style="1697" customWidth="1"/>
    <col min="4" max="4" width="17.8984375" style="1697" customWidth="1"/>
    <col min="5" max="8" width="9.8984375" style="1697" customWidth="1"/>
    <col min="9" max="11" width="14.3984375" style="1697" customWidth="1"/>
    <col min="12" max="12" width="10.8984375" style="1698" customWidth="1"/>
    <col min="13" max="256" width="19" style="1697"/>
    <col min="257" max="257" width="1" style="1697" customWidth="1"/>
    <col min="258" max="258" width="24.69921875" style="1697" customWidth="1"/>
    <col min="259" max="259" width="21.296875" style="1697" customWidth="1"/>
    <col min="260" max="260" width="17.8984375" style="1697" customWidth="1"/>
    <col min="261" max="264" width="9.8984375" style="1697" customWidth="1"/>
    <col min="265" max="267" width="14.3984375" style="1697" customWidth="1"/>
    <col min="268" max="268" width="10.8984375" style="1697" customWidth="1"/>
    <col min="269" max="512" width="19" style="1697"/>
    <col min="513" max="513" width="1" style="1697" customWidth="1"/>
    <col min="514" max="514" width="24.69921875" style="1697" customWidth="1"/>
    <col min="515" max="515" width="21.296875" style="1697" customWidth="1"/>
    <col min="516" max="516" width="17.8984375" style="1697" customWidth="1"/>
    <col min="517" max="520" width="9.8984375" style="1697" customWidth="1"/>
    <col min="521" max="523" width="14.3984375" style="1697" customWidth="1"/>
    <col min="524" max="524" width="10.8984375" style="1697" customWidth="1"/>
    <col min="525" max="768" width="19" style="1697"/>
    <col min="769" max="769" width="1" style="1697" customWidth="1"/>
    <col min="770" max="770" width="24.69921875" style="1697" customWidth="1"/>
    <col min="771" max="771" width="21.296875" style="1697" customWidth="1"/>
    <col min="772" max="772" width="17.8984375" style="1697" customWidth="1"/>
    <col min="773" max="776" width="9.8984375" style="1697" customWidth="1"/>
    <col min="777" max="779" width="14.3984375" style="1697" customWidth="1"/>
    <col min="780" max="780" width="10.8984375" style="1697" customWidth="1"/>
    <col min="781" max="1024" width="19" style="1697"/>
    <col min="1025" max="1025" width="1" style="1697" customWidth="1"/>
    <col min="1026" max="1026" width="24.69921875" style="1697" customWidth="1"/>
    <col min="1027" max="1027" width="21.296875" style="1697" customWidth="1"/>
    <col min="1028" max="1028" width="17.8984375" style="1697" customWidth="1"/>
    <col min="1029" max="1032" width="9.8984375" style="1697" customWidth="1"/>
    <col min="1033" max="1035" width="14.3984375" style="1697" customWidth="1"/>
    <col min="1036" max="1036" width="10.8984375" style="1697" customWidth="1"/>
    <col min="1037" max="1280" width="19" style="1697"/>
    <col min="1281" max="1281" width="1" style="1697" customWidth="1"/>
    <col min="1282" max="1282" width="24.69921875" style="1697" customWidth="1"/>
    <col min="1283" max="1283" width="21.296875" style="1697" customWidth="1"/>
    <col min="1284" max="1284" width="17.8984375" style="1697" customWidth="1"/>
    <col min="1285" max="1288" width="9.8984375" style="1697" customWidth="1"/>
    <col min="1289" max="1291" width="14.3984375" style="1697" customWidth="1"/>
    <col min="1292" max="1292" width="10.8984375" style="1697" customWidth="1"/>
    <col min="1293" max="1536" width="19" style="1697"/>
    <col min="1537" max="1537" width="1" style="1697" customWidth="1"/>
    <col min="1538" max="1538" width="24.69921875" style="1697" customWidth="1"/>
    <col min="1539" max="1539" width="21.296875" style="1697" customWidth="1"/>
    <col min="1540" max="1540" width="17.8984375" style="1697" customWidth="1"/>
    <col min="1541" max="1544" width="9.8984375" style="1697" customWidth="1"/>
    <col min="1545" max="1547" width="14.3984375" style="1697" customWidth="1"/>
    <col min="1548" max="1548" width="10.8984375" style="1697" customWidth="1"/>
    <col min="1549" max="1792" width="19" style="1697"/>
    <col min="1793" max="1793" width="1" style="1697" customWidth="1"/>
    <col min="1794" max="1794" width="24.69921875" style="1697" customWidth="1"/>
    <col min="1795" max="1795" width="21.296875" style="1697" customWidth="1"/>
    <col min="1796" max="1796" width="17.8984375" style="1697" customWidth="1"/>
    <col min="1797" max="1800" width="9.8984375" style="1697" customWidth="1"/>
    <col min="1801" max="1803" width="14.3984375" style="1697" customWidth="1"/>
    <col min="1804" max="1804" width="10.8984375" style="1697" customWidth="1"/>
    <col min="1805" max="2048" width="19" style="1697"/>
    <col min="2049" max="2049" width="1" style="1697" customWidth="1"/>
    <col min="2050" max="2050" width="24.69921875" style="1697" customWidth="1"/>
    <col min="2051" max="2051" width="21.296875" style="1697" customWidth="1"/>
    <col min="2052" max="2052" width="17.8984375" style="1697" customWidth="1"/>
    <col min="2053" max="2056" width="9.8984375" style="1697" customWidth="1"/>
    <col min="2057" max="2059" width="14.3984375" style="1697" customWidth="1"/>
    <col min="2060" max="2060" width="10.8984375" style="1697" customWidth="1"/>
    <col min="2061" max="2304" width="19" style="1697"/>
    <col min="2305" max="2305" width="1" style="1697" customWidth="1"/>
    <col min="2306" max="2306" width="24.69921875" style="1697" customWidth="1"/>
    <col min="2307" max="2307" width="21.296875" style="1697" customWidth="1"/>
    <col min="2308" max="2308" width="17.8984375" style="1697" customWidth="1"/>
    <col min="2309" max="2312" width="9.8984375" style="1697" customWidth="1"/>
    <col min="2313" max="2315" width="14.3984375" style="1697" customWidth="1"/>
    <col min="2316" max="2316" width="10.8984375" style="1697" customWidth="1"/>
    <col min="2317" max="2560" width="19" style="1697"/>
    <col min="2561" max="2561" width="1" style="1697" customWidth="1"/>
    <col min="2562" max="2562" width="24.69921875" style="1697" customWidth="1"/>
    <col min="2563" max="2563" width="21.296875" style="1697" customWidth="1"/>
    <col min="2564" max="2564" width="17.8984375" style="1697" customWidth="1"/>
    <col min="2565" max="2568" width="9.8984375" style="1697" customWidth="1"/>
    <col min="2569" max="2571" width="14.3984375" style="1697" customWidth="1"/>
    <col min="2572" max="2572" width="10.8984375" style="1697" customWidth="1"/>
    <col min="2573" max="2816" width="19" style="1697"/>
    <col min="2817" max="2817" width="1" style="1697" customWidth="1"/>
    <col min="2818" max="2818" width="24.69921875" style="1697" customWidth="1"/>
    <col min="2819" max="2819" width="21.296875" style="1697" customWidth="1"/>
    <col min="2820" max="2820" width="17.8984375" style="1697" customWidth="1"/>
    <col min="2821" max="2824" width="9.8984375" style="1697" customWidth="1"/>
    <col min="2825" max="2827" width="14.3984375" style="1697" customWidth="1"/>
    <col min="2828" max="2828" width="10.8984375" style="1697" customWidth="1"/>
    <col min="2829" max="3072" width="19" style="1697"/>
    <col min="3073" max="3073" width="1" style="1697" customWidth="1"/>
    <col min="3074" max="3074" width="24.69921875" style="1697" customWidth="1"/>
    <col min="3075" max="3075" width="21.296875" style="1697" customWidth="1"/>
    <col min="3076" max="3076" width="17.8984375" style="1697" customWidth="1"/>
    <col min="3077" max="3080" width="9.8984375" style="1697" customWidth="1"/>
    <col min="3081" max="3083" width="14.3984375" style="1697" customWidth="1"/>
    <col min="3084" max="3084" width="10.8984375" style="1697" customWidth="1"/>
    <col min="3085" max="3328" width="19" style="1697"/>
    <col min="3329" max="3329" width="1" style="1697" customWidth="1"/>
    <col min="3330" max="3330" width="24.69921875" style="1697" customWidth="1"/>
    <col min="3331" max="3331" width="21.296875" style="1697" customWidth="1"/>
    <col min="3332" max="3332" width="17.8984375" style="1697" customWidth="1"/>
    <col min="3333" max="3336" width="9.8984375" style="1697" customWidth="1"/>
    <col min="3337" max="3339" width="14.3984375" style="1697" customWidth="1"/>
    <col min="3340" max="3340" width="10.8984375" style="1697" customWidth="1"/>
    <col min="3341" max="3584" width="19" style="1697"/>
    <col min="3585" max="3585" width="1" style="1697" customWidth="1"/>
    <col min="3586" max="3586" width="24.69921875" style="1697" customWidth="1"/>
    <col min="3587" max="3587" width="21.296875" style="1697" customWidth="1"/>
    <col min="3588" max="3588" width="17.8984375" style="1697" customWidth="1"/>
    <col min="3589" max="3592" width="9.8984375" style="1697" customWidth="1"/>
    <col min="3593" max="3595" width="14.3984375" style="1697" customWidth="1"/>
    <col min="3596" max="3596" width="10.8984375" style="1697" customWidth="1"/>
    <col min="3597" max="3840" width="19" style="1697"/>
    <col min="3841" max="3841" width="1" style="1697" customWidth="1"/>
    <col min="3842" max="3842" width="24.69921875" style="1697" customWidth="1"/>
    <col min="3843" max="3843" width="21.296875" style="1697" customWidth="1"/>
    <col min="3844" max="3844" width="17.8984375" style="1697" customWidth="1"/>
    <col min="3845" max="3848" width="9.8984375" style="1697" customWidth="1"/>
    <col min="3849" max="3851" width="14.3984375" style="1697" customWidth="1"/>
    <col min="3852" max="3852" width="10.8984375" style="1697" customWidth="1"/>
    <col min="3853" max="4096" width="19" style="1697"/>
    <col min="4097" max="4097" width="1" style="1697" customWidth="1"/>
    <col min="4098" max="4098" width="24.69921875" style="1697" customWidth="1"/>
    <col min="4099" max="4099" width="21.296875" style="1697" customWidth="1"/>
    <col min="4100" max="4100" width="17.8984375" style="1697" customWidth="1"/>
    <col min="4101" max="4104" width="9.8984375" style="1697" customWidth="1"/>
    <col min="4105" max="4107" width="14.3984375" style="1697" customWidth="1"/>
    <col min="4108" max="4108" width="10.8984375" style="1697" customWidth="1"/>
    <col min="4109" max="4352" width="19" style="1697"/>
    <col min="4353" max="4353" width="1" style="1697" customWidth="1"/>
    <col min="4354" max="4354" width="24.69921875" style="1697" customWidth="1"/>
    <col min="4355" max="4355" width="21.296875" style="1697" customWidth="1"/>
    <col min="4356" max="4356" width="17.8984375" style="1697" customWidth="1"/>
    <col min="4357" max="4360" width="9.8984375" style="1697" customWidth="1"/>
    <col min="4361" max="4363" width="14.3984375" style="1697" customWidth="1"/>
    <col min="4364" max="4364" width="10.8984375" style="1697" customWidth="1"/>
    <col min="4365" max="4608" width="19" style="1697"/>
    <col min="4609" max="4609" width="1" style="1697" customWidth="1"/>
    <col min="4610" max="4610" width="24.69921875" style="1697" customWidth="1"/>
    <col min="4611" max="4611" width="21.296875" style="1697" customWidth="1"/>
    <col min="4612" max="4612" width="17.8984375" style="1697" customWidth="1"/>
    <col min="4613" max="4616" width="9.8984375" style="1697" customWidth="1"/>
    <col min="4617" max="4619" width="14.3984375" style="1697" customWidth="1"/>
    <col min="4620" max="4620" width="10.8984375" style="1697" customWidth="1"/>
    <col min="4621" max="4864" width="19" style="1697"/>
    <col min="4865" max="4865" width="1" style="1697" customWidth="1"/>
    <col min="4866" max="4866" width="24.69921875" style="1697" customWidth="1"/>
    <col min="4867" max="4867" width="21.296875" style="1697" customWidth="1"/>
    <col min="4868" max="4868" width="17.8984375" style="1697" customWidth="1"/>
    <col min="4869" max="4872" width="9.8984375" style="1697" customWidth="1"/>
    <col min="4873" max="4875" width="14.3984375" style="1697" customWidth="1"/>
    <col min="4876" max="4876" width="10.8984375" style="1697" customWidth="1"/>
    <col min="4877" max="5120" width="19" style="1697"/>
    <col min="5121" max="5121" width="1" style="1697" customWidth="1"/>
    <col min="5122" max="5122" width="24.69921875" style="1697" customWidth="1"/>
    <col min="5123" max="5123" width="21.296875" style="1697" customWidth="1"/>
    <col min="5124" max="5124" width="17.8984375" style="1697" customWidth="1"/>
    <col min="5125" max="5128" width="9.8984375" style="1697" customWidth="1"/>
    <col min="5129" max="5131" width="14.3984375" style="1697" customWidth="1"/>
    <col min="5132" max="5132" width="10.8984375" style="1697" customWidth="1"/>
    <col min="5133" max="5376" width="19" style="1697"/>
    <col min="5377" max="5377" width="1" style="1697" customWidth="1"/>
    <col min="5378" max="5378" width="24.69921875" style="1697" customWidth="1"/>
    <col min="5379" max="5379" width="21.296875" style="1697" customWidth="1"/>
    <col min="5380" max="5380" width="17.8984375" style="1697" customWidth="1"/>
    <col min="5381" max="5384" width="9.8984375" style="1697" customWidth="1"/>
    <col min="5385" max="5387" width="14.3984375" style="1697" customWidth="1"/>
    <col min="5388" max="5388" width="10.8984375" style="1697" customWidth="1"/>
    <col min="5389" max="5632" width="19" style="1697"/>
    <col min="5633" max="5633" width="1" style="1697" customWidth="1"/>
    <col min="5634" max="5634" width="24.69921875" style="1697" customWidth="1"/>
    <col min="5635" max="5635" width="21.296875" style="1697" customWidth="1"/>
    <col min="5636" max="5636" width="17.8984375" style="1697" customWidth="1"/>
    <col min="5637" max="5640" width="9.8984375" style="1697" customWidth="1"/>
    <col min="5641" max="5643" width="14.3984375" style="1697" customWidth="1"/>
    <col min="5644" max="5644" width="10.8984375" style="1697" customWidth="1"/>
    <col min="5645" max="5888" width="19" style="1697"/>
    <col min="5889" max="5889" width="1" style="1697" customWidth="1"/>
    <col min="5890" max="5890" width="24.69921875" style="1697" customWidth="1"/>
    <col min="5891" max="5891" width="21.296875" style="1697" customWidth="1"/>
    <col min="5892" max="5892" width="17.8984375" style="1697" customWidth="1"/>
    <col min="5893" max="5896" width="9.8984375" style="1697" customWidth="1"/>
    <col min="5897" max="5899" width="14.3984375" style="1697" customWidth="1"/>
    <col min="5900" max="5900" width="10.8984375" style="1697" customWidth="1"/>
    <col min="5901" max="6144" width="19" style="1697"/>
    <col min="6145" max="6145" width="1" style="1697" customWidth="1"/>
    <col min="6146" max="6146" width="24.69921875" style="1697" customWidth="1"/>
    <col min="6147" max="6147" width="21.296875" style="1697" customWidth="1"/>
    <col min="6148" max="6148" width="17.8984375" style="1697" customWidth="1"/>
    <col min="6149" max="6152" width="9.8984375" style="1697" customWidth="1"/>
    <col min="6153" max="6155" width="14.3984375" style="1697" customWidth="1"/>
    <col min="6156" max="6156" width="10.8984375" style="1697" customWidth="1"/>
    <col min="6157" max="6400" width="19" style="1697"/>
    <col min="6401" max="6401" width="1" style="1697" customWidth="1"/>
    <col min="6402" max="6402" width="24.69921875" style="1697" customWidth="1"/>
    <col min="6403" max="6403" width="21.296875" style="1697" customWidth="1"/>
    <col min="6404" max="6404" width="17.8984375" style="1697" customWidth="1"/>
    <col min="6405" max="6408" width="9.8984375" style="1697" customWidth="1"/>
    <col min="6409" max="6411" width="14.3984375" style="1697" customWidth="1"/>
    <col min="6412" max="6412" width="10.8984375" style="1697" customWidth="1"/>
    <col min="6413" max="6656" width="19" style="1697"/>
    <col min="6657" max="6657" width="1" style="1697" customWidth="1"/>
    <col min="6658" max="6658" width="24.69921875" style="1697" customWidth="1"/>
    <col min="6659" max="6659" width="21.296875" style="1697" customWidth="1"/>
    <col min="6660" max="6660" width="17.8984375" style="1697" customWidth="1"/>
    <col min="6661" max="6664" width="9.8984375" style="1697" customWidth="1"/>
    <col min="6665" max="6667" width="14.3984375" style="1697" customWidth="1"/>
    <col min="6668" max="6668" width="10.8984375" style="1697" customWidth="1"/>
    <col min="6669" max="6912" width="19" style="1697"/>
    <col min="6913" max="6913" width="1" style="1697" customWidth="1"/>
    <col min="6914" max="6914" width="24.69921875" style="1697" customWidth="1"/>
    <col min="6915" max="6915" width="21.296875" style="1697" customWidth="1"/>
    <col min="6916" max="6916" width="17.8984375" style="1697" customWidth="1"/>
    <col min="6917" max="6920" width="9.8984375" style="1697" customWidth="1"/>
    <col min="6921" max="6923" width="14.3984375" style="1697" customWidth="1"/>
    <col min="6924" max="6924" width="10.8984375" style="1697" customWidth="1"/>
    <col min="6925" max="7168" width="19" style="1697"/>
    <col min="7169" max="7169" width="1" style="1697" customWidth="1"/>
    <col min="7170" max="7170" width="24.69921875" style="1697" customWidth="1"/>
    <col min="7171" max="7171" width="21.296875" style="1697" customWidth="1"/>
    <col min="7172" max="7172" width="17.8984375" style="1697" customWidth="1"/>
    <col min="7173" max="7176" width="9.8984375" style="1697" customWidth="1"/>
    <col min="7177" max="7179" width="14.3984375" style="1697" customWidth="1"/>
    <col min="7180" max="7180" width="10.8984375" style="1697" customWidth="1"/>
    <col min="7181" max="7424" width="19" style="1697"/>
    <col min="7425" max="7425" width="1" style="1697" customWidth="1"/>
    <col min="7426" max="7426" width="24.69921875" style="1697" customWidth="1"/>
    <col min="7427" max="7427" width="21.296875" style="1697" customWidth="1"/>
    <col min="7428" max="7428" width="17.8984375" style="1697" customWidth="1"/>
    <col min="7429" max="7432" width="9.8984375" style="1697" customWidth="1"/>
    <col min="7433" max="7435" width="14.3984375" style="1697" customWidth="1"/>
    <col min="7436" max="7436" width="10.8984375" style="1697" customWidth="1"/>
    <col min="7437" max="7680" width="19" style="1697"/>
    <col min="7681" max="7681" width="1" style="1697" customWidth="1"/>
    <col min="7682" max="7682" width="24.69921875" style="1697" customWidth="1"/>
    <col min="7683" max="7683" width="21.296875" style="1697" customWidth="1"/>
    <col min="7684" max="7684" width="17.8984375" style="1697" customWidth="1"/>
    <col min="7685" max="7688" width="9.8984375" style="1697" customWidth="1"/>
    <col min="7689" max="7691" width="14.3984375" style="1697" customWidth="1"/>
    <col min="7692" max="7692" width="10.8984375" style="1697" customWidth="1"/>
    <col min="7693" max="7936" width="19" style="1697"/>
    <col min="7937" max="7937" width="1" style="1697" customWidth="1"/>
    <col min="7938" max="7938" width="24.69921875" style="1697" customWidth="1"/>
    <col min="7939" max="7939" width="21.296875" style="1697" customWidth="1"/>
    <col min="7940" max="7940" width="17.8984375" style="1697" customWidth="1"/>
    <col min="7941" max="7944" width="9.8984375" style="1697" customWidth="1"/>
    <col min="7945" max="7947" width="14.3984375" style="1697" customWidth="1"/>
    <col min="7948" max="7948" width="10.8984375" style="1697" customWidth="1"/>
    <col min="7949" max="8192" width="19" style="1697"/>
    <col min="8193" max="8193" width="1" style="1697" customWidth="1"/>
    <col min="8194" max="8194" width="24.69921875" style="1697" customWidth="1"/>
    <col min="8195" max="8195" width="21.296875" style="1697" customWidth="1"/>
    <col min="8196" max="8196" width="17.8984375" style="1697" customWidth="1"/>
    <col min="8197" max="8200" width="9.8984375" style="1697" customWidth="1"/>
    <col min="8201" max="8203" width="14.3984375" style="1697" customWidth="1"/>
    <col min="8204" max="8204" width="10.8984375" style="1697" customWidth="1"/>
    <col min="8205" max="8448" width="19" style="1697"/>
    <col min="8449" max="8449" width="1" style="1697" customWidth="1"/>
    <col min="8450" max="8450" width="24.69921875" style="1697" customWidth="1"/>
    <col min="8451" max="8451" width="21.296875" style="1697" customWidth="1"/>
    <col min="8452" max="8452" width="17.8984375" style="1697" customWidth="1"/>
    <col min="8453" max="8456" width="9.8984375" style="1697" customWidth="1"/>
    <col min="8457" max="8459" width="14.3984375" style="1697" customWidth="1"/>
    <col min="8460" max="8460" width="10.8984375" style="1697" customWidth="1"/>
    <col min="8461" max="8704" width="19" style="1697"/>
    <col min="8705" max="8705" width="1" style="1697" customWidth="1"/>
    <col min="8706" max="8706" width="24.69921875" style="1697" customWidth="1"/>
    <col min="8707" max="8707" width="21.296875" style="1697" customWidth="1"/>
    <col min="8708" max="8708" width="17.8984375" style="1697" customWidth="1"/>
    <col min="8709" max="8712" width="9.8984375" style="1697" customWidth="1"/>
    <col min="8713" max="8715" width="14.3984375" style="1697" customWidth="1"/>
    <col min="8716" max="8716" width="10.8984375" style="1697" customWidth="1"/>
    <col min="8717" max="8960" width="19" style="1697"/>
    <col min="8961" max="8961" width="1" style="1697" customWidth="1"/>
    <col min="8962" max="8962" width="24.69921875" style="1697" customWidth="1"/>
    <col min="8963" max="8963" width="21.296875" style="1697" customWidth="1"/>
    <col min="8964" max="8964" width="17.8984375" style="1697" customWidth="1"/>
    <col min="8965" max="8968" width="9.8984375" style="1697" customWidth="1"/>
    <col min="8969" max="8971" width="14.3984375" style="1697" customWidth="1"/>
    <col min="8972" max="8972" width="10.8984375" style="1697" customWidth="1"/>
    <col min="8973" max="9216" width="19" style="1697"/>
    <col min="9217" max="9217" width="1" style="1697" customWidth="1"/>
    <col min="9218" max="9218" width="24.69921875" style="1697" customWidth="1"/>
    <col min="9219" max="9219" width="21.296875" style="1697" customWidth="1"/>
    <col min="9220" max="9220" width="17.8984375" style="1697" customWidth="1"/>
    <col min="9221" max="9224" width="9.8984375" style="1697" customWidth="1"/>
    <col min="9225" max="9227" width="14.3984375" style="1697" customWidth="1"/>
    <col min="9228" max="9228" width="10.8984375" style="1697" customWidth="1"/>
    <col min="9229" max="9472" width="19" style="1697"/>
    <col min="9473" max="9473" width="1" style="1697" customWidth="1"/>
    <col min="9474" max="9474" width="24.69921875" style="1697" customWidth="1"/>
    <col min="9475" max="9475" width="21.296875" style="1697" customWidth="1"/>
    <col min="9476" max="9476" width="17.8984375" style="1697" customWidth="1"/>
    <col min="9477" max="9480" width="9.8984375" style="1697" customWidth="1"/>
    <col min="9481" max="9483" width="14.3984375" style="1697" customWidth="1"/>
    <col min="9484" max="9484" width="10.8984375" style="1697" customWidth="1"/>
    <col min="9485" max="9728" width="19" style="1697"/>
    <col min="9729" max="9729" width="1" style="1697" customWidth="1"/>
    <col min="9730" max="9730" width="24.69921875" style="1697" customWidth="1"/>
    <col min="9731" max="9731" width="21.296875" style="1697" customWidth="1"/>
    <col min="9732" max="9732" width="17.8984375" style="1697" customWidth="1"/>
    <col min="9733" max="9736" width="9.8984375" style="1697" customWidth="1"/>
    <col min="9737" max="9739" width="14.3984375" style="1697" customWidth="1"/>
    <col min="9740" max="9740" width="10.8984375" style="1697" customWidth="1"/>
    <col min="9741" max="9984" width="19" style="1697"/>
    <col min="9985" max="9985" width="1" style="1697" customWidth="1"/>
    <col min="9986" max="9986" width="24.69921875" style="1697" customWidth="1"/>
    <col min="9987" max="9987" width="21.296875" style="1697" customWidth="1"/>
    <col min="9988" max="9988" width="17.8984375" style="1697" customWidth="1"/>
    <col min="9989" max="9992" width="9.8984375" style="1697" customWidth="1"/>
    <col min="9993" max="9995" width="14.3984375" style="1697" customWidth="1"/>
    <col min="9996" max="9996" width="10.8984375" style="1697" customWidth="1"/>
    <col min="9997" max="10240" width="19" style="1697"/>
    <col min="10241" max="10241" width="1" style="1697" customWidth="1"/>
    <col min="10242" max="10242" width="24.69921875" style="1697" customWidth="1"/>
    <col min="10243" max="10243" width="21.296875" style="1697" customWidth="1"/>
    <col min="10244" max="10244" width="17.8984375" style="1697" customWidth="1"/>
    <col min="10245" max="10248" width="9.8984375" style="1697" customWidth="1"/>
    <col min="10249" max="10251" width="14.3984375" style="1697" customWidth="1"/>
    <col min="10252" max="10252" width="10.8984375" style="1697" customWidth="1"/>
    <col min="10253" max="10496" width="19" style="1697"/>
    <col min="10497" max="10497" width="1" style="1697" customWidth="1"/>
    <col min="10498" max="10498" width="24.69921875" style="1697" customWidth="1"/>
    <col min="10499" max="10499" width="21.296875" style="1697" customWidth="1"/>
    <col min="10500" max="10500" width="17.8984375" style="1697" customWidth="1"/>
    <col min="10501" max="10504" width="9.8984375" style="1697" customWidth="1"/>
    <col min="10505" max="10507" width="14.3984375" style="1697" customWidth="1"/>
    <col min="10508" max="10508" width="10.8984375" style="1697" customWidth="1"/>
    <col min="10509" max="10752" width="19" style="1697"/>
    <col min="10753" max="10753" width="1" style="1697" customWidth="1"/>
    <col min="10754" max="10754" width="24.69921875" style="1697" customWidth="1"/>
    <col min="10755" max="10755" width="21.296875" style="1697" customWidth="1"/>
    <col min="10756" max="10756" width="17.8984375" style="1697" customWidth="1"/>
    <col min="10757" max="10760" width="9.8984375" style="1697" customWidth="1"/>
    <col min="10761" max="10763" width="14.3984375" style="1697" customWidth="1"/>
    <col min="10764" max="10764" width="10.8984375" style="1697" customWidth="1"/>
    <col min="10765" max="11008" width="19" style="1697"/>
    <col min="11009" max="11009" width="1" style="1697" customWidth="1"/>
    <col min="11010" max="11010" width="24.69921875" style="1697" customWidth="1"/>
    <col min="11011" max="11011" width="21.296875" style="1697" customWidth="1"/>
    <col min="11012" max="11012" width="17.8984375" style="1697" customWidth="1"/>
    <col min="11013" max="11016" width="9.8984375" style="1697" customWidth="1"/>
    <col min="11017" max="11019" width="14.3984375" style="1697" customWidth="1"/>
    <col min="11020" max="11020" width="10.8984375" style="1697" customWidth="1"/>
    <col min="11021" max="11264" width="19" style="1697"/>
    <col min="11265" max="11265" width="1" style="1697" customWidth="1"/>
    <col min="11266" max="11266" width="24.69921875" style="1697" customWidth="1"/>
    <col min="11267" max="11267" width="21.296875" style="1697" customWidth="1"/>
    <col min="11268" max="11268" width="17.8984375" style="1697" customWidth="1"/>
    <col min="11269" max="11272" width="9.8984375" style="1697" customWidth="1"/>
    <col min="11273" max="11275" width="14.3984375" style="1697" customWidth="1"/>
    <col min="11276" max="11276" width="10.8984375" style="1697" customWidth="1"/>
    <col min="11277" max="11520" width="19" style="1697"/>
    <col min="11521" max="11521" width="1" style="1697" customWidth="1"/>
    <col min="11522" max="11522" width="24.69921875" style="1697" customWidth="1"/>
    <col min="11523" max="11523" width="21.296875" style="1697" customWidth="1"/>
    <col min="11524" max="11524" width="17.8984375" style="1697" customWidth="1"/>
    <col min="11525" max="11528" width="9.8984375" style="1697" customWidth="1"/>
    <col min="11529" max="11531" width="14.3984375" style="1697" customWidth="1"/>
    <col min="11532" max="11532" width="10.8984375" style="1697" customWidth="1"/>
    <col min="11533" max="11776" width="19" style="1697"/>
    <col min="11777" max="11777" width="1" style="1697" customWidth="1"/>
    <col min="11778" max="11778" width="24.69921875" style="1697" customWidth="1"/>
    <col min="11779" max="11779" width="21.296875" style="1697" customWidth="1"/>
    <col min="11780" max="11780" width="17.8984375" style="1697" customWidth="1"/>
    <col min="11781" max="11784" width="9.8984375" style="1697" customWidth="1"/>
    <col min="11785" max="11787" width="14.3984375" style="1697" customWidth="1"/>
    <col min="11788" max="11788" width="10.8984375" style="1697" customWidth="1"/>
    <col min="11789" max="12032" width="19" style="1697"/>
    <col min="12033" max="12033" width="1" style="1697" customWidth="1"/>
    <col min="12034" max="12034" width="24.69921875" style="1697" customWidth="1"/>
    <col min="12035" max="12035" width="21.296875" style="1697" customWidth="1"/>
    <col min="12036" max="12036" width="17.8984375" style="1697" customWidth="1"/>
    <col min="12037" max="12040" width="9.8984375" style="1697" customWidth="1"/>
    <col min="12041" max="12043" width="14.3984375" style="1697" customWidth="1"/>
    <col min="12044" max="12044" width="10.8984375" style="1697" customWidth="1"/>
    <col min="12045" max="12288" width="19" style="1697"/>
    <col min="12289" max="12289" width="1" style="1697" customWidth="1"/>
    <col min="12290" max="12290" width="24.69921875" style="1697" customWidth="1"/>
    <col min="12291" max="12291" width="21.296875" style="1697" customWidth="1"/>
    <col min="12292" max="12292" width="17.8984375" style="1697" customWidth="1"/>
    <col min="12293" max="12296" width="9.8984375" style="1697" customWidth="1"/>
    <col min="12297" max="12299" width="14.3984375" style="1697" customWidth="1"/>
    <col min="12300" max="12300" width="10.8984375" style="1697" customWidth="1"/>
    <col min="12301" max="12544" width="19" style="1697"/>
    <col min="12545" max="12545" width="1" style="1697" customWidth="1"/>
    <col min="12546" max="12546" width="24.69921875" style="1697" customWidth="1"/>
    <col min="12547" max="12547" width="21.296875" style="1697" customWidth="1"/>
    <col min="12548" max="12548" width="17.8984375" style="1697" customWidth="1"/>
    <col min="12549" max="12552" width="9.8984375" style="1697" customWidth="1"/>
    <col min="12553" max="12555" width="14.3984375" style="1697" customWidth="1"/>
    <col min="12556" max="12556" width="10.8984375" style="1697" customWidth="1"/>
    <col min="12557" max="12800" width="19" style="1697"/>
    <col min="12801" max="12801" width="1" style="1697" customWidth="1"/>
    <col min="12802" max="12802" width="24.69921875" style="1697" customWidth="1"/>
    <col min="12803" max="12803" width="21.296875" style="1697" customWidth="1"/>
    <col min="12804" max="12804" width="17.8984375" style="1697" customWidth="1"/>
    <col min="12805" max="12808" width="9.8984375" style="1697" customWidth="1"/>
    <col min="12809" max="12811" width="14.3984375" style="1697" customWidth="1"/>
    <col min="12812" max="12812" width="10.8984375" style="1697" customWidth="1"/>
    <col min="12813" max="13056" width="19" style="1697"/>
    <col min="13057" max="13057" width="1" style="1697" customWidth="1"/>
    <col min="13058" max="13058" width="24.69921875" style="1697" customWidth="1"/>
    <col min="13059" max="13059" width="21.296875" style="1697" customWidth="1"/>
    <col min="13060" max="13060" width="17.8984375" style="1697" customWidth="1"/>
    <col min="13061" max="13064" width="9.8984375" style="1697" customWidth="1"/>
    <col min="13065" max="13067" width="14.3984375" style="1697" customWidth="1"/>
    <col min="13068" max="13068" width="10.8984375" style="1697" customWidth="1"/>
    <col min="13069" max="13312" width="19" style="1697"/>
    <col min="13313" max="13313" width="1" style="1697" customWidth="1"/>
    <col min="13314" max="13314" width="24.69921875" style="1697" customWidth="1"/>
    <col min="13315" max="13315" width="21.296875" style="1697" customWidth="1"/>
    <col min="13316" max="13316" width="17.8984375" style="1697" customWidth="1"/>
    <col min="13317" max="13320" width="9.8984375" style="1697" customWidth="1"/>
    <col min="13321" max="13323" width="14.3984375" style="1697" customWidth="1"/>
    <col min="13324" max="13324" width="10.8984375" style="1697" customWidth="1"/>
    <col min="13325" max="13568" width="19" style="1697"/>
    <col min="13569" max="13569" width="1" style="1697" customWidth="1"/>
    <col min="13570" max="13570" width="24.69921875" style="1697" customWidth="1"/>
    <col min="13571" max="13571" width="21.296875" style="1697" customWidth="1"/>
    <col min="13572" max="13572" width="17.8984375" style="1697" customWidth="1"/>
    <col min="13573" max="13576" width="9.8984375" style="1697" customWidth="1"/>
    <col min="13577" max="13579" width="14.3984375" style="1697" customWidth="1"/>
    <col min="13580" max="13580" width="10.8984375" style="1697" customWidth="1"/>
    <col min="13581" max="13824" width="19" style="1697"/>
    <col min="13825" max="13825" width="1" style="1697" customWidth="1"/>
    <col min="13826" max="13826" width="24.69921875" style="1697" customWidth="1"/>
    <col min="13827" max="13827" width="21.296875" style="1697" customWidth="1"/>
    <col min="13828" max="13828" width="17.8984375" style="1697" customWidth="1"/>
    <col min="13829" max="13832" width="9.8984375" style="1697" customWidth="1"/>
    <col min="13833" max="13835" width="14.3984375" style="1697" customWidth="1"/>
    <col min="13836" max="13836" width="10.8984375" style="1697" customWidth="1"/>
    <col min="13837" max="14080" width="19" style="1697"/>
    <col min="14081" max="14081" width="1" style="1697" customWidth="1"/>
    <col min="14082" max="14082" width="24.69921875" style="1697" customWidth="1"/>
    <col min="14083" max="14083" width="21.296875" style="1697" customWidth="1"/>
    <col min="14084" max="14084" width="17.8984375" style="1697" customWidth="1"/>
    <col min="14085" max="14088" width="9.8984375" style="1697" customWidth="1"/>
    <col min="14089" max="14091" width="14.3984375" style="1697" customWidth="1"/>
    <col min="14092" max="14092" width="10.8984375" style="1697" customWidth="1"/>
    <col min="14093" max="14336" width="19" style="1697"/>
    <col min="14337" max="14337" width="1" style="1697" customWidth="1"/>
    <col min="14338" max="14338" width="24.69921875" style="1697" customWidth="1"/>
    <col min="14339" max="14339" width="21.296875" style="1697" customWidth="1"/>
    <col min="14340" max="14340" width="17.8984375" style="1697" customWidth="1"/>
    <col min="14341" max="14344" width="9.8984375" style="1697" customWidth="1"/>
    <col min="14345" max="14347" width="14.3984375" style="1697" customWidth="1"/>
    <col min="14348" max="14348" width="10.8984375" style="1697" customWidth="1"/>
    <col min="14349" max="14592" width="19" style="1697"/>
    <col min="14593" max="14593" width="1" style="1697" customWidth="1"/>
    <col min="14594" max="14594" width="24.69921875" style="1697" customWidth="1"/>
    <col min="14595" max="14595" width="21.296875" style="1697" customWidth="1"/>
    <col min="14596" max="14596" width="17.8984375" style="1697" customWidth="1"/>
    <col min="14597" max="14600" width="9.8984375" style="1697" customWidth="1"/>
    <col min="14601" max="14603" width="14.3984375" style="1697" customWidth="1"/>
    <col min="14604" max="14604" width="10.8984375" style="1697" customWidth="1"/>
    <col min="14605" max="14848" width="19" style="1697"/>
    <col min="14849" max="14849" width="1" style="1697" customWidth="1"/>
    <col min="14850" max="14850" width="24.69921875" style="1697" customWidth="1"/>
    <col min="14851" max="14851" width="21.296875" style="1697" customWidth="1"/>
    <col min="14852" max="14852" width="17.8984375" style="1697" customWidth="1"/>
    <col min="14853" max="14856" width="9.8984375" style="1697" customWidth="1"/>
    <col min="14857" max="14859" width="14.3984375" style="1697" customWidth="1"/>
    <col min="14860" max="14860" width="10.8984375" style="1697" customWidth="1"/>
    <col min="14861" max="15104" width="19" style="1697"/>
    <col min="15105" max="15105" width="1" style="1697" customWidth="1"/>
    <col min="15106" max="15106" width="24.69921875" style="1697" customWidth="1"/>
    <col min="15107" max="15107" width="21.296875" style="1697" customWidth="1"/>
    <col min="15108" max="15108" width="17.8984375" style="1697" customWidth="1"/>
    <col min="15109" max="15112" width="9.8984375" style="1697" customWidth="1"/>
    <col min="15113" max="15115" width="14.3984375" style="1697" customWidth="1"/>
    <col min="15116" max="15116" width="10.8984375" style="1697" customWidth="1"/>
    <col min="15117" max="15360" width="19" style="1697"/>
    <col min="15361" max="15361" width="1" style="1697" customWidth="1"/>
    <col min="15362" max="15362" width="24.69921875" style="1697" customWidth="1"/>
    <col min="15363" max="15363" width="21.296875" style="1697" customWidth="1"/>
    <col min="15364" max="15364" width="17.8984375" style="1697" customWidth="1"/>
    <col min="15365" max="15368" width="9.8984375" style="1697" customWidth="1"/>
    <col min="15369" max="15371" width="14.3984375" style="1697" customWidth="1"/>
    <col min="15372" max="15372" width="10.8984375" style="1697" customWidth="1"/>
    <col min="15373" max="15616" width="19" style="1697"/>
    <col min="15617" max="15617" width="1" style="1697" customWidth="1"/>
    <col min="15618" max="15618" width="24.69921875" style="1697" customWidth="1"/>
    <col min="15619" max="15619" width="21.296875" style="1697" customWidth="1"/>
    <col min="15620" max="15620" width="17.8984375" style="1697" customWidth="1"/>
    <col min="15621" max="15624" width="9.8984375" style="1697" customWidth="1"/>
    <col min="15625" max="15627" width="14.3984375" style="1697" customWidth="1"/>
    <col min="15628" max="15628" width="10.8984375" style="1697" customWidth="1"/>
    <col min="15629" max="15872" width="19" style="1697"/>
    <col min="15873" max="15873" width="1" style="1697" customWidth="1"/>
    <col min="15874" max="15874" width="24.69921875" style="1697" customWidth="1"/>
    <col min="15875" max="15875" width="21.296875" style="1697" customWidth="1"/>
    <col min="15876" max="15876" width="17.8984375" style="1697" customWidth="1"/>
    <col min="15877" max="15880" width="9.8984375" style="1697" customWidth="1"/>
    <col min="15881" max="15883" width="14.3984375" style="1697" customWidth="1"/>
    <col min="15884" max="15884" width="10.8984375" style="1697" customWidth="1"/>
    <col min="15885" max="16128" width="19" style="1697"/>
    <col min="16129" max="16129" width="1" style="1697" customWidth="1"/>
    <col min="16130" max="16130" width="24.69921875" style="1697" customWidth="1"/>
    <col min="16131" max="16131" width="21.296875" style="1697" customWidth="1"/>
    <col min="16132" max="16132" width="17.8984375" style="1697" customWidth="1"/>
    <col min="16133" max="16136" width="9.8984375" style="1697" customWidth="1"/>
    <col min="16137" max="16139" width="14.3984375" style="1697" customWidth="1"/>
    <col min="16140" max="16140" width="10.8984375" style="1697" customWidth="1"/>
    <col min="16141" max="16384" width="19" style="1697"/>
  </cols>
  <sheetData>
    <row r="1" spans="2:12" ht="24" customHeight="1" x14ac:dyDescent="0.2">
      <c r="B1" s="1696"/>
      <c r="H1" s="607" t="s">
        <v>1588</v>
      </c>
    </row>
    <row r="2" spans="2:12" ht="24" customHeight="1" x14ac:dyDescent="0.2">
      <c r="B2" s="2157" t="s">
        <v>1549</v>
      </c>
      <c r="C2" s="2157"/>
      <c r="D2" s="2157"/>
      <c r="E2" s="2157"/>
      <c r="F2" s="2157"/>
      <c r="G2" s="2157"/>
      <c r="H2" s="2157"/>
      <c r="I2" s="1793" t="s">
        <v>1744</v>
      </c>
    </row>
    <row r="3" spans="2:12" ht="20.149999999999999" customHeight="1" x14ac:dyDescent="0.2">
      <c r="H3" s="1699" t="s">
        <v>1553</v>
      </c>
    </row>
    <row r="4" spans="2:12" ht="30" customHeight="1" x14ac:dyDescent="0.2">
      <c r="B4" s="1700" t="s">
        <v>1554</v>
      </c>
      <c r="C4" s="1701" t="s">
        <v>1555</v>
      </c>
      <c r="D4" s="1702" t="s">
        <v>1556</v>
      </c>
      <c r="E4" s="2159" t="s">
        <v>1557</v>
      </c>
      <c r="F4" s="2160"/>
      <c r="G4" s="2161" t="s">
        <v>1558</v>
      </c>
      <c r="H4" s="2162"/>
      <c r="L4" s="1697"/>
    </row>
    <row r="5" spans="2:12" ht="20.149999999999999" customHeight="1" x14ac:dyDescent="0.2">
      <c r="B5" s="2163" t="s">
        <v>1466</v>
      </c>
      <c r="C5" s="1703" t="s">
        <v>1475</v>
      </c>
      <c r="D5" s="1704">
        <f>SUM(E5:H5)</f>
        <v>0</v>
      </c>
      <c r="E5" s="2166">
        <v>0</v>
      </c>
      <c r="F5" s="2167"/>
      <c r="G5" s="2168">
        <v>0</v>
      </c>
      <c r="H5" s="2169"/>
      <c r="I5" s="1698"/>
      <c r="L5" s="1697"/>
    </row>
    <row r="6" spans="2:12" ht="20.149999999999999" customHeight="1" x14ac:dyDescent="0.2">
      <c r="B6" s="2164"/>
      <c r="C6" s="1705" t="s">
        <v>1559</v>
      </c>
      <c r="D6" s="1706">
        <f t="shared" ref="D6:D22" si="0">SUM(E6:H6)</f>
        <v>0</v>
      </c>
      <c r="E6" s="2170">
        <v>0</v>
      </c>
      <c r="F6" s="2171"/>
      <c r="G6" s="2172">
        <v>0</v>
      </c>
      <c r="H6" s="2173"/>
      <c r="I6" s="1698"/>
      <c r="L6" s="1697"/>
    </row>
    <row r="7" spans="2:12" ht="20.149999999999999" customHeight="1" x14ac:dyDescent="0.2">
      <c r="B7" s="2165"/>
      <c r="C7" s="1707" t="s">
        <v>1560</v>
      </c>
      <c r="D7" s="1708">
        <f t="shared" si="0"/>
        <v>0</v>
      </c>
      <c r="E7" s="2174">
        <v>0</v>
      </c>
      <c r="F7" s="2175"/>
      <c r="G7" s="2176">
        <v>0</v>
      </c>
      <c r="H7" s="2177"/>
      <c r="I7" s="1698"/>
      <c r="L7" s="1697"/>
    </row>
    <row r="8" spans="2:12" ht="20.149999999999999" customHeight="1" x14ac:dyDescent="0.2">
      <c r="B8" s="2178" t="s">
        <v>1561</v>
      </c>
      <c r="C8" s="1709" t="s">
        <v>1475</v>
      </c>
      <c r="D8" s="1704">
        <f t="shared" si="0"/>
        <v>0</v>
      </c>
      <c r="E8" s="2166">
        <v>0</v>
      </c>
      <c r="F8" s="2167"/>
      <c r="G8" s="2168">
        <v>0</v>
      </c>
      <c r="H8" s="2169"/>
      <c r="I8" s="1698"/>
      <c r="L8" s="1697"/>
    </row>
    <row r="9" spans="2:12" ht="20.149999999999999" customHeight="1" x14ac:dyDescent="0.2">
      <c r="B9" s="2164"/>
      <c r="C9" s="1705" t="s">
        <v>1559</v>
      </c>
      <c r="D9" s="1706">
        <f t="shared" si="0"/>
        <v>0</v>
      </c>
      <c r="E9" s="2170">
        <v>0</v>
      </c>
      <c r="F9" s="2171"/>
      <c r="G9" s="2172">
        <v>0</v>
      </c>
      <c r="H9" s="2173"/>
      <c r="I9" s="1698"/>
      <c r="L9" s="1697"/>
    </row>
    <row r="10" spans="2:12" ht="20.149999999999999" customHeight="1" x14ac:dyDescent="0.2">
      <c r="B10" s="2179"/>
      <c r="C10" s="1710" t="s">
        <v>1560</v>
      </c>
      <c r="D10" s="1711">
        <f t="shared" si="0"/>
        <v>0</v>
      </c>
      <c r="E10" s="2180">
        <v>0</v>
      </c>
      <c r="F10" s="2181"/>
      <c r="G10" s="2182">
        <v>0</v>
      </c>
      <c r="H10" s="2183"/>
      <c r="I10" s="1698"/>
      <c r="L10" s="1697"/>
    </row>
    <row r="11" spans="2:12" ht="24" x14ac:dyDescent="0.2">
      <c r="B11" s="1712" t="s">
        <v>1562</v>
      </c>
      <c r="C11" s="1713" t="s">
        <v>1560</v>
      </c>
      <c r="D11" s="1714">
        <f t="shared" si="0"/>
        <v>0</v>
      </c>
      <c r="E11" s="2184">
        <v>0</v>
      </c>
      <c r="F11" s="2185"/>
      <c r="G11" s="2186">
        <v>0</v>
      </c>
      <c r="H11" s="2187"/>
      <c r="I11" s="1698"/>
      <c r="L11" s="1697"/>
    </row>
    <row r="12" spans="2:12" ht="20.149999999999999" customHeight="1" x14ac:dyDescent="0.2">
      <c r="B12" s="2178" t="s">
        <v>1563</v>
      </c>
      <c r="C12" s="1709" t="s">
        <v>1475</v>
      </c>
      <c r="D12" s="1715">
        <f t="shared" si="0"/>
        <v>0</v>
      </c>
      <c r="E12" s="2190">
        <v>0</v>
      </c>
      <c r="F12" s="2191"/>
      <c r="G12" s="2192">
        <v>0</v>
      </c>
      <c r="H12" s="2193"/>
      <c r="I12" s="1698"/>
      <c r="L12" s="1697"/>
    </row>
    <row r="13" spans="2:12" ht="20.149999999999999" customHeight="1" x14ac:dyDescent="0.2">
      <c r="B13" s="2188"/>
      <c r="C13" s="1705" t="s">
        <v>1559</v>
      </c>
      <c r="D13" s="1706">
        <f t="shared" si="0"/>
        <v>0</v>
      </c>
      <c r="E13" s="2170">
        <v>0</v>
      </c>
      <c r="F13" s="2171"/>
      <c r="G13" s="2172">
        <v>0</v>
      </c>
      <c r="H13" s="2173"/>
      <c r="I13" s="1698"/>
      <c r="L13" s="1697"/>
    </row>
    <row r="14" spans="2:12" ht="20.149999999999999" customHeight="1" x14ac:dyDescent="0.2">
      <c r="B14" s="2189"/>
      <c r="C14" s="1710" t="s">
        <v>1560</v>
      </c>
      <c r="D14" s="1711">
        <f t="shared" si="0"/>
        <v>0</v>
      </c>
      <c r="E14" s="2180">
        <v>0</v>
      </c>
      <c r="F14" s="2181"/>
      <c r="G14" s="2182">
        <v>0</v>
      </c>
      <c r="H14" s="2183"/>
      <c r="I14" s="1698"/>
      <c r="L14" s="1697"/>
    </row>
    <row r="15" spans="2:12" ht="24" x14ac:dyDescent="0.2">
      <c r="B15" s="1712" t="s">
        <v>1564</v>
      </c>
      <c r="C15" s="1713" t="s">
        <v>1560</v>
      </c>
      <c r="D15" s="1714">
        <f t="shared" si="0"/>
        <v>0</v>
      </c>
      <c r="E15" s="2184">
        <v>0</v>
      </c>
      <c r="F15" s="2185"/>
      <c r="G15" s="2186">
        <v>0</v>
      </c>
      <c r="H15" s="2187"/>
      <c r="I15" s="1698"/>
      <c r="L15" s="1697"/>
    </row>
    <row r="16" spans="2:12" ht="20.149999999999999" customHeight="1" x14ac:dyDescent="0.2">
      <c r="B16" s="2194" t="s">
        <v>1565</v>
      </c>
      <c r="C16" s="1709" t="s">
        <v>1475</v>
      </c>
      <c r="D16" s="1715">
        <f t="shared" si="0"/>
        <v>0</v>
      </c>
      <c r="E16" s="2197">
        <f>E5+E8+E12</f>
        <v>0</v>
      </c>
      <c r="F16" s="2198"/>
      <c r="G16" s="2199">
        <f>G5+G8+G12</f>
        <v>0</v>
      </c>
      <c r="H16" s="2200"/>
      <c r="I16" s="1698"/>
      <c r="L16" s="1697"/>
    </row>
    <row r="17" spans="2:12" ht="20.149999999999999" customHeight="1" x14ac:dyDescent="0.2">
      <c r="B17" s="2195"/>
      <c r="C17" s="1705" t="s">
        <v>1559</v>
      </c>
      <c r="D17" s="1706">
        <f t="shared" si="0"/>
        <v>0</v>
      </c>
      <c r="E17" s="2201">
        <f>E6+E9+E13</f>
        <v>0</v>
      </c>
      <c r="F17" s="2202"/>
      <c r="G17" s="2203">
        <f>G6+G9+G13</f>
        <v>0</v>
      </c>
      <c r="H17" s="2204"/>
      <c r="I17" s="1698"/>
      <c r="L17" s="1697"/>
    </row>
    <row r="18" spans="2:12" ht="20.149999999999999" customHeight="1" x14ac:dyDescent="0.2">
      <c r="B18" s="2196"/>
      <c r="C18" s="1710" t="s">
        <v>1560</v>
      </c>
      <c r="D18" s="1711">
        <f t="shared" si="0"/>
        <v>0</v>
      </c>
      <c r="E18" s="2205">
        <f>E7+E10+E14</f>
        <v>0</v>
      </c>
      <c r="F18" s="2206"/>
      <c r="G18" s="2207">
        <f>G7+G10+G14</f>
        <v>0</v>
      </c>
      <c r="H18" s="2208"/>
      <c r="I18" s="1698"/>
      <c r="L18" s="1697"/>
    </row>
    <row r="19" spans="2:12" ht="20.149999999999999" customHeight="1" x14ac:dyDescent="0.2">
      <c r="B19" s="1716" t="s">
        <v>1566</v>
      </c>
      <c r="C19" s="1713" t="s">
        <v>1560</v>
      </c>
      <c r="D19" s="1714">
        <f t="shared" si="0"/>
        <v>0</v>
      </c>
      <c r="E19" s="2211">
        <f>E11+E15</f>
        <v>0</v>
      </c>
      <c r="F19" s="2212"/>
      <c r="G19" s="2213">
        <f>G11+G15</f>
        <v>0</v>
      </c>
      <c r="H19" s="2214"/>
      <c r="I19" s="1698"/>
      <c r="L19" s="1697"/>
    </row>
    <row r="20" spans="2:12" ht="20.149999999999999" customHeight="1" x14ac:dyDescent="0.2">
      <c r="B20" s="2215" t="s">
        <v>1567</v>
      </c>
      <c r="C20" s="1709" t="s">
        <v>1475</v>
      </c>
      <c r="D20" s="1715">
        <f t="shared" si="0"/>
        <v>0</v>
      </c>
      <c r="E20" s="2197">
        <f>E16</f>
        <v>0</v>
      </c>
      <c r="F20" s="2198"/>
      <c r="G20" s="2199">
        <f>G16</f>
        <v>0</v>
      </c>
      <c r="H20" s="2200"/>
      <c r="I20" s="1698"/>
      <c r="L20" s="1697"/>
    </row>
    <row r="21" spans="2:12" ht="20.149999999999999" customHeight="1" x14ac:dyDescent="0.2">
      <c r="B21" s="2216"/>
      <c r="C21" s="1705" t="s">
        <v>1559</v>
      </c>
      <c r="D21" s="1706">
        <f t="shared" si="0"/>
        <v>0</v>
      </c>
      <c r="E21" s="2201">
        <f>E17</f>
        <v>0</v>
      </c>
      <c r="F21" s="2202"/>
      <c r="G21" s="2203">
        <f>G17</f>
        <v>0</v>
      </c>
      <c r="H21" s="2204"/>
      <c r="I21" s="1698"/>
      <c r="L21" s="1697"/>
    </row>
    <row r="22" spans="2:12" ht="20.149999999999999" customHeight="1" x14ac:dyDescent="0.2">
      <c r="B22" s="2217"/>
      <c r="C22" s="1707" t="s">
        <v>1560</v>
      </c>
      <c r="D22" s="1708">
        <f t="shared" si="0"/>
        <v>0</v>
      </c>
      <c r="E22" s="2218">
        <f>E18+E19</f>
        <v>0</v>
      </c>
      <c r="F22" s="2219"/>
      <c r="G22" s="2220">
        <f>G18+G19</f>
        <v>0</v>
      </c>
      <c r="H22" s="2221"/>
      <c r="I22" s="1698"/>
      <c r="L22" s="1697"/>
    </row>
    <row r="23" spans="2:12" ht="20.149999999999999" customHeight="1" x14ac:dyDescent="0.2">
      <c r="B23" s="2222" t="s">
        <v>1568</v>
      </c>
      <c r="C23" s="2223"/>
      <c r="D23" s="1741"/>
      <c r="E23" s="1717"/>
      <c r="F23" s="1718"/>
      <c r="G23" s="1718"/>
      <c r="H23" s="1718"/>
    </row>
    <row r="24" spans="2:12" ht="15" customHeight="1" x14ac:dyDescent="0.2">
      <c r="B24" s="1719"/>
      <c r="C24" s="1719"/>
      <c r="D24" s="1720"/>
      <c r="E24" s="1721"/>
    </row>
    <row r="25" spans="2:12" ht="20.149999999999999" customHeight="1" x14ac:dyDescent="0.2">
      <c r="B25" s="2224" t="s">
        <v>1569</v>
      </c>
      <c r="C25" s="2225"/>
      <c r="D25" s="1742" t="s">
        <v>1570</v>
      </c>
      <c r="F25" s="1745"/>
      <c r="G25" s="1722" t="s">
        <v>1719</v>
      </c>
    </row>
    <row r="26" spans="2:12" ht="20.149999999999999" customHeight="1" x14ac:dyDescent="0.2">
      <c r="B26" s="2226" t="s">
        <v>1571</v>
      </c>
      <c r="C26" s="2227"/>
      <c r="D26" s="1743" t="s">
        <v>1572</v>
      </c>
    </row>
    <row r="27" spans="2:12" ht="20.149999999999999" customHeight="1" x14ac:dyDescent="0.2">
      <c r="B27" s="2228" t="s">
        <v>1573</v>
      </c>
      <c r="C27" s="2229"/>
      <c r="D27" s="1744" t="s">
        <v>1570</v>
      </c>
    </row>
    <row r="28" spans="2:12" ht="14.15" customHeight="1" x14ac:dyDescent="0.2">
      <c r="B28" s="2209" t="s">
        <v>1574</v>
      </c>
      <c r="C28" s="2210"/>
      <c r="D28" s="2210"/>
      <c r="E28" s="2210"/>
      <c r="F28" s="2210"/>
      <c r="L28" s="1697"/>
    </row>
    <row r="29" spans="2:12" ht="14.15" customHeight="1" x14ac:dyDescent="0.2">
      <c r="B29" s="2209" t="s">
        <v>1575</v>
      </c>
      <c r="C29" s="2210"/>
      <c r="D29" s="2210"/>
      <c r="E29" s="2210"/>
      <c r="F29" s="2210"/>
      <c r="G29" s="1724"/>
      <c r="H29" s="1724"/>
      <c r="L29" s="1697"/>
    </row>
    <row r="30" spans="2:12" ht="14.15" customHeight="1" x14ac:dyDescent="0.2">
      <c r="B30" s="2231" t="s">
        <v>1576</v>
      </c>
      <c r="C30" s="2210"/>
      <c r="D30" s="2210"/>
      <c r="E30" s="2210"/>
      <c r="F30" s="2210"/>
      <c r="G30" s="1724"/>
      <c r="L30" s="1697"/>
    </row>
    <row r="31" spans="2:12" ht="14.15" customHeight="1" x14ac:dyDescent="0.2">
      <c r="B31" s="1725" t="s">
        <v>1577</v>
      </c>
      <c r="C31" s="1723"/>
      <c r="D31" s="1723"/>
      <c r="E31" s="1725"/>
      <c r="F31" s="1725"/>
      <c r="I31" s="2232"/>
      <c r="L31" s="1697"/>
    </row>
    <row r="32" spans="2:12" ht="12" customHeight="1" x14ac:dyDescent="0.2">
      <c r="C32" s="1724"/>
      <c r="D32" s="1724"/>
      <c r="I32" s="2232"/>
    </row>
    <row r="33" spans="2:12" ht="14.15" customHeight="1" x14ac:dyDescent="0.2">
      <c r="B33" s="1725" t="s">
        <v>1578</v>
      </c>
      <c r="I33" s="2232"/>
    </row>
    <row r="34" spans="2:12" ht="14.15" customHeight="1" x14ac:dyDescent="0.2">
      <c r="B34" s="1725" t="s">
        <v>1579</v>
      </c>
      <c r="I34" s="2232"/>
    </row>
    <row r="35" spans="2:12" ht="14.15" customHeight="1" x14ac:dyDescent="0.2">
      <c r="B35" s="1726" t="s">
        <v>1580</v>
      </c>
      <c r="I35" s="2232"/>
    </row>
    <row r="36" spans="2:12" ht="14.15" customHeight="1" x14ac:dyDescent="0.2">
      <c r="B36" s="1725" t="s">
        <v>1581</v>
      </c>
      <c r="I36" s="2232"/>
    </row>
    <row r="37" spans="2:12" ht="14.15" customHeight="1" x14ac:dyDescent="0.2">
      <c r="B37" s="1723" t="s">
        <v>1582</v>
      </c>
    </row>
    <row r="38" spans="2:12" ht="14.15" customHeight="1" x14ac:dyDescent="0.2">
      <c r="B38" s="1723" t="s">
        <v>1583</v>
      </c>
    </row>
    <row r="39" spans="2:12" ht="14.15" customHeight="1" x14ac:dyDescent="0.2">
      <c r="B39" s="1723" t="s">
        <v>1584</v>
      </c>
    </row>
    <row r="40" spans="2:12" ht="14.15" customHeight="1" x14ac:dyDescent="0.2">
      <c r="B40" s="1727" t="s">
        <v>1585</v>
      </c>
    </row>
    <row r="42" spans="2:12" ht="25" customHeight="1" x14ac:dyDescent="0.2">
      <c r="D42" s="1728" t="s">
        <v>1586</v>
      </c>
      <c r="E42" s="3831"/>
      <c r="F42" s="3831"/>
      <c r="G42" s="3831"/>
      <c r="H42" s="3831"/>
    </row>
    <row r="43" spans="2:12" ht="25" customHeight="1" x14ac:dyDescent="0.2">
      <c r="D43" s="1728" t="s">
        <v>1357</v>
      </c>
      <c r="E43" s="3831"/>
      <c r="F43" s="3831"/>
      <c r="G43" s="3831"/>
      <c r="H43" s="3831"/>
    </row>
    <row r="44" spans="2:12" ht="25" customHeight="1" x14ac:dyDescent="0.2">
      <c r="D44" s="1728" t="s">
        <v>1587</v>
      </c>
      <c r="E44" s="3830" t="s">
        <v>1572</v>
      </c>
      <c r="F44" s="3830"/>
      <c r="G44" s="1728"/>
      <c r="K44" s="1698"/>
      <c r="L44" s="1697"/>
    </row>
  </sheetData>
  <mergeCells count="57">
    <mergeCell ref="E44:F44"/>
    <mergeCell ref="B30:F30"/>
    <mergeCell ref="I31:I32"/>
    <mergeCell ref="I33:I34"/>
    <mergeCell ref="I35:I36"/>
    <mergeCell ref="E42:H42"/>
    <mergeCell ref="E43:H43"/>
    <mergeCell ref="B29:F29"/>
    <mergeCell ref="E19:F19"/>
    <mergeCell ref="G19:H19"/>
    <mergeCell ref="B20:B22"/>
    <mergeCell ref="E20:F20"/>
    <mergeCell ref="G20:H20"/>
    <mergeCell ref="E21:F21"/>
    <mergeCell ref="G21:H21"/>
    <mergeCell ref="E22:F22"/>
    <mergeCell ref="G22:H22"/>
    <mergeCell ref="B23:C23"/>
    <mergeCell ref="B25:C25"/>
    <mergeCell ref="B26:C26"/>
    <mergeCell ref="B27:C27"/>
    <mergeCell ref="B28:F28"/>
    <mergeCell ref="E15:F15"/>
    <mergeCell ref="G15:H15"/>
    <mergeCell ref="B16:B18"/>
    <mergeCell ref="E16:F16"/>
    <mergeCell ref="G16:H16"/>
    <mergeCell ref="E17:F17"/>
    <mergeCell ref="G17:H17"/>
    <mergeCell ref="E18:F18"/>
    <mergeCell ref="G18:H18"/>
    <mergeCell ref="E11:F11"/>
    <mergeCell ref="G11:H11"/>
    <mergeCell ref="B12:B14"/>
    <mergeCell ref="E12:F12"/>
    <mergeCell ref="G12:H12"/>
    <mergeCell ref="E13:F13"/>
    <mergeCell ref="G13:H13"/>
    <mergeCell ref="E14:F14"/>
    <mergeCell ref="G14:H14"/>
    <mergeCell ref="B8:B10"/>
    <mergeCell ref="E8:F8"/>
    <mergeCell ref="G8:H8"/>
    <mergeCell ref="E9:F9"/>
    <mergeCell ref="G9:H9"/>
    <mergeCell ref="E10:F10"/>
    <mergeCell ref="G10:H10"/>
    <mergeCell ref="B2:H2"/>
    <mergeCell ref="E4:F4"/>
    <mergeCell ref="G4:H4"/>
    <mergeCell ref="B5:B7"/>
    <mergeCell ref="E5:F5"/>
    <mergeCell ref="G5:H5"/>
    <mergeCell ref="E6:F6"/>
    <mergeCell ref="G6:H6"/>
    <mergeCell ref="E7:F7"/>
    <mergeCell ref="G7:H7"/>
  </mergeCells>
  <phoneticPr fontId="2"/>
  <dataValidations count="2">
    <dataValidation imeMode="on" allowBlank="1" showInputMessage="1" showErrorMessage="1" sqref="E42:H43 JA42:JD43 SW42:SZ43 ACS42:ACV43 AMO42:AMR43 AWK42:AWN43 BGG42:BGJ43 BQC42:BQF43 BZY42:CAB43 CJU42:CJX43 CTQ42:CTT43 DDM42:DDP43 DNI42:DNL43 DXE42:DXH43 EHA42:EHD43 EQW42:EQZ43 FAS42:FAV43 FKO42:FKR43 FUK42:FUN43 GEG42:GEJ43 GOC42:GOF43 GXY42:GYB43 HHU42:HHX43 HRQ42:HRT43 IBM42:IBP43 ILI42:ILL43 IVE42:IVH43 JFA42:JFD43 JOW42:JOZ43 JYS42:JYV43 KIO42:KIR43 KSK42:KSN43 LCG42:LCJ43 LMC42:LMF43 LVY42:LWB43 MFU42:MFX43 MPQ42:MPT43 MZM42:MZP43 NJI42:NJL43 NTE42:NTH43 ODA42:ODD43 OMW42:OMZ43 OWS42:OWV43 PGO42:PGR43 PQK42:PQN43 QAG42:QAJ43 QKC42:QKF43 QTY42:QUB43 RDU42:RDX43 RNQ42:RNT43 RXM42:RXP43 SHI42:SHL43 SRE42:SRH43 TBA42:TBD43 TKW42:TKZ43 TUS42:TUV43 UEO42:UER43 UOK42:UON43 UYG42:UYJ43 VIC42:VIF43 VRY42:VSB43 WBU42:WBX43 WLQ42:WLT43 WVM42:WVP43 E65578:H65579 JA65578:JD65579 SW65578:SZ65579 ACS65578:ACV65579 AMO65578:AMR65579 AWK65578:AWN65579 BGG65578:BGJ65579 BQC65578:BQF65579 BZY65578:CAB65579 CJU65578:CJX65579 CTQ65578:CTT65579 DDM65578:DDP65579 DNI65578:DNL65579 DXE65578:DXH65579 EHA65578:EHD65579 EQW65578:EQZ65579 FAS65578:FAV65579 FKO65578:FKR65579 FUK65578:FUN65579 GEG65578:GEJ65579 GOC65578:GOF65579 GXY65578:GYB65579 HHU65578:HHX65579 HRQ65578:HRT65579 IBM65578:IBP65579 ILI65578:ILL65579 IVE65578:IVH65579 JFA65578:JFD65579 JOW65578:JOZ65579 JYS65578:JYV65579 KIO65578:KIR65579 KSK65578:KSN65579 LCG65578:LCJ65579 LMC65578:LMF65579 LVY65578:LWB65579 MFU65578:MFX65579 MPQ65578:MPT65579 MZM65578:MZP65579 NJI65578:NJL65579 NTE65578:NTH65579 ODA65578:ODD65579 OMW65578:OMZ65579 OWS65578:OWV65579 PGO65578:PGR65579 PQK65578:PQN65579 QAG65578:QAJ65579 QKC65578:QKF65579 QTY65578:QUB65579 RDU65578:RDX65579 RNQ65578:RNT65579 RXM65578:RXP65579 SHI65578:SHL65579 SRE65578:SRH65579 TBA65578:TBD65579 TKW65578:TKZ65579 TUS65578:TUV65579 UEO65578:UER65579 UOK65578:UON65579 UYG65578:UYJ65579 VIC65578:VIF65579 VRY65578:VSB65579 WBU65578:WBX65579 WLQ65578:WLT65579 WVM65578:WVP65579 E131114:H131115 JA131114:JD131115 SW131114:SZ131115 ACS131114:ACV131115 AMO131114:AMR131115 AWK131114:AWN131115 BGG131114:BGJ131115 BQC131114:BQF131115 BZY131114:CAB131115 CJU131114:CJX131115 CTQ131114:CTT131115 DDM131114:DDP131115 DNI131114:DNL131115 DXE131114:DXH131115 EHA131114:EHD131115 EQW131114:EQZ131115 FAS131114:FAV131115 FKO131114:FKR131115 FUK131114:FUN131115 GEG131114:GEJ131115 GOC131114:GOF131115 GXY131114:GYB131115 HHU131114:HHX131115 HRQ131114:HRT131115 IBM131114:IBP131115 ILI131114:ILL131115 IVE131114:IVH131115 JFA131114:JFD131115 JOW131114:JOZ131115 JYS131114:JYV131115 KIO131114:KIR131115 KSK131114:KSN131115 LCG131114:LCJ131115 LMC131114:LMF131115 LVY131114:LWB131115 MFU131114:MFX131115 MPQ131114:MPT131115 MZM131114:MZP131115 NJI131114:NJL131115 NTE131114:NTH131115 ODA131114:ODD131115 OMW131114:OMZ131115 OWS131114:OWV131115 PGO131114:PGR131115 PQK131114:PQN131115 QAG131114:QAJ131115 QKC131114:QKF131115 QTY131114:QUB131115 RDU131114:RDX131115 RNQ131114:RNT131115 RXM131114:RXP131115 SHI131114:SHL131115 SRE131114:SRH131115 TBA131114:TBD131115 TKW131114:TKZ131115 TUS131114:TUV131115 UEO131114:UER131115 UOK131114:UON131115 UYG131114:UYJ131115 VIC131114:VIF131115 VRY131114:VSB131115 WBU131114:WBX131115 WLQ131114:WLT131115 WVM131114:WVP131115 E196650:H196651 JA196650:JD196651 SW196650:SZ196651 ACS196650:ACV196651 AMO196650:AMR196651 AWK196650:AWN196651 BGG196650:BGJ196651 BQC196650:BQF196651 BZY196650:CAB196651 CJU196650:CJX196651 CTQ196650:CTT196651 DDM196650:DDP196651 DNI196650:DNL196651 DXE196650:DXH196651 EHA196650:EHD196651 EQW196650:EQZ196651 FAS196650:FAV196651 FKO196650:FKR196651 FUK196650:FUN196651 GEG196650:GEJ196651 GOC196650:GOF196651 GXY196650:GYB196651 HHU196650:HHX196651 HRQ196650:HRT196651 IBM196650:IBP196651 ILI196650:ILL196651 IVE196650:IVH196651 JFA196650:JFD196651 JOW196650:JOZ196651 JYS196650:JYV196651 KIO196650:KIR196651 KSK196650:KSN196651 LCG196650:LCJ196651 LMC196650:LMF196651 LVY196650:LWB196651 MFU196650:MFX196651 MPQ196650:MPT196651 MZM196650:MZP196651 NJI196650:NJL196651 NTE196650:NTH196651 ODA196650:ODD196651 OMW196650:OMZ196651 OWS196650:OWV196651 PGO196650:PGR196651 PQK196650:PQN196651 QAG196650:QAJ196651 QKC196650:QKF196651 QTY196650:QUB196651 RDU196650:RDX196651 RNQ196650:RNT196651 RXM196650:RXP196651 SHI196650:SHL196651 SRE196650:SRH196651 TBA196650:TBD196651 TKW196650:TKZ196651 TUS196650:TUV196651 UEO196650:UER196651 UOK196650:UON196651 UYG196650:UYJ196651 VIC196650:VIF196651 VRY196650:VSB196651 WBU196650:WBX196651 WLQ196650:WLT196651 WVM196650:WVP196651 E262186:H262187 JA262186:JD262187 SW262186:SZ262187 ACS262186:ACV262187 AMO262186:AMR262187 AWK262186:AWN262187 BGG262186:BGJ262187 BQC262186:BQF262187 BZY262186:CAB262187 CJU262186:CJX262187 CTQ262186:CTT262187 DDM262186:DDP262187 DNI262186:DNL262187 DXE262186:DXH262187 EHA262186:EHD262187 EQW262186:EQZ262187 FAS262186:FAV262187 FKO262186:FKR262187 FUK262186:FUN262187 GEG262186:GEJ262187 GOC262186:GOF262187 GXY262186:GYB262187 HHU262186:HHX262187 HRQ262186:HRT262187 IBM262186:IBP262187 ILI262186:ILL262187 IVE262186:IVH262187 JFA262186:JFD262187 JOW262186:JOZ262187 JYS262186:JYV262187 KIO262186:KIR262187 KSK262186:KSN262187 LCG262186:LCJ262187 LMC262186:LMF262187 LVY262186:LWB262187 MFU262186:MFX262187 MPQ262186:MPT262187 MZM262186:MZP262187 NJI262186:NJL262187 NTE262186:NTH262187 ODA262186:ODD262187 OMW262186:OMZ262187 OWS262186:OWV262187 PGO262186:PGR262187 PQK262186:PQN262187 QAG262186:QAJ262187 QKC262186:QKF262187 QTY262186:QUB262187 RDU262186:RDX262187 RNQ262186:RNT262187 RXM262186:RXP262187 SHI262186:SHL262187 SRE262186:SRH262187 TBA262186:TBD262187 TKW262186:TKZ262187 TUS262186:TUV262187 UEO262186:UER262187 UOK262186:UON262187 UYG262186:UYJ262187 VIC262186:VIF262187 VRY262186:VSB262187 WBU262186:WBX262187 WLQ262186:WLT262187 WVM262186:WVP262187 E327722:H327723 JA327722:JD327723 SW327722:SZ327723 ACS327722:ACV327723 AMO327722:AMR327723 AWK327722:AWN327723 BGG327722:BGJ327723 BQC327722:BQF327723 BZY327722:CAB327723 CJU327722:CJX327723 CTQ327722:CTT327723 DDM327722:DDP327723 DNI327722:DNL327723 DXE327722:DXH327723 EHA327722:EHD327723 EQW327722:EQZ327723 FAS327722:FAV327723 FKO327722:FKR327723 FUK327722:FUN327723 GEG327722:GEJ327723 GOC327722:GOF327723 GXY327722:GYB327723 HHU327722:HHX327723 HRQ327722:HRT327723 IBM327722:IBP327723 ILI327722:ILL327723 IVE327722:IVH327723 JFA327722:JFD327723 JOW327722:JOZ327723 JYS327722:JYV327723 KIO327722:KIR327723 KSK327722:KSN327723 LCG327722:LCJ327723 LMC327722:LMF327723 LVY327722:LWB327723 MFU327722:MFX327723 MPQ327722:MPT327723 MZM327722:MZP327723 NJI327722:NJL327723 NTE327722:NTH327723 ODA327722:ODD327723 OMW327722:OMZ327723 OWS327722:OWV327723 PGO327722:PGR327723 PQK327722:PQN327723 QAG327722:QAJ327723 QKC327722:QKF327723 QTY327722:QUB327723 RDU327722:RDX327723 RNQ327722:RNT327723 RXM327722:RXP327723 SHI327722:SHL327723 SRE327722:SRH327723 TBA327722:TBD327723 TKW327722:TKZ327723 TUS327722:TUV327723 UEO327722:UER327723 UOK327722:UON327723 UYG327722:UYJ327723 VIC327722:VIF327723 VRY327722:VSB327723 WBU327722:WBX327723 WLQ327722:WLT327723 WVM327722:WVP327723 E393258:H393259 JA393258:JD393259 SW393258:SZ393259 ACS393258:ACV393259 AMO393258:AMR393259 AWK393258:AWN393259 BGG393258:BGJ393259 BQC393258:BQF393259 BZY393258:CAB393259 CJU393258:CJX393259 CTQ393258:CTT393259 DDM393258:DDP393259 DNI393258:DNL393259 DXE393258:DXH393259 EHA393258:EHD393259 EQW393258:EQZ393259 FAS393258:FAV393259 FKO393258:FKR393259 FUK393258:FUN393259 GEG393258:GEJ393259 GOC393258:GOF393259 GXY393258:GYB393259 HHU393258:HHX393259 HRQ393258:HRT393259 IBM393258:IBP393259 ILI393258:ILL393259 IVE393258:IVH393259 JFA393258:JFD393259 JOW393258:JOZ393259 JYS393258:JYV393259 KIO393258:KIR393259 KSK393258:KSN393259 LCG393258:LCJ393259 LMC393258:LMF393259 LVY393258:LWB393259 MFU393258:MFX393259 MPQ393258:MPT393259 MZM393258:MZP393259 NJI393258:NJL393259 NTE393258:NTH393259 ODA393258:ODD393259 OMW393258:OMZ393259 OWS393258:OWV393259 PGO393258:PGR393259 PQK393258:PQN393259 QAG393258:QAJ393259 QKC393258:QKF393259 QTY393258:QUB393259 RDU393258:RDX393259 RNQ393258:RNT393259 RXM393258:RXP393259 SHI393258:SHL393259 SRE393258:SRH393259 TBA393258:TBD393259 TKW393258:TKZ393259 TUS393258:TUV393259 UEO393258:UER393259 UOK393258:UON393259 UYG393258:UYJ393259 VIC393258:VIF393259 VRY393258:VSB393259 WBU393258:WBX393259 WLQ393258:WLT393259 WVM393258:WVP393259 E458794:H458795 JA458794:JD458795 SW458794:SZ458795 ACS458794:ACV458795 AMO458794:AMR458795 AWK458794:AWN458795 BGG458794:BGJ458795 BQC458794:BQF458795 BZY458794:CAB458795 CJU458794:CJX458795 CTQ458794:CTT458795 DDM458794:DDP458795 DNI458794:DNL458795 DXE458794:DXH458795 EHA458794:EHD458795 EQW458794:EQZ458795 FAS458794:FAV458795 FKO458794:FKR458795 FUK458794:FUN458795 GEG458794:GEJ458795 GOC458794:GOF458795 GXY458794:GYB458795 HHU458794:HHX458795 HRQ458794:HRT458795 IBM458794:IBP458795 ILI458794:ILL458795 IVE458794:IVH458795 JFA458794:JFD458795 JOW458794:JOZ458795 JYS458794:JYV458795 KIO458794:KIR458795 KSK458794:KSN458795 LCG458794:LCJ458795 LMC458794:LMF458795 LVY458794:LWB458795 MFU458794:MFX458795 MPQ458794:MPT458795 MZM458794:MZP458795 NJI458794:NJL458795 NTE458794:NTH458795 ODA458794:ODD458795 OMW458794:OMZ458795 OWS458794:OWV458795 PGO458794:PGR458795 PQK458794:PQN458795 QAG458794:QAJ458795 QKC458794:QKF458795 QTY458794:QUB458795 RDU458794:RDX458795 RNQ458794:RNT458795 RXM458794:RXP458795 SHI458794:SHL458795 SRE458794:SRH458795 TBA458794:TBD458795 TKW458794:TKZ458795 TUS458794:TUV458795 UEO458794:UER458795 UOK458794:UON458795 UYG458794:UYJ458795 VIC458794:VIF458795 VRY458794:VSB458795 WBU458794:WBX458795 WLQ458794:WLT458795 WVM458794:WVP458795 E524330:H524331 JA524330:JD524331 SW524330:SZ524331 ACS524330:ACV524331 AMO524330:AMR524331 AWK524330:AWN524331 BGG524330:BGJ524331 BQC524330:BQF524331 BZY524330:CAB524331 CJU524330:CJX524331 CTQ524330:CTT524331 DDM524330:DDP524331 DNI524330:DNL524331 DXE524330:DXH524331 EHA524330:EHD524331 EQW524330:EQZ524331 FAS524330:FAV524331 FKO524330:FKR524331 FUK524330:FUN524331 GEG524330:GEJ524331 GOC524330:GOF524331 GXY524330:GYB524331 HHU524330:HHX524331 HRQ524330:HRT524331 IBM524330:IBP524331 ILI524330:ILL524331 IVE524330:IVH524331 JFA524330:JFD524331 JOW524330:JOZ524331 JYS524330:JYV524331 KIO524330:KIR524331 KSK524330:KSN524331 LCG524330:LCJ524331 LMC524330:LMF524331 LVY524330:LWB524331 MFU524330:MFX524331 MPQ524330:MPT524331 MZM524330:MZP524331 NJI524330:NJL524331 NTE524330:NTH524331 ODA524330:ODD524331 OMW524330:OMZ524331 OWS524330:OWV524331 PGO524330:PGR524331 PQK524330:PQN524331 QAG524330:QAJ524331 QKC524330:QKF524331 QTY524330:QUB524331 RDU524330:RDX524331 RNQ524330:RNT524331 RXM524330:RXP524331 SHI524330:SHL524331 SRE524330:SRH524331 TBA524330:TBD524331 TKW524330:TKZ524331 TUS524330:TUV524331 UEO524330:UER524331 UOK524330:UON524331 UYG524330:UYJ524331 VIC524330:VIF524331 VRY524330:VSB524331 WBU524330:WBX524331 WLQ524330:WLT524331 WVM524330:WVP524331 E589866:H589867 JA589866:JD589867 SW589866:SZ589867 ACS589866:ACV589867 AMO589866:AMR589867 AWK589866:AWN589867 BGG589866:BGJ589867 BQC589866:BQF589867 BZY589866:CAB589867 CJU589866:CJX589867 CTQ589866:CTT589867 DDM589866:DDP589867 DNI589866:DNL589867 DXE589866:DXH589867 EHA589866:EHD589867 EQW589866:EQZ589867 FAS589866:FAV589867 FKO589866:FKR589867 FUK589866:FUN589867 GEG589866:GEJ589867 GOC589866:GOF589867 GXY589866:GYB589867 HHU589866:HHX589867 HRQ589866:HRT589867 IBM589866:IBP589867 ILI589866:ILL589867 IVE589866:IVH589867 JFA589866:JFD589867 JOW589866:JOZ589867 JYS589866:JYV589867 KIO589866:KIR589867 KSK589866:KSN589867 LCG589866:LCJ589867 LMC589866:LMF589867 LVY589866:LWB589867 MFU589866:MFX589867 MPQ589866:MPT589867 MZM589866:MZP589867 NJI589866:NJL589867 NTE589866:NTH589867 ODA589866:ODD589867 OMW589866:OMZ589867 OWS589866:OWV589867 PGO589866:PGR589867 PQK589866:PQN589867 QAG589866:QAJ589867 QKC589866:QKF589867 QTY589866:QUB589867 RDU589866:RDX589867 RNQ589866:RNT589867 RXM589866:RXP589867 SHI589866:SHL589867 SRE589866:SRH589867 TBA589866:TBD589867 TKW589866:TKZ589867 TUS589866:TUV589867 UEO589866:UER589867 UOK589866:UON589867 UYG589866:UYJ589867 VIC589866:VIF589867 VRY589866:VSB589867 WBU589866:WBX589867 WLQ589866:WLT589867 WVM589866:WVP589867 E655402:H655403 JA655402:JD655403 SW655402:SZ655403 ACS655402:ACV655403 AMO655402:AMR655403 AWK655402:AWN655403 BGG655402:BGJ655403 BQC655402:BQF655403 BZY655402:CAB655403 CJU655402:CJX655403 CTQ655402:CTT655403 DDM655402:DDP655403 DNI655402:DNL655403 DXE655402:DXH655403 EHA655402:EHD655403 EQW655402:EQZ655403 FAS655402:FAV655403 FKO655402:FKR655403 FUK655402:FUN655403 GEG655402:GEJ655403 GOC655402:GOF655403 GXY655402:GYB655403 HHU655402:HHX655403 HRQ655402:HRT655403 IBM655402:IBP655403 ILI655402:ILL655403 IVE655402:IVH655403 JFA655402:JFD655403 JOW655402:JOZ655403 JYS655402:JYV655403 KIO655402:KIR655403 KSK655402:KSN655403 LCG655402:LCJ655403 LMC655402:LMF655403 LVY655402:LWB655403 MFU655402:MFX655403 MPQ655402:MPT655403 MZM655402:MZP655403 NJI655402:NJL655403 NTE655402:NTH655403 ODA655402:ODD655403 OMW655402:OMZ655403 OWS655402:OWV655403 PGO655402:PGR655403 PQK655402:PQN655403 QAG655402:QAJ655403 QKC655402:QKF655403 QTY655402:QUB655403 RDU655402:RDX655403 RNQ655402:RNT655403 RXM655402:RXP655403 SHI655402:SHL655403 SRE655402:SRH655403 TBA655402:TBD655403 TKW655402:TKZ655403 TUS655402:TUV655403 UEO655402:UER655403 UOK655402:UON655403 UYG655402:UYJ655403 VIC655402:VIF655403 VRY655402:VSB655403 WBU655402:WBX655403 WLQ655402:WLT655403 WVM655402:WVP655403 E720938:H720939 JA720938:JD720939 SW720938:SZ720939 ACS720938:ACV720939 AMO720938:AMR720939 AWK720938:AWN720939 BGG720938:BGJ720939 BQC720938:BQF720939 BZY720938:CAB720939 CJU720938:CJX720939 CTQ720938:CTT720939 DDM720938:DDP720939 DNI720938:DNL720939 DXE720938:DXH720939 EHA720938:EHD720939 EQW720938:EQZ720939 FAS720938:FAV720939 FKO720938:FKR720939 FUK720938:FUN720939 GEG720938:GEJ720939 GOC720938:GOF720939 GXY720938:GYB720939 HHU720938:HHX720939 HRQ720938:HRT720939 IBM720938:IBP720939 ILI720938:ILL720939 IVE720938:IVH720939 JFA720938:JFD720939 JOW720938:JOZ720939 JYS720938:JYV720939 KIO720938:KIR720939 KSK720938:KSN720939 LCG720938:LCJ720939 LMC720938:LMF720939 LVY720938:LWB720939 MFU720938:MFX720939 MPQ720938:MPT720939 MZM720938:MZP720939 NJI720938:NJL720939 NTE720938:NTH720939 ODA720938:ODD720939 OMW720938:OMZ720939 OWS720938:OWV720939 PGO720938:PGR720939 PQK720938:PQN720939 QAG720938:QAJ720939 QKC720938:QKF720939 QTY720938:QUB720939 RDU720938:RDX720939 RNQ720938:RNT720939 RXM720938:RXP720939 SHI720938:SHL720939 SRE720938:SRH720939 TBA720938:TBD720939 TKW720938:TKZ720939 TUS720938:TUV720939 UEO720938:UER720939 UOK720938:UON720939 UYG720938:UYJ720939 VIC720938:VIF720939 VRY720938:VSB720939 WBU720938:WBX720939 WLQ720938:WLT720939 WVM720938:WVP720939 E786474:H786475 JA786474:JD786475 SW786474:SZ786475 ACS786474:ACV786475 AMO786474:AMR786475 AWK786474:AWN786475 BGG786474:BGJ786475 BQC786474:BQF786475 BZY786474:CAB786475 CJU786474:CJX786475 CTQ786474:CTT786475 DDM786474:DDP786475 DNI786474:DNL786475 DXE786474:DXH786475 EHA786474:EHD786475 EQW786474:EQZ786475 FAS786474:FAV786475 FKO786474:FKR786475 FUK786474:FUN786475 GEG786474:GEJ786475 GOC786474:GOF786475 GXY786474:GYB786475 HHU786474:HHX786475 HRQ786474:HRT786475 IBM786474:IBP786475 ILI786474:ILL786475 IVE786474:IVH786475 JFA786474:JFD786475 JOW786474:JOZ786475 JYS786474:JYV786475 KIO786474:KIR786475 KSK786474:KSN786475 LCG786474:LCJ786475 LMC786474:LMF786475 LVY786474:LWB786475 MFU786474:MFX786475 MPQ786474:MPT786475 MZM786474:MZP786475 NJI786474:NJL786475 NTE786474:NTH786475 ODA786474:ODD786475 OMW786474:OMZ786475 OWS786474:OWV786475 PGO786474:PGR786475 PQK786474:PQN786475 QAG786474:QAJ786475 QKC786474:QKF786475 QTY786474:QUB786475 RDU786474:RDX786475 RNQ786474:RNT786475 RXM786474:RXP786475 SHI786474:SHL786475 SRE786474:SRH786475 TBA786474:TBD786475 TKW786474:TKZ786475 TUS786474:TUV786475 UEO786474:UER786475 UOK786474:UON786475 UYG786474:UYJ786475 VIC786474:VIF786475 VRY786474:VSB786475 WBU786474:WBX786475 WLQ786474:WLT786475 WVM786474:WVP786475 E852010:H852011 JA852010:JD852011 SW852010:SZ852011 ACS852010:ACV852011 AMO852010:AMR852011 AWK852010:AWN852011 BGG852010:BGJ852011 BQC852010:BQF852011 BZY852010:CAB852011 CJU852010:CJX852011 CTQ852010:CTT852011 DDM852010:DDP852011 DNI852010:DNL852011 DXE852010:DXH852011 EHA852010:EHD852011 EQW852010:EQZ852011 FAS852010:FAV852011 FKO852010:FKR852011 FUK852010:FUN852011 GEG852010:GEJ852011 GOC852010:GOF852011 GXY852010:GYB852011 HHU852010:HHX852011 HRQ852010:HRT852011 IBM852010:IBP852011 ILI852010:ILL852011 IVE852010:IVH852011 JFA852010:JFD852011 JOW852010:JOZ852011 JYS852010:JYV852011 KIO852010:KIR852011 KSK852010:KSN852011 LCG852010:LCJ852011 LMC852010:LMF852011 LVY852010:LWB852011 MFU852010:MFX852011 MPQ852010:MPT852011 MZM852010:MZP852011 NJI852010:NJL852011 NTE852010:NTH852011 ODA852010:ODD852011 OMW852010:OMZ852011 OWS852010:OWV852011 PGO852010:PGR852011 PQK852010:PQN852011 QAG852010:QAJ852011 QKC852010:QKF852011 QTY852010:QUB852011 RDU852010:RDX852011 RNQ852010:RNT852011 RXM852010:RXP852011 SHI852010:SHL852011 SRE852010:SRH852011 TBA852010:TBD852011 TKW852010:TKZ852011 TUS852010:TUV852011 UEO852010:UER852011 UOK852010:UON852011 UYG852010:UYJ852011 VIC852010:VIF852011 VRY852010:VSB852011 WBU852010:WBX852011 WLQ852010:WLT852011 WVM852010:WVP852011 E917546:H917547 JA917546:JD917547 SW917546:SZ917547 ACS917546:ACV917547 AMO917546:AMR917547 AWK917546:AWN917547 BGG917546:BGJ917547 BQC917546:BQF917547 BZY917546:CAB917547 CJU917546:CJX917547 CTQ917546:CTT917547 DDM917546:DDP917547 DNI917546:DNL917547 DXE917546:DXH917547 EHA917546:EHD917547 EQW917546:EQZ917547 FAS917546:FAV917547 FKO917546:FKR917547 FUK917546:FUN917547 GEG917546:GEJ917547 GOC917546:GOF917547 GXY917546:GYB917547 HHU917546:HHX917547 HRQ917546:HRT917547 IBM917546:IBP917547 ILI917546:ILL917547 IVE917546:IVH917547 JFA917546:JFD917547 JOW917546:JOZ917547 JYS917546:JYV917547 KIO917546:KIR917547 KSK917546:KSN917547 LCG917546:LCJ917547 LMC917546:LMF917547 LVY917546:LWB917547 MFU917546:MFX917547 MPQ917546:MPT917547 MZM917546:MZP917547 NJI917546:NJL917547 NTE917546:NTH917547 ODA917546:ODD917547 OMW917546:OMZ917547 OWS917546:OWV917547 PGO917546:PGR917547 PQK917546:PQN917547 QAG917546:QAJ917547 QKC917546:QKF917547 QTY917546:QUB917547 RDU917546:RDX917547 RNQ917546:RNT917547 RXM917546:RXP917547 SHI917546:SHL917547 SRE917546:SRH917547 TBA917546:TBD917547 TKW917546:TKZ917547 TUS917546:TUV917547 UEO917546:UER917547 UOK917546:UON917547 UYG917546:UYJ917547 VIC917546:VIF917547 VRY917546:VSB917547 WBU917546:WBX917547 WLQ917546:WLT917547 WVM917546:WVP917547 E983082:H983083 JA983082:JD983083 SW983082:SZ983083 ACS983082:ACV983083 AMO983082:AMR983083 AWK983082:AWN983083 BGG983082:BGJ983083 BQC983082:BQF983083 BZY983082:CAB983083 CJU983082:CJX983083 CTQ983082:CTT983083 DDM983082:DDP983083 DNI983082:DNL983083 DXE983082:DXH983083 EHA983082:EHD983083 EQW983082:EQZ983083 FAS983082:FAV983083 FKO983082:FKR983083 FUK983082:FUN983083 GEG983082:GEJ983083 GOC983082:GOF983083 GXY983082:GYB983083 HHU983082:HHX983083 HRQ983082:HRT983083 IBM983082:IBP983083 ILI983082:ILL983083 IVE983082:IVH983083 JFA983082:JFD983083 JOW983082:JOZ983083 JYS983082:JYV983083 KIO983082:KIR983083 KSK983082:KSN983083 LCG983082:LCJ983083 LMC983082:LMF983083 LVY983082:LWB983083 MFU983082:MFX983083 MPQ983082:MPT983083 MZM983082:MZP983083 NJI983082:NJL983083 NTE983082:NTH983083 ODA983082:ODD983083 OMW983082:OMZ983083 OWS983082:OWV983083 PGO983082:PGR983083 PQK983082:PQN983083 QAG983082:QAJ983083 QKC983082:QKF983083 QTY983082:QUB983083 RDU983082:RDX983083 RNQ983082:RNT983083 RXM983082:RXP983083 SHI983082:SHL983083 SRE983082:SRH983083 TBA983082:TBD983083 TKW983082:TKZ983083 TUS983082:TUV983083 UEO983082:UER983083 UOK983082:UON983083 UYG983082:UYJ983083 VIC983082:VIF983083 VRY983082:VSB983083 WBU983082:WBX983083 WLQ983082:WLT983083 WVM983082:WVP983083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3 IZ65561:IZ65563 SV65561:SV65563 ACR65561:ACR65563 AMN65561:AMN65563 AWJ65561:AWJ65563 BGF65561:BGF65563 BQB65561:BQB65563 BZX65561:BZX65563 CJT65561:CJT65563 CTP65561:CTP65563 DDL65561:DDL65563 DNH65561:DNH65563 DXD65561:DXD65563 EGZ65561:EGZ65563 EQV65561:EQV65563 FAR65561:FAR65563 FKN65561:FKN65563 FUJ65561:FUJ65563 GEF65561:GEF65563 GOB65561:GOB65563 GXX65561:GXX65563 HHT65561:HHT65563 HRP65561:HRP65563 IBL65561:IBL65563 ILH65561:ILH65563 IVD65561:IVD65563 JEZ65561:JEZ65563 JOV65561:JOV65563 JYR65561:JYR65563 KIN65561:KIN65563 KSJ65561:KSJ65563 LCF65561:LCF65563 LMB65561:LMB65563 LVX65561:LVX65563 MFT65561:MFT65563 MPP65561:MPP65563 MZL65561:MZL65563 NJH65561:NJH65563 NTD65561:NTD65563 OCZ65561:OCZ65563 OMV65561:OMV65563 OWR65561:OWR65563 PGN65561:PGN65563 PQJ65561:PQJ65563 QAF65561:QAF65563 QKB65561:QKB65563 QTX65561:QTX65563 RDT65561:RDT65563 RNP65561:RNP65563 RXL65561:RXL65563 SHH65561:SHH65563 SRD65561:SRD65563 TAZ65561:TAZ65563 TKV65561:TKV65563 TUR65561:TUR65563 UEN65561:UEN65563 UOJ65561:UOJ65563 UYF65561:UYF65563 VIB65561:VIB65563 VRX65561:VRX65563 WBT65561:WBT65563 WLP65561:WLP65563 WVL65561:WVL65563 D131097:D131099 IZ131097:IZ131099 SV131097:SV131099 ACR131097:ACR131099 AMN131097:AMN131099 AWJ131097:AWJ131099 BGF131097:BGF131099 BQB131097:BQB131099 BZX131097:BZX131099 CJT131097:CJT131099 CTP131097:CTP131099 DDL131097:DDL131099 DNH131097:DNH131099 DXD131097:DXD131099 EGZ131097:EGZ131099 EQV131097:EQV131099 FAR131097:FAR131099 FKN131097:FKN131099 FUJ131097:FUJ131099 GEF131097:GEF131099 GOB131097:GOB131099 GXX131097:GXX131099 HHT131097:HHT131099 HRP131097:HRP131099 IBL131097:IBL131099 ILH131097:ILH131099 IVD131097:IVD131099 JEZ131097:JEZ131099 JOV131097:JOV131099 JYR131097:JYR131099 KIN131097:KIN131099 KSJ131097:KSJ131099 LCF131097:LCF131099 LMB131097:LMB131099 LVX131097:LVX131099 MFT131097:MFT131099 MPP131097:MPP131099 MZL131097:MZL131099 NJH131097:NJH131099 NTD131097:NTD131099 OCZ131097:OCZ131099 OMV131097:OMV131099 OWR131097:OWR131099 PGN131097:PGN131099 PQJ131097:PQJ131099 QAF131097:QAF131099 QKB131097:QKB131099 QTX131097:QTX131099 RDT131097:RDT131099 RNP131097:RNP131099 RXL131097:RXL131099 SHH131097:SHH131099 SRD131097:SRD131099 TAZ131097:TAZ131099 TKV131097:TKV131099 TUR131097:TUR131099 UEN131097:UEN131099 UOJ131097:UOJ131099 UYF131097:UYF131099 VIB131097:VIB131099 VRX131097:VRX131099 WBT131097:WBT131099 WLP131097:WLP131099 WVL131097:WVL131099 D196633:D196635 IZ196633:IZ196635 SV196633:SV196635 ACR196633:ACR196635 AMN196633:AMN196635 AWJ196633:AWJ196635 BGF196633:BGF196635 BQB196633:BQB196635 BZX196633:BZX196635 CJT196633:CJT196635 CTP196633:CTP196635 DDL196633:DDL196635 DNH196633:DNH196635 DXD196633:DXD196635 EGZ196633:EGZ196635 EQV196633:EQV196635 FAR196633:FAR196635 FKN196633:FKN196635 FUJ196633:FUJ196635 GEF196633:GEF196635 GOB196633:GOB196635 GXX196633:GXX196635 HHT196633:HHT196635 HRP196633:HRP196635 IBL196633:IBL196635 ILH196633:ILH196635 IVD196633:IVD196635 JEZ196633:JEZ196635 JOV196633:JOV196635 JYR196633:JYR196635 KIN196633:KIN196635 KSJ196633:KSJ196635 LCF196633:LCF196635 LMB196633:LMB196635 LVX196633:LVX196635 MFT196633:MFT196635 MPP196633:MPP196635 MZL196633:MZL196635 NJH196633:NJH196635 NTD196633:NTD196635 OCZ196633:OCZ196635 OMV196633:OMV196635 OWR196633:OWR196635 PGN196633:PGN196635 PQJ196633:PQJ196635 QAF196633:QAF196635 QKB196633:QKB196635 QTX196633:QTX196635 RDT196633:RDT196635 RNP196633:RNP196635 RXL196633:RXL196635 SHH196633:SHH196635 SRD196633:SRD196635 TAZ196633:TAZ196635 TKV196633:TKV196635 TUR196633:TUR196635 UEN196633:UEN196635 UOJ196633:UOJ196635 UYF196633:UYF196635 VIB196633:VIB196635 VRX196633:VRX196635 WBT196633:WBT196635 WLP196633:WLP196635 WVL196633:WVL196635 D262169:D262171 IZ262169:IZ262171 SV262169:SV262171 ACR262169:ACR262171 AMN262169:AMN262171 AWJ262169:AWJ262171 BGF262169:BGF262171 BQB262169:BQB262171 BZX262169:BZX262171 CJT262169:CJT262171 CTP262169:CTP262171 DDL262169:DDL262171 DNH262169:DNH262171 DXD262169:DXD262171 EGZ262169:EGZ262171 EQV262169:EQV262171 FAR262169:FAR262171 FKN262169:FKN262171 FUJ262169:FUJ262171 GEF262169:GEF262171 GOB262169:GOB262171 GXX262169:GXX262171 HHT262169:HHT262171 HRP262169:HRP262171 IBL262169:IBL262171 ILH262169:ILH262171 IVD262169:IVD262171 JEZ262169:JEZ262171 JOV262169:JOV262171 JYR262169:JYR262171 KIN262169:KIN262171 KSJ262169:KSJ262171 LCF262169:LCF262171 LMB262169:LMB262171 LVX262169:LVX262171 MFT262169:MFT262171 MPP262169:MPP262171 MZL262169:MZL262171 NJH262169:NJH262171 NTD262169:NTD262171 OCZ262169:OCZ262171 OMV262169:OMV262171 OWR262169:OWR262171 PGN262169:PGN262171 PQJ262169:PQJ262171 QAF262169:QAF262171 QKB262169:QKB262171 QTX262169:QTX262171 RDT262169:RDT262171 RNP262169:RNP262171 RXL262169:RXL262171 SHH262169:SHH262171 SRD262169:SRD262171 TAZ262169:TAZ262171 TKV262169:TKV262171 TUR262169:TUR262171 UEN262169:UEN262171 UOJ262169:UOJ262171 UYF262169:UYF262171 VIB262169:VIB262171 VRX262169:VRX262171 WBT262169:WBT262171 WLP262169:WLP262171 WVL262169:WVL262171 D327705:D327707 IZ327705:IZ327707 SV327705:SV327707 ACR327705:ACR327707 AMN327705:AMN327707 AWJ327705:AWJ327707 BGF327705:BGF327707 BQB327705:BQB327707 BZX327705:BZX327707 CJT327705:CJT327707 CTP327705:CTP327707 DDL327705:DDL327707 DNH327705:DNH327707 DXD327705:DXD327707 EGZ327705:EGZ327707 EQV327705:EQV327707 FAR327705:FAR327707 FKN327705:FKN327707 FUJ327705:FUJ327707 GEF327705:GEF327707 GOB327705:GOB327707 GXX327705:GXX327707 HHT327705:HHT327707 HRP327705:HRP327707 IBL327705:IBL327707 ILH327705:ILH327707 IVD327705:IVD327707 JEZ327705:JEZ327707 JOV327705:JOV327707 JYR327705:JYR327707 KIN327705:KIN327707 KSJ327705:KSJ327707 LCF327705:LCF327707 LMB327705:LMB327707 LVX327705:LVX327707 MFT327705:MFT327707 MPP327705:MPP327707 MZL327705:MZL327707 NJH327705:NJH327707 NTD327705:NTD327707 OCZ327705:OCZ327707 OMV327705:OMV327707 OWR327705:OWR327707 PGN327705:PGN327707 PQJ327705:PQJ327707 QAF327705:QAF327707 QKB327705:QKB327707 QTX327705:QTX327707 RDT327705:RDT327707 RNP327705:RNP327707 RXL327705:RXL327707 SHH327705:SHH327707 SRD327705:SRD327707 TAZ327705:TAZ327707 TKV327705:TKV327707 TUR327705:TUR327707 UEN327705:UEN327707 UOJ327705:UOJ327707 UYF327705:UYF327707 VIB327705:VIB327707 VRX327705:VRX327707 WBT327705:WBT327707 WLP327705:WLP327707 WVL327705:WVL327707 D393241:D393243 IZ393241:IZ393243 SV393241:SV393243 ACR393241:ACR393243 AMN393241:AMN393243 AWJ393241:AWJ393243 BGF393241:BGF393243 BQB393241:BQB393243 BZX393241:BZX393243 CJT393241:CJT393243 CTP393241:CTP393243 DDL393241:DDL393243 DNH393241:DNH393243 DXD393241:DXD393243 EGZ393241:EGZ393243 EQV393241:EQV393243 FAR393241:FAR393243 FKN393241:FKN393243 FUJ393241:FUJ393243 GEF393241:GEF393243 GOB393241:GOB393243 GXX393241:GXX393243 HHT393241:HHT393243 HRP393241:HRP393243 IBL393241:IBL393243 ILH393241:ILH393243 IVD393241:IVD393243 JEZ393241:JEZ393243 JOV393241:JOV393243 JYR393241:JYR393243 KIN393241:KIN393243 KSJ393241:KSJ393243 LCF393241:LCF393243 LMB393241:LMB393243 LVX393241:LVX393243 MFT393241:MFT393243 MPP393241:MPP393243 MZL393241:MZL393243 NJH393241:NJH393243 NTD393241:NTD393243 OCZ393241:OCZ393243 OMV393241:OMV393243 OWR393241:OWR393243 PGN393241:PGN393243 PQJ393241:PQJ393243 QAF393241:QAF393243 QKB393241:QKB393243 QTX393241:QTX393243 RDT393241:RDT393243 RNP393241:RNP393243 RXL393241:RXL393243 SHH393241:SHH393243 SRD393241:SRD393243 TAZ393241:TAZ393243 TKV393241:TKV393243 TUR393241:TUR393243 UEN393241:UEN393243 UOJ393241:UOJ393243 UYF393241:UYF393243 VIB393241:VIB393243 VRX393241:VRX393243 WBT393241:WBT393243 WLP393241:WLP393243 WVL393241:WVL393243 D458777:D458779 IZ458777:IZ458779 SV458777:SV458779 ACR458777:ACR458779 AMN458777:AMN458779 AWJ458777:AWJ458779 BGF458777:BGF458779 BQB458777:BQB458779 BZX458777:BZX458779 CJT458777:CJT458779 CTP458777:CTP458779 DDL458777:DDL458779 DNH458777:DNH458779 DXD458777:DXD458779 EGZ458777:EGZ458779 EQV458777:EQV458779 FAR458777:FAR458779 FKN458777:FKN458779 FUJ458777:FUJ458779 GEF458777:GEF458779 GOB458777:GOB458779 GXX458777:GXX458779 HHT458777:HHT458779 HRP458777:HRP458779 IBL458777:IBL458779 ILH458777:ILH458779 IVD458777:IVD458779 JEZ458777:JEZ458779 JOV458777:JOV458779 JYR458777:JYR458779 KIN458777:KIN458779 KSJ458777:KSJ458779 LCF458777:LCF458779 LMB458777:LMB458779 LVX458777:LVX458779 MFT458777:MFT458779 MPP458777:MPP458779 MZL458777:MZL458779 NJH458777:NJH458779 NTD458777:NTD458779 OCZ458777:OCZ458779 OMV458777:OMV458779 OWR458777:OWR458779 PGN458777:PGN458779 PQJ458777:PQJ458779 QAF458777:QAF458779 QKB458777:QKB458779 QTX458777:QTX458779 RDT458777:RDT458779 RNP458777:RNP458779 RXL458777:RXL458779 SHH458777:SHH458779 SRD458777:SRD458779 TAZ458777:TAZ458779 TKV458777:TKV458779 TUR458777:TUR458779 UEN458777:UEN458779 UOJ458777:UOJ458779 UYF458777:UYF458779 VIB458777:VIB458779 VRX458777:VRX458779 WBT458777:WBT458779 WLP458777:WLP458779 WVL458777:WVL458779 D524313:D524315 IZ524313:IZ524315 SV524313:SV524315 ACR524313:ACR524315 AMN524313:AMN524315 AWJ524313:AWJ524315 BGF524313:BGF524315 BQB524313:BQB524315 BZX524313:BZX524315 CJT524313:CJT524315 CTP524313:CTP524315 DDL524313:DDL524315 DNH524313:DNH524315 DXD524313:DXD524315 EGZ524313:EGZ524315 EQV524313:EQV524315 FAR524313:FAR524315 FKN524313:FKN524315 FUJ524313:FUJ524315 GEF524313:GEF524315 GOB524313:GOB524315 GXX524313:GXX524315 HHT524313:HHT524315 HRP524313:HRP524315 IBL524313:IBL524315 ILH524313:ILH524315 IVD524313:IVD524315 JEZ524313:JEZ524315 JOV524313:JOV524315 JYR524313:JYR524315 KIN524313:KIN524315 KSJ524313:KSJ524315 LCF524313:LCF524315 LMB524313:LMB524315 LVX524313:LVX524315 MFT524313:MFT524315 MPP524313:MPP524315 MZL524313:MZL524315 NJH524313:NJH524315 NTD524313:NTD524315 OCZ524313:OCZ524315 OMV524313:OMV524315 OWR524313:OWR524315 PGN524313:PGN524315 PQJ524313:PQJ524315 QAF524313:QAF524315 QKB524313:QKB524315 QTX524313:QTX524315 RDT524313:RDT524315 RNP524313:RNP524315 RXL524313:RXL524315 SHH524313:SHH524315 SRD524313:SRD524315 TAZ524313:TAZ524315 TKV524313:TKV524315 TUR524313:TUR524315 UEN524313:UEN524315 UOJ524313:UOJ524315 UYF524313:UYF524315 VIB524313:VIB524315 VRX524313:VRX524315 WBT524313:WBT524315 WLP524313:WLP524315 WVL524313:WVL524315 D589849:D589851 IZ589849:IZ589851 SV589849:SV589851 ACR589849:ACR589851 AMN589849:AMN589851 AWJ589849:AWJ589851 BGF589849:BGF589851 BQB589849:BQB589851 BZX589849:BZX589851 CJT589849:CJT589851 CTP589849:CTP589851 DDL589849:DDL589851 DNH589849:DNH589851 DXD589849:DXD589851 EGZ589849:EGZ589851 EQV589849:EQV589851 FAR589849:FAR589851 FKN589849:FKN589851 FUJ589849:FUJ589851 GEF589849:GEF589851 GOB589849:GOB589851 GXX589849:GXX589851 HHT589849:HHT589851 HRP589849:HRP589851 IBL589849:IBL589851 ILH589849:ILH589851 IVD589849:IVD589851 JEZ589849:JEZ589851 JOV589849:JOV589851 JYR589849:JYR589851 KIN589849:KIN589851 KSJ589849:KSJ589851 LCF589849:LCF589851 LMB589849:LMB589851 LVX589849:LVX589851 MFT589849:MFT589851 MPP589849:MPP589851 MZL589849:MZL589851 NJH589849:NJH589851 NTD589849:NTD589851 OCZ589849:OCZ589851 OMV589849:OMV589851 OWR589849:OWR589851 PGN589849:PGN589851 PQJ589849:PQJ589851 QAF589849:QAF589851 QKB589849:QKB589851 QTX589849:QTX589851 RDT589849:RDT589851 RNP589849:RNP589851 RXL589849:RXL589851 SHH589849:SHH589851 SRD589849:SRD589851 TAZ589849:TAZ589851 TKV589849:TKV589851 TUR589849:TUR589851 UEN589849:UEN589851 UOJ589849:UOJ589851 UYF589849:UYF589851 VIB589849:VIB589851 VRX589849:VRX589851 WBT589849:WBT589851 WLP589849:WLP589851 WVL589849:WVL589851 D655385:D655387 IZ655385:IZ655387 SV655385:SV655387 ACR655385:ACR655387 AMN655385:AMN655387 AWJ655385:AWJ655387 BGF655385:BGF655387 BQB655385:BQB655387 BZX655385:BZX655387 CJT655385:CJT655387 CTP655385:CTP655387 DDL655385:DDL655387 DNH655385:DNH655387 DXD655385:DXD655387 EGZ655385:EGZ655387 EQV655385:EQV655387 FAR655385:FAR655387 FKN655385:FKN655387 FUJ655385:FUJ655387 GEF655385:GEF655387 GOB655385:GOB655387 GXX655385:GXX655387 HHT655385:HHT655387 HRP655385:HRP655387 IBL655385:IBL655387 ILH655385:ILH655387 IVD655385:IVD655387 JEZ655385:JEZ655387 JOV655385:JOV655387 JYR655385:JYR655387 KIN655385:KIN655387 KSJ655385:KSJ655387 LCF655385:LCF655387 LMB655385:LMB655387 LVX655385:LVX655387 MFT655385:MFT655387 MPP655385:MPP655387 MZL655385:MZL655387 NJH655385:NJH655387 NTD655385:NTD655387 OCZ655385:OCZ655387 OMV655385:OMV655387 OWR655385:OWR655387 PGN655385:PGN655387 PQJ655385:PQJ655387 QAF655385:QAF655387 QKB655385:QKB655387 QTX655385:QTX655387 RDT655385:RDT655387 RNP655385:RNP655387 RXL655385:RXL655387 SHH655385:SHH655387 SRD655385:SRD655387 TAZ655385:TAZ655387 TKV655385:TKV655387 TUR655385:TUR655387 UEN655385:UEN655387 UOJ655385:UOJ655387 UYF655385:UYF655387 VIB655385:VIB655387 VRX655385:VRX655387 WBT655385:WBT655387 WLP655385:WLP655387 WVL655385:WVL655387 D720921:D720923 IZ720921:IZ720923 SV720921:SV720923 ACR720921:ACR720923 AMN720921:AMN720923 AWJ720921:AWJ720923 BGF720921:BGF720923 BQB720921:BQB720923 BZX720921:BZX720923 CJT720921:CJT720923 CTP720921:CTP720923 DDL720921:DDL720923 DNH720921:DNH720923 DXD720921:DXD720923 EGZ720921:EGZ720923 EQV720921:EQV720923 FAR720921:FAR720923 FKN720921:FKN720923 FUJ720921:FUJ720923 GEF720921:GEF720923 GOB720921:GOB720923 GXX720921:GXX720923 HHT720921:HHT720923 HRP720921:HRP720923 IBL720921:IBL720923 ILH720921:ILH720923 IVD720921:IVD720923 JEZ720921:JEZ720923 JOV720921:JOV720923 JYR720921:JYR720923 KIN720921:KIN720923 KSJ720921:KSJ720923 LCF720921:LCF720923 LMB720921:LMB720923 LVX720921:LVX720923 MFT720921:MFT720923 MPP720921:MPP720923 MZL720921:MZL720923 NJH720921:NJH720923 NTD720921:NTD720923 OCZ720921:OCZ720923 OMV720921:OMV720923 OWR720921:OWR720923 PGN720921:PGN720923 PQJ720921:PQJ720923 QAF720921:QAF720923 QKB720921:QKB720923 QTX720921:QTX720923 RDT720921:RDT720923 RNP720921:RNP720923 RXL720921:RXL720923 SHH720921:SHH720923 SRD720921:SRD720923 TAZ720921:TAZ720923 TKV720921:TKV720923 TUR720921:TUR720923 UEN720921:UEN720923 UOJ720921:UOJ720923 UYF720921:UYF720923 VIB720921:VIB720923 VRX720921:VRX720923 WBT720921:WBT720923 WLP720921:WLP720923 WVL720921:WVL720923 D786457:D786459 IZ786457:IZ786459 SV786457:SV786459 ACR786457:ACR786459 AMN786457:AMN786459 AWJ786457:AWJ786459 BGF786457:BGF786459 BQB786457:BQB786459 BZX786457:BZX786459 CJT786457:CJT786459 CTP786457:CTP786459 DDL786457:DDL786459 DNH786457:DNH786459 DXD786457:DXD786459 EGZ786457:EGZ786459 EQV786457:EQV786459 FAR786457:FAR786459 FKN786457:FKN786459 FUJ786457:FUJ786459 GEF786457:GEF786459 GOB786457:GOB786459 GXX786457:GXX786459 HHT786457:HHT786459 HRP786457:HRP786459 IBL786457:IBL786459 ILH786457:ILH786459 IVD786457:IVD786459 JEZ786457:JEZ786459 JOV786457:JOV786459 JYR786457:JYR786459 KIN786457:KIN786459 KSJ786457:KSJ786459 LCF786457:LCF786459 LMB786457:LMB786459 LVX786457:LVX786459 MFT786457:MFT786459 MPP786457:MPP786459 MZL786457:MZL786459 NJH786457:NJH786459 NTD786457:NTD786459 OCZ786457:OCZ786459 OMV786457:OMV786459 OWR786457:OWR786459 PGN786457:PGN786459 PQJ786457:PQJ786459 QAF786457:QAF786459 QKB786457:QKB786459 QTX786457:QTX786459 RDT786457:RDT786459 RNP786457:RNP786459 RXL786457:RXL786459 SHH786457:SHH786459 SRD786457:SRD786459 TAZ786457:TAZ786459 TKV786457:TKV786459 TUR786457:TUR786459 UEN786457:UEN786459 UOJ786457:UOJ786459 UYF786457:UYF786459 VIB786457:VIB786459 VRX786457:VRX786459 WBT786457:WBT786459 WLP786457:WLP786459 WVL786457:WVL786459 D851993:D851995 IZ851993:IZ851995 SV851993:SV851995 ACR851993:ACR851995 AMN851993:AMN851995 AWJ851993:AWJ851995 BGF851993:BGF851995 BQB851993:BQB851995 BZX851993:BZX851995 CJT851993:CJT851995 CTP851993:CTP851995 DDL851993:DDL851995 DNH851993:DNH851995 DXD851993:DXD851995 EGZ851993:EGZ851995 EQV851993:EQV851995 FAR851993:FAR851995 FKN851993:FKN851995 FUJ851993:FUJ851995 GEF851993:GEF851995 GOB851993:GOB851995 GXX851993:GXX851995 HHT851993:HHT851995 HRP851993:HRP851995 IBL851993:IBL851995 ILH851993:ILH851995 IVD851993:IVD851995 JEZ851993:JEZ851995 JOV851993:JOV851995 JYR851993:JYR851995 KIN851993:KIN851995 KSJ851993:KSJ851995 LCF851993:LCF851995 LMB851993:LMB851995 LVX851993:LVX851995 MFT851993:MFT851995 MPP851993:MPP851995 MZL851993:MZL851995 NJH851993:NJH851995 NTD851993:NTD851995 OCZ851993:OCZ851995 OMV851993:OMV851995 OWR851993:OWR851995 PGN851993:PGN851995 PQJ851993:PQJ851995 QAF851993:QAF851995 QKB851993:QKB851995 QTX851993:QTX851995 RDT851993:RDT851995 RNP851993:RNP851995 RXL851993:RXL851995 SHH851993:SHH851995 SRD851993:SRD851995 TAZ851993:TAZ851995 TKV851993:TKV851995 TUR851993:TUR851995 UEN851993:UEN851995 UOJ851993:UOJ851995 UYF851993:UYF851995 VIB851993:VIB851995 VRX851993:VRX851995 WBT851993:WBT851995 WLP851993:WLP851995 WVL851993:WVL851995 D917529:D917531 IZ917529:IZ917531 SV917529:SV917531 ACR917529:ACR917531 AMN917529:AMN917531 AWJ917529:AWJ917531 BGF917529:BGF917531 BQB917529:BQB917531 BZX917529:BZX917531 CJT917529:CJT917531 CTP917529:CTP917531 DDL917529:DDL917531 DNH917529:DNH917531 DXD917529:DXD917531 EGZ917529:EGZ917531 EQV917529:EQV917531 FAR917529:FAR917531 FKN917529:FKN917531 FUJ917529:FUJ917531 GEF917529:GEF917531 GOB917529:GOB917531 GXX917529:GXX917531 HHT917529:HHT917531 HRP917529:HRP917531 IBL917529:IBL917531 ILH917529:ILH917531 IVD917529:IVD917531 JEZ917529:JEZ917531 JOV917529:JOV917531 JYR917529:JYR917531 KIN917529:KIN917531 KSJ917529:KSJ917531 LCF917529:LCF917531 LMB917529:LMB917531 LVX917529:LVX917531 MFT917529:MFT917531 MPP917529:MPP917531 MZL917529:MZL917531 NJH917529:NJH917531 NTD917529:NTD917531 OCZ917529:OCZ917531 OMV917529:OMV917531 OWR917529:OWR917531 PGN917529:PGN917531 PQJ917529:PQJ917531 QAF917529:QAF917531 QKB917529:QKB917531 QTX917529:QTX917531 RDT917529:RDT917531 RNP917529:RNP917531 RXL917529:RXL917531 SHH917529:SHH917531 SRD917529:SRD917531 TAZ917529:TAZ917531 TKV917529:TKV917531 TUR917529:TUR917531 UEN917529:UEN917531 UOJ917529:UOJ917531 UYF917529:UYF917531 VIB917529:VIB917531 VRX917529:VRX917531 WBT917529:WBT917531 WLP917529:WLP917531 WVL917529:WVL917531 D983065:D983067 IZ983065:IZ983067 SV983065:SV983067 ACR983065:ACR983067 AMN983065:AMN983067 AWJ983065:AWJ983067 BGF983065:BGF983067 BQB983065:BQB983067 BZX983065:BZX983067 CJT983065:CJT983067 CTP983065:CTP983067 DDL983065:DDL983067 DNH983065:DNH983067 DXD983065:DXD983067 EGZ983065:EGZ983067 EQV983065:EQV983067 FAR983065:FAR983067 FKN983065:FKN983067 FUJ983065:FUJ983067 GEF983065:GEF983067 GOB983065:GOB983067 GXX983065:GXX983067 HHT983065:HHT983067 HRP983065:HRP983067 IBL983065:IBL983067 ILH983065:ILH983067 IVD983065:IVD983067 JEZ983065:JEZ983067 JOV983065:JOV983067 JYR983065:JYR983067 KIN983065:KIN983067 KSJ983065:KSJ983067 LCF983065:LCF983067 LMB983065:LMB983067 LVX983065:LVX983067 MFT983065:MFT983067 MPP983065:MPP983067 MZL983065:MZL983067 NJH983065:NJH983067 NTD983065:NTD983067 OCZ983065:OCZ983067 OMV983065:OMV983067 OWR983065:OWR983067 PGN983065:PGN983067 PQJ983065:PQJ983067 QAF983065:QAF983067 QKB983065:QKB983067 QTX983065:QTX983067 RDT983065:RDT983067 RNP983065:RNP983067 RXL983065:RXL983067 SHH983065:SHH983067 SRD983065:SRD983067 TAZ983065:TAZ983067 TKV983065:TKV983067 TUR983065:TUR983067 UEN983065:UEN983067 UOJ983065:UOJ983067 UYF983065:UYF983067 VIB983065:VIB983067 VRX983065:VRX983067 WBT983065:WBT983067 WLP983065:WLP983067 WVL983065:WVL983067" xr:uid="{BCFFF1D8-CD51-4632-B3F3-8EC1DD112E58}"/>
    <dataValidation imeMode="halfAlpha" allowBlank="1" showInputMessage="1" showErrorMessage="1" sqref="G5:G15 JC5:JC15 SY5:SY15 ACU5:ACU15 AMQ5:AMQ15 AWM5:AWM15 BGI5:BGI15 BQE5:BQE15 CAA5:CAA15 CJW5:CJW15 CTS5:CTS15 DDO5:DDO15 DNK5:DNK15 DXG5:DXG15 EHC5:EHC15 EQY5:EQY15 FAU5:FAU15 FKQ5:FKQ15 FUM5:FUM15 GEI5:GEI15 GOE5:GOE15 GYA5:GYA15 HHW5:HHW15 HRS5:HRS15 IBO5:IBO15 ILK5:ILK15 IVG5:IVG15 JFC5:JFC15 JOY5:JOY15 JYU5:JYU15 KIQ5:KIQ15 KSM5:KSM15 LCI5:LCI15 LME5:LME15 LWA5:LWA15 MFW5:MFW15 MPS5:MPS15 MZO5:MZO15 NJK5:NJK15 NTG5:NTG15 ODC5:ODC15 OMY5:OMY15 OWU5:OWU15 PGQ5:PGQ15 PQM5:PQM15 QAI5:QAI15 QKE5:QKE15 QUA5:QUA15 RDW5:RDW15 RNS5:RNS15 RXO5:RXO15 SHK5:SHK15 SRG5:SRG15 TBC5:TBC15 TKY5:TKY15 TUU5:TUU15 UEQ5:UEQ15 UOM5:UOM15 UYI5:UYI15 VIE5:VIE15 VSA5:VSA15 WBW5:WBW15 WLS5:WLS15 WVO5:WVO15 G65541:G65551 JC65541:JC65551 SY65541:SY65551 ACU65541:ACU65551 AMQ65541:AMQ65551 AWM65541:AWM65551 BGI65541:BGI65551 BQE65541:BQE65551 CAA65541:CAA65551 CJW65541:CJW65551 CTS65541:CTS65551 DDO65541:DDO65551 DNK65541:DNK65551 DXG65541:DXG65551 EHC65541:EHC65551 EQY65541:EQY65551 FAU65541:FAU65551 FKQ65541:FKQ65551 FUM65541:FUM65551 GEI65541:GEI65551 GOE65541:GOE65551 GYA65541:GYA65551 HHW65541:HHW65551 HRS65541:HRS65551 IBO65541:IBO65551 ILK65541:ILK65551 IVG65541:IVG65551 JFC65541:JFC65551 JOY65541:JOY65551 JYU65541:JYU65551 KIQ65541:KIQ65551 KSM65541:KSM65551 LCI65541:LCI65551 LME65541:LME65551 LWA65541:LWA65551 MFW65541:MFW65551 MPS65541:MPS65551 MZO65541:MZO65551 NJK65541:NJK65551 NTG65541:NTG65551 ODC65541:ODC65551 OMY65541:OMY65551 OWU65541:OWU65551 PGQ65541:PGQ65551 PQM65541:PQM65551 QAI65541:QAI65551 QKE65541:QKE65551 QUA65541:QUA65551 RDW65541:RDW65551 RNS65541:RNS65551 RXO65541:RXO65551 SHK65541:SHK65551 SRG65541:SRG65551 TBC65541:TBC65551 TKY65541:TKY65551 TUU65541:TUU65551 UEQ65541:UEQ65551 UOM65541:UOM65551 UYI65541:UYI65551 VIE65541:VIE65551 VSA65541:VSA65551 WBW65541:WBW65551 WLS65541:WLS65551 WVO65541:WVO65551 G131077:G131087 JC131077:JC131087 SY131077:SY131087 ACU131077:ACU131087 AMQ131077:AMQ131087 AWM131077:AWM131087 BGI131077:BGI131087 BQE131077:BQE131087 CAA131077:CAA131087 CJW131077:CJW131087 CTS131077:CTS131087 DDO131077:DDO131087 DNK131077:DNK131087 DXG131077:DXG131087 EHC131077:EHC131087 EQY131077:EQY131087 FAU131077:FAU131087 FKQ131077:FKQ131087 FUM131077:FUM131087 GEI131077:GEI131087 GOE131077:GOE131087 GYA131077:GYA131087 HHW131077:HHW131087 HRS131077:HRS131087 IBO131077:IBO131087 ILK131077:ILK131087 IVG131077:IVG131087 JFC131077:JFC131087 JOY131077:JOY131087 JYU131077:JYU131087 KIQ131077:KIQ131087 KSM131077:KSM131087 LCI131077:LCI131087 LME131077:LME131087 LWA131077:LWA131087 MFW131077:MFW131087 MPS131077:MPS131087 MZO131077:MZO131087 NJK131077:NJK131087 NTG131077:NTG131087 ODC131077:ODC131087 OMY131077:OMY131087 OWU131077:OWU131087 PGQ131077:PGQ131087 PQM131077:PQM131087 QAI131077:QAI131087 QKE131077:QKE131087 QUA131077:QUA131087 RDW131077:RDW131087 RNS131077:RNS131087 RXO131077:RXO131087 SHK131077:SHK131087 SRG131077:SRG131087 TBC131077:TBC131087 TKY131077:TKY131087 TUU131077:TUU131087 UEQ131077:UEQ131087 UOM131077:UOM131087 UYI131077:UYI131087 VIE131077:VIE131087 VSA131077:VSA131087 WBW131077:WBW131087 WLS131077:WLS131087 WVO131077:WVO131087 G196613:G196623 JC196613:JC196623 SY196613:SY196623 ACU196613:ACU196623 AMQ196613:AMQ196623 AWM196613:AWM196623 BGI196613:BGI196623 BQE196613:BQE196623 CAA196613:CAA196623 CJW196613:CJW196623 CTS196613:CTS196623 DDO196613:DDO196623 DNK196613:DNK196623 DXG196613:DXG196623 EHC196613:EHC196623 EQY196613:EQY196623 FAU196613:FAU196623 FKQ196613:FKQ196623 FUM196613:FUM196623 GEI196613:GEI196623 GOE196613:GOE196623 GYA196613:GYA196623 HHW196613:HHW196623 HRS196613:HRS196623 IBO196613:IBO196623 ILK196613:ILK196623 IVG196613:IVG196623 JFC196613:JFC196623 JOY196613:JOY196623 JYU196613:JYU196623 KIQ196613:KIQ196623 KSM196613:KSM196623 LCI196613:LCI196623 LME196613:LME196623 LWA196613:LWA196623 MFW196613:MFW196623 MPS196613:MPS196623 MZO196613:MZO196623 NJK196613:NJK196623 NTG196613:NTG196623 ODC196613:ODC196623 OMY196613:OMY196623 OWU196613:OWU196623 PGQ196613:PGQ196623 PQM196613:PQM196623 QAI196613:QAI196623 QKE196613:QKE196623 QUA196613:QUA196623 RDW196613:RDW196623 RNS196613:RNS196623 RXO196613:RXO196623 SHK196613:SHK196623 SRG196613:SRG196623 TBC196613:TBC196623 TKY196613:TKY196623 TUU196613:TUU196623 UEQ196613:UEQ196623 UOM196613:UOM196623 UYI196613:UYI196623 VIE196613:VIE196623 VSA196613:VSA196623 WBW196613:WBW196623 WLS196613:WLS196623 WVO196613:WVO196623 G262149:G262159 JC262149:JC262159 SY262149:SY262159 ACU262149:ACU262159 AMQ262149:AMQ262159 AWM262149:AWM262159 BGI262149:BGI262159 BQE262149:BQE262159 CAA262149:CAA262159 CJW262149:CJW262159 CTS262149:CTS262159 DDO262149:DDO262159 DNK262149:DNK262159 DXG262149:DXG262159 EHC262149:EHC262159 EQY262149:EQY262159 FAU262149:FAU262159 FKQ262149:FKQ262159 FUM262149:FUM262159 GEI262149:GEI262159 GOE262149:GOE262159 GYA262149:GYA262159 HHW262149:HHW262159 HRS262149:HRS262159 IBO262149:IBO262159 ILK262149:ILK262159 IVG262149:IVG262159 JFC262149:JFC262159 JOY262149:JOY262159 JYU262149:JYU262159 KIQ262149:KIQ262159 KSM262149:KSM262159 LCI262149:LCI262159 LME262149:LME262159 LWA262149:LWA262159 MFW262149:MFW262159 MPS262149:MPS262159 MZO262149:MZO262159 NJK262149:NJK262159 NTG262149:NTG262159 ODC262149:ODC262159 OMY262149:OMY262159 OWU262149:OWU262159 PGQ262149:PGQ262159 PQM262149:PQM262159 QAI262149:QAI262159 QKE262149:QKE262159 QUA262149:QUA262159 RDW262149:RDW262159 RNS262149:RNS262159 RXO262149:RXO262159 SHK262149:SHK262159 SRG262149:SRG262159 TBC262149:TBC262159 TKY262149:TKY262159 TUU262149:TUU262159 UEQ262149:UEQ262159 UOM262149:UOM262159 UYI262149:UYI262159 VIE262149:VIE262159 VSA262149:VSA262159 WBW262149:WBW262159 WLS262149:WLS262159 WVO262149:WVO262159 G327685:G327695 JC327685:JC327695 SY327685:SY327695 ACU327685:ACU327695 AMQ327685:AMQ327695 AWM327685:AWM327695 BGI327685:BGI327695 BQE327685:BQE327695 CAA327685:CAA327695 CJW327685:CJW327695 CTS327685:CTS327695 DDO327685:DDO327695 DNK327685:DNK327695 DXG327685:DXG327695 EHC327685:EHC327695 EQY327685:EQY327695 FAU327685:FAU327695 FKQ327685:FKQ327695 FUM327685:FUM327695 GEI327685:GEI327695 GOE327685:GOE327695 GYA327685:GYA327695 HHW327685:HHW327695 HRS327685:HRS327695 IBO327685:IBO327695 ILK327685:ILK327695 IVG327685:IVG327695 JFC327685:JFC327695 JOY327685:JOY327695 JYU327685:JYU327695 KIQ327685:KIQ327695 KSM327685:KSM327695 LCI327685:LCI327695 LME327685:LME327695 LWA327685:LWA327695 MFW327685:MFW327695 MPS327685:MPS327695 MZO327685:MZO327695 NJK327685:NJK327695 NTG327685:NTG327695 ODC327685:ODC327695 OMY327685:OMY327695 OWU327685:OWU327695 PGQ327685:PGQ327695 PQM327685:PQM327695 QAI327685:QAI327695 QKE327685:QKE327695 QUA327685:QUA327695 RDW327685:RDW327695 RNS327685:RNS327695 RXO327685:RXO327695 SHK327685:SHK327695 SRG327685:SRG327695 TBC327685:TBC327695 TKY327685:TKY327695 TUU327685:TUU327695 UEQ327685:UEQ327695 UOM327685:UOM327695 UYI327685:UYI327695 VIE327685:VIE327695 VSA327685:VSA327695 WBW327685:WBW327695 WLS327685:WLS327695 WVO327685:WVO327695 G393221:G393231 JC393221:JC393231 SY393221:SY393231 ACU393221:ACU393231 AMQ393221:AMQ393231 AWM393221:AWM393231 BGI393221:BGI393231 BQE393221:BQE393231 CAA393221:CAA393231 CJW393221:CJW393231 CTS393221:CTS393231 DDO393221:DDO393231 DNK393221:DNK393231 DXG393221:DXG393231 EHC393221:EHC393231 EQY393221:EQY393231 FAU393221:FAU393231 FKQ393221:FKQ393231 FUM393221:FUM393231 GEI393221:GEI393231 GOE393221:GOE393231 GYA393221:GYA393231 HHW393221:HHW393231 HRS393221:HRS393231 IBO393221:IBO393231 ILK393221:ILK393231 IVG393221:IVG393231 JFC393221:JFC393231 JOY393221:JOY393231 JYU393221:JYU393231 KIQ393221:KIQ393231 KSM393221:KSM393231 LCI393221:LCI393231 LME393221:LME393231 LWA393221:LWA393231 MFW393221:MFW393231 MPS393221:MPS393231 MZO393221:MZO393231 NJK393221:NJK393231 NTG393221:NTG393231 ODC393221:ODC393231 OMY393221:OMY393231 OWU393221:OWU393231 PGQ393221:PGQ393231 PQM393221:PQM393231 QAI393221:QAI393231 QKE393221:QKE393231 QUA393221:QUA393231 RDW393221:RDW393231 RNS393221:RNS393231 RXO393221:RXO393231 SHK393221:SHK393231 SRG393221:SRG393231 TBC393221:TBC393231 TKY393221:TKY393231 TUU393221:TUU393231 UEQ393221:UEQ393231 UOM393221:UOM393231 UYI393221:UYI393231 VIE393221:VIE393231 VSA393221:VSA393231 WBW393221:WBW393231 WLS393221:WLS393231 WVO393221:WVO393231 G458757:G458767 JC458757:JC458767 SY458757:SY458767 ACU458757:ACU458767 AMQ458757:AMQ458767 AWM458757:AWM458767 BGI458757:BGI458767 BQE458757:BQE458767 CAA458757:CAA458767 CJW458757:CJW458767 CTS458757:CTS458767 DDO458757:DDO458767 DNK458757:DNK458767 DXG458757:DXG458767 EHC458757:EHC458767 EQY458757:EQY458767 FAU458757:FAU458767 FKQ458757:FKQ458767 FUM458757:FUM458767 GEI458757:GEI458767 GOE458757:GOE458767 GYA458757:GYA458767 HHW458757:HHW458767 HRS458757:HRS458767 IBO458757:IBO458767 ILK458757:ILK458767 IVG458757:IVG458767 JFC458757:JFC458767 JOY458757:JOY458767 JYU458757:JYU458767 KIQ458757:KIQ458767 KSM458757:KSM458767 LCI458757:LCI458767 LME458757:LME458767 LWA458757:LWA458767 MFW458757:MFW458767 MPS458757:MPS458767 MZO458757:MZO458767 NJK458757:NJK458767 NTG458757:NTG458767 ODC458757:ODC458767 OMY458757:OMY458767 OWU458757:OWU458767 PGQ458757:PGQ458767 PQM458757:PQM458767 QAI458757:QAI458767 QKE458757:QKE458767 QUA458757:QUA458767 RDW458757:RDW458767 RNS458757:RNS458767 RXO458757:RXO458767 SHK458757:SHK458767 SRG458757:SRG458767 TBC458757:TBC458767 TKY458757:TKY458767 TUU458757:TUU458767 UEQ458757:UEQ458767 UOM458757:UOM458767 UYI458757:UYI458767 VIE458757:VIE458767 VSA458757:VSA458767 WBW458757:WBW458767 WLS458757:WLS458767 WVO458757:WVO458767 G524293:G524303 JC524293:JC524303 SY524293:SY524303 ACU524293:ACU524303 AMQ524293:AMQ524303 AWM524293:AWM524303 BGI524293:BGI524303 BQE524293:BQE524303 CAA524293:CAA524303 CJW524293:CJW524303 CTS524293:CTS524303 DDO524293:DDO524303 DNK524293:DNK524303 DXG524293:DXG524303 EHC524293:EHC524303 EQY524293:EQY524303 FAU524293:FAU524303 FKQ524293:FKQ524303 FUM524293:FUM524303 GEI524293:GEI524303 GOE524293:GOE524303 GYA524293:GYA524303 HHW524293:HHW524303 HRS524293:HRS524303 IBO524293:IBO524303 ILK524293:ILK524303 IVG524293:IVG524303 JFC524293:JFC524303 JOY524293:JOY524303 JYU524293:JYU524303 KIQ524293:KIQ524303 KSM524293:KSM524303 LCI524293:LCI524303 LME524293:LME524303 LWA524293:LWA524303 MFW524293:MFW524303 MPS524293:MPS524303 MZO524293:MZO524303 NJK524293:NJK524303 NTG524293:NTG524303 ODC524293:ODC524303 OMY524293:OMY524303 OWU524293:OWU524303 PGQ524293:PGQ524303 PQM524293:PQM524303 QAI524293:QAI524303 QKE524293:QKE524303 QUA524293:QUA524303 RDW524293:RDW524303 RNS524293:RNS524303 RXO524293:RXO524303 SHK524293:SHK524303 SRG524293:SRG524303 TBC524293:TBC524303 TKY524293:TKY524303 TUU524293:TUU524303 UEQ524293:UEQ524303 UOM524293:UOM524303 UYI524293:UYI524303 VIE524293:VIE524303 VSA524293:VSA524303 WBW524293:WBW524303 WLS524293:WLS524303 WVO524293:WVO524303 G589829:G589839 JC589829:JC589839 SY589829:SY589839 ACU589829:ACU589839 AMQ589829:AMQ589839 AWM589829:AWM589839 BGI589829:BGI589839 BQE589829:BQE589839 CAA589829:CAA589839 CJW589829:CJW589839 CTS589829:CTS589839 DDO589829:DDO589839 DNK589829:DNK589839 DXG589829:DXG589839 EHC589829:EHC589839 EQY589829:EQY589839 FAU589829:FAU589839 FKQ589829:FKQ589839 FUM589829:FUM589839 GEI589829:GEI589839 GOE589829:GOE589839 GYA589829:GYA589839 HHW589829:HHW589839 HRS589829:HRS589839 IBO589829:IBO589839 ILK589829:ILK589839 IVG589829:IVG589839 JFC589829:JFC589839 JOY589829:JOY589839 JYU589829:JYU589839 KIQ589829:KIQ589839 KSM589829:KSM589839 LCI589829:LCI589839 LME589829:LME589839 LWA589829:LWA589839 MFW589829:MFW589839 MPS589829:MPS589839 MZO589829:MZO589839 NJK589829:NJK589839 NTG589829:NTG589839 ODC589829:ODC589839 OMY589829:OMY589839 OWU589829:OWU589839 PGQ589829:PGQ589839 PQM589829:PQM589839 QAI589829:QAI589839 QKE589829:QKE589839 QUA589829:QUA589839 RDW589829:RDW589839 RNS589829:RNS589839 RXO589829:RXO589839 SHK589829:SHK589839 SRG589829:SRG589839 TBC589829:TBC589839 TKY589829:TKY589839 TUU589829:TUU589839 UEQ589829:UEQ589839 UOM589829:UOM589839 UYI589829:UYI589839 VIE589829:VIE589839 VSA589829:VSA589839 WBW589829:WBW589839 WLS589829:WLS589839 WVO589829:WVO589839 G655365:G655375 JC655365:JC655375 SY655365:SY655375 ACU655365:ACU655375 AMQ655365:AMQ655375 AWM655365:AWM655375 BGI655365:BGI655375 BQE655365:BQE655375 CAA655365:CAA655375 CJW655365:CJW655375 CTS655365:CTS655375 DDO655365:DDO655375 DNK655365:DNK655375 DXG655365:DXG655375 EHC655365:EHC655375 EQY655365:EQY655375 FAU655365:FAU655375 FKQ655365:FKQ655375 FUM655365:FUM655375 GEI655365:GEI655375 GOE655365:GOE655375 GYA655365:GYA655375 HHW655365:HHW655375 HRS655365:HRS655375 IBO655365:IBO655375 ILK655365:ILK655375 IVG655365:IVG655375 JFC655365:JFC655375 JOY655365:JOY655375 JYU655365:JYU655375 KIQ655365:KIQ655375 KSM655365:KSM655375 LCI655365:LCI655375 LME655365:LME655375 LWA655365:LWA655375 MFW655365:MFW655375 MPS655365:MPS655375 MZO655365:MZO655375 NJK655365:NJK655375 NTG655365:NTG655375 ODC655365:ODC655375 OMY655365:OMY655375 OWU655365:OWU655375 PGQ655365:PGQ655375 PQM655365:PQM655375 QAI655365:QAI655375 QKE655365:QKE655375 QUA655365:QUA655375 RDW655365:RDW655375 RNS655365:RNS655375 RXO655365:RXO655375 SHK655365:SHK655375 SRG655365:SRG655375 TBC655365:TBC655375 TKY655365:TKY655375 TUU655365:TUU655375 UEQ655365:UEQ655375 UOM655365:UOM655375 UYI655365:UYI655375 VIE655365:VIE655375 VSA655365:VSA655375 WBW655365:WBW655375 WLS655365:WLS655375 WVO655365:WVO655375 G720901:G720911 JC720901:JC720911 SY720901:SY720911 ACU720901:ACU720911 AMQ720901:AMQ720911 AWM720901:AWM720911 BGI720901:BGI720911 BQE720901:BQE720911 CAA720901:CAA720911 CJW720901:CJW720911 CTS720901:CTS720911 DDO720901:DDO720911 DNK720901:DNK720911 DXG720901:DXG720911 EHC720901:EHC720911 EQY720901:EQY720911 FAU720901:FAU720911 FKQ720901:FKQ720911 FUM720901:FUM720911 GEI720901:GEI720911 GOE720901:GOE720911 GYA720901:GYA720911 HHW720901:HHW720911 HRS720901:HRS720911 IBO720901:IBO720911 ILK720901:ILK720911 IVG720901:IVG720911 JFC720901:JFC720911 JOY720901:JOY720911 JYU720901:JYU720911 KIQ720901:KIQ720911 KSM720901:KSM720911 LCI720901:LCI720911 LME720901:LME720911 LWA720901:LWA720911 MFW720901:MFW720911 MPS720901:MPS720911 MZO720901:MZO720911 NJK720901:NJK720911 NTG720901:NTG720911 ODC720901:ODC720911 OMY720901:OMY720911 OWU720901:OWU720911 PGQ720901:PGQ720911 PQM720901:PQM720911 QAI720901:QAI720911 QKE720901:QKE720911 QUA720901:QUA720911 RDW720901:RDW720911 RNS720901:RNS720911 RXO720901:RXO720911 SHK720901:SHK720911 SRG720901:SRG720911 TBC720901:TBC720911 TKY720901:TKY720911 TUU720901:TUU720911 UEQ720901:UEQ720911 UOM720901:UOM720911 UYI720901:UYI720911 VIE720901:VIE720911 VSA720901:VSA720911 WBW720901:WBW720911 WLS720901:WLS720911 WVO720901:WVO720911 G786437:G786447 JC786437:JC786447 SY786437:SY786447 ACU786437:ACU786447 AMQ786437:AMQ786447 AWM786437:AWM786447 BGI786437:BGI786447 BQE786437:BQE786447 CAA786437:CAA786447 CJW786437:CJW786447 CTS786437:CTS786447 DDO786437:DDO786447 DNK786437:DNK786447 DXG786437:DXG786447 EHC786437:EHC786447 EQY786437:EQY786447 FAU786437:FAU786447 FKQ786437:FKQ786447 FUM786437:FUM786447 GEI786437:GEI786447 GOE786437:GOE786447 GYA786437:GYA786447 HHW786437:HHW786447 HRS786437:HRS786447 IBO786437:IBO786447 ILK786437:ILK786447 IVG786437:IVG786447 JFC786437:JFC786447 JOY786437:JOY786447 JYU786437:JYU786447 KIQ786437:KIQ786447 KSM786437:KSM786447 LCI786437:LCI786447 LME786437:LME786447 LWA786437:LWA786447 MFW786437:MFW786447 MPS786437:MPS786447 MZO786437:MZO786447 NJK786437:NJK786447 NTG786437:NTG786447 ODC786437:ODC786447 OMY786437:OMY786447 OWU786437:OWU786447 PGQ786437:PGQ786447 PQM786437:PQM786447 QAI786437:QAI786447 QKE786437:QKE786447 QUA786437:QUA786447 RDW786437:RDW786447 RNS786437:RNS786447 RXO786437:RXO786447 SHK786437:SHK786447 SRG786437:SRG786447 TBC786437:TBC786447 TKY786437:TKY786447 TUU786437:TUU786447 UEQ786437:UEQ786447 UOM786437:UOM786447 UYI786437:UYI786447 VIE786437:VIE786447 VSA786437:VSA786447 WBW786437:WBW786447 WLS786437:WLS786447 WVO786437:WVO786447 G851973:G851983 JC851973:JC851983 SY851973:SY851983 ACU851973:ACU851983 AMQ851973:AMQ851983 AWM851973:AWM851983 BGI851973:BGI851983 BQE851973:BQE851983 CAA851973:CAA851983 CJW851973:CJW851983 CTS851973:CTS851983 DDO851973:DDO851983 DNK851973:DNK851983 DXG851973:DXG851983 EHC851973:EHC851983 EQY851973:EQY851983 FAU851973:FAU851983 FKQ851973:FKQ851983 FUM851973:FUM851983 GEI851973:GEI851983 GOE851973:GOE851983 GYA851973:GYA851983 HHW851973:HHW851983 HRS851973:HRS851983 IBO851973:IBO851983 ILK851973:ILK851983 IVG851973:IVG851983 JFC851973:JFC851983 JOY851973:JOY851983 JYU851973:JYU851983 KIQ851973:KIQ851983 KSM851973:KSM851983 LCI851973:LCI851983 LME851973:LME851983 LWA851973:LWA851983 MFW851973:MFW851983 MPS851973:MPS851983 MZO851973:MZO851983 NJK851973:NJK851983 NTG851973:NTG851983 ODC851973:ODC851983 OMY851973:OMY851983 OWU851973:OWU851983 PGQ851973:PGQ851983 PQM851973:PQM851983 QAI851973:QAI851983 QKE851973:QKE851983 QUA851973:QUA851983 RDW851973:RDW851983 RNS851973:RNS851983 RXO851973:RXO851983 SHK851973:SHK851983 SRG851973:SRG851983 TBC851973:TBC851983 TKY851973:TKY851983 TUU851973:TUU851983 UEQ851973:UEQ851983 UOM851973:UOM851983 UYI851973:UYI851983 VIE851973:VIE851983 VSA851973:VSA851983 WBW851973:WBW851983 WLS851973:WLS851983 WVO851973:WVO851983 G917509:G917519 JC917509:JC917519 SY917509:SY917519 ACU917509:ACU917519 AMQ917509:AMQ917519 AWM917509:AWM917519 BGI917509:BGI917519 BQE917509:BQE917519 CAA917509:CAA917519 CJW917509:CJW917519 CTS917509:CTS917519 DDO917509:DDO917519 DNK917509:DNK917519 DXG917509:DXG917519 EHC917509:EHC917519 EQY917509:EQY917519 FAU917509:FAU917519 FKQ917509:FKQ917519 FUM917509:FUM917519 GEI917509:GEI917519 GOE917509:GOE917519 GYA917509:GYA917519 HHW917509:HHW917519 HRS917509:HRS917519 IBO917509:IBO917519 ILK917509:ILK917519 IVG917509:IVG917519 JFC917509:JFC917519 JOY917509:JOY917519 JYU917509:JYU917519 KIQ917509:KIQ917519 KSM917509:KSM917519 LCI917509:LCI917519 LME917509:LME917519 LWA917509:LWA917519 MFW917509:MFW917519 MPS917509:MPS917519 MZO917509:MZO917519 NJK917509:NJK917519 NTG917509:NTG917519 ODC917509:ODC917519 OMY917509:OMY917519 OWU917509:OWU917519 PGQ917509:PGQ917519 PQM917509:PQM917519 QAI917509:QAI917519 QKE917509:QKE917519 QUA917509:QUA917519 RDW917509:RDW917519 RNS917509:RNS917519 RXO917509:RXO917519 SHK917509:SHK917519 SRG917509:SRG917519 TBC917509:TBC917519 TKY917509:TKY917519 TUU917509:TUU917519 UEQ917509:UEQ917519 UOM917509:UOM917519 UYI917509:UYI917519 VIE917509:VIE917519 VSA917509:VSA917519 WBW917509:WBW917519 WLS917509:WLS917519 WVO917509:WVO917519 G983045:G983055 JC983045:JC983055 SY983045:SY983055 ACU983045:ACU983055 AMQ983045:AMQ983055 AWM983045:AWM983055 BGI983045:BGI983055 BQE983045:BQE983055 CAA983045:CAA983055 CJW983045:CJW983055 CTS983045:CTS983055 DDO983045:DDO983055 DNK983045:DNK983055 DXG983045:DXG983055 EHC983045:EHC983055 EQY983045:EQY983055 FAU983045:FAU983055 FKQ983045:FKQ983055 FUM983045:FUM983055 GEI983045:GEI983055 GOE983045:GOE983055 GYA983045:GYA983055 HHW983045:HHW983055 HRS983045:HRS983055 IBO983045:IBO983055 ILK983045:ILK983055 IVG983045:IVG983055 JFC983045:JFC983055 JOY983045:JOY983055 JYU983045:JYU983055 KIQ983045:KIQ983055 KSM983045:KSM983055 LCI983045:LCI983055 LME983045:LME983055 LWA983045:LWA983055 MFW983045:MFW983055 MPS983045:MPS983055 MZO983045:MZO983055 NJK983045:NJK983055 NTG983045:NTG983055 ODC983045:ODC983055 OMY983045:OMY983055 OWU983045:OWU983055 PGQ983045:PGQ983055 PQM983045:PQM983055 QAI983045:QAI983055 QKE983045:QKE983055 QUA983045:QUA983055 RDW983045:RDW983055 RNS983045:RNS983055 RXO983045:RXO983055 SHK983045:SHK983055 SRG983045:SRG983055 TBC983045:TBC983055 TKY983045:TKY983055 TUU983045:TUU983055 UEQ983045:UEQ983055 UOM983045:UOM983055 UYI983045:UYI983055 VIE983045:VIE983055 VSA983045:VSA983055 WBW983045:WBW983055 WLS983045:WLS983055 WVO983045:WVO983055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D23:E24 IZ23:JA24 SV23:SW24 ACR23:ACS24 AMN23:AMO24 AWJ23:AWK24 BGF23:BGG24 BQB23:BQC24 BZX23:BZY24 CJT23:CJU24 CTP23:CTQ24 DDL23:DDM24 DNH23:DNI24 DXD23:DXE24 EGZ23:EHA24 EQV23:EQW24 FAR23:FAS24 FKN23:FKO24 FUJ23:FUK24 GEF23:GEG24 GOB23:GOC24 GXX23:GXY24 HHT23:HHU24 HRP23:HRQ24 IBL23:IBM24 ILH23:ILI24 IVD23:IVE24 JEZ23:JFA24 JOV23:JOW24 JYR23:JYS24 KIN23:KIO24 KSJ23:KSK24 LCF23:LCG24 LMB23:LMC24 LVX23:LVY24 MFT23:MFU24 MPP23:MPQ24 MZL23:MZM24 NJH23:NJI24 NTD23:NTE24 OCZ23:ODA24 OMV23:OMW24 OWR23:OWS24 PGN23:PGO24 PQJ23:PQK24 QAF23:QAG24 QKB23:QKC24 QTX23:QTY24 RDT23:RDU24 RNP23:RNQ24 RXL23:RXM24 SHH23:SHI24 SRD23:SRE24 TAZ23:TBA24 TKV23:TKW24 TUR23:TUS24 UEN23:UEO24 UOJ23:UOK24 UYF23:UYG24 VIB23:VIC24 VRX23:VRY24 WBT23:WBU24 WLP23:WLQ24 WVL23:WVM24 D65559:E65560 IZ65559:JA65560 SV65559:SW65560 ACR65559:ACS65560 AMN65559:AMO65560 AWJ65559:AWK65560 BGF65559:BGG65560 BQB65559:BQC65560 BZX65559:BZY65560 CJT65559:CJU65560 CTP65559:CTQ65560 DDL65559:DDM65560 DNH65559:DNI65560 DXD65559:DXE65560 EGZ65559:EHA65560 EQV65559:EQW65560 FAR65559:FAS65560 FKN65559:FKO65560 FUJ65559:FUK65560 GEF65559:GEG65560 GOB65559:GOC65560 GXX65559:GXY65560 HHT65559:HHU65560 HRP65559:HRQ65560 IBL65559:IBM65560 ILH65559:ILI65560 IVD65559:IVE65560 JEZ65559:JFA65560 JOV65559:JOW65560 JYR65559:JYS65560 KIN65559:KIO65560 KSJ65559:KSK65560 LCF65559:LCG65560 LMB65559:LMC65560 LVX65559:LVY65560 MFT65559:MFU65560 MPP65559:MPQ65560 MZL65559:MZM65560 NJH65559:NJI65560 NTD65559:NTE65560 OCZ65559:ODA65560 OMV65559:OMW65560 OWR65559:OWS65560 PGN65559:PGO65560 PQJ65559:PQK65560 QAF65559:QAG65560 QKB65559:QKC65560 QTX65559:QTY65560 RDT65559:RDU65560 RNP65559:RNQ65560 RXL65559:RXM65560 SHH65559:SHI65560 SRD65559:SRE65560 TAZ65559:TBA65560 TKV65559:TKW65560 TUR65559:TUS65560 UEN65559:UEO65560 UOJ65559:UOK65560 UYF65559:UYG65560 VIB65559:VIC65560 VRX65559:VRY65560 WBT65559:WBU65560 WLP65559:WLQ65560 WVL65559:WVM65560 D131095:E131096 IZ131095:JA131096 SV131095:SW131096 ACR131095:ACS131096 AMN131095:AMO131096 AWJ131095:AWK131096 BGF131095:BGG131096 BQB131095:BQC131096 BZX131095:BZY131096 CJT131095:CJU131096 CTP131095:CTQ131096 DDL131095:DDM131096 DNH131095:DNI131096 DXD131095:DXE131096 EGZ131095:EHA131096 EQV131095:EQW131096 FAR131095:FAS131096 FKN131095:FKO131096 FUJ131095:FUK131096 GEF131095:GEG131096 GOB131095:GOC131096 GXX131095:GXY131096 HHT131095:HHU131096 HRP131095:HRQ131096 IBL131095:IBM131096 ILH131095:ILI131096 IVD131095:IVE131096 JEZ131095:JFA131096 JOV131095:JOW131096 JYR131095:JYS131096 KIN131095:KIO131096 KSJ131095:KSK131096 LCF131095:LCG131096 LMB131095:LMC131096 LVX131095:LVY131096 MFT131095:MFU131096 MPP131095:MPQ131096 MZL131095:MZM131096 NJH131095:NJI131096 NTD131095:NTE131096 OCZ131095:ODA131096 OMV131095:OMW131096 OWR131095:OWS131096 PGN131095:PGO131096 PQJ131095:PQK131096 QAF131095:QAG131096 QKB131095:QKC131096 QTX131095:QTY131096 RDT131095:RDU131096 RNP131095:RNQ131096 RXL131095:RXM131096 SHH131095:SHI131096 SRD131095:SRE131096 TAZ131095:TBA131096 TKV131095:TKW131096 TUR131095:TUS131096 UEN131095:UEO131096 UOJ131095:UOK131096 UYF131095:UYG131096 VIB131095:VIC131096 VRX131095:VRY131096 WBT131095:WBU131096 WLP131095:WLQ131096 WVL131095:WVM131096 D196631:E196632 IZ196631:JA196632 SV196631:SW196632 ACR196631:ACS196632 AMN196631:AMO196632 AWJ196631:AWK196632 BGF196631:BGG196632 BQB196631:BQC196632 BZX196631:BZY196632 CJT196631:CJU196632 CTP196631:CTQ196632 DDL196631:DDM196632 DNH196631:DNI196632 DXD196631:DXE196632 EGZ196631:EHA196632 EQV196631:EQW196632 FAR196631:FAS196632 FKN196631:FKO196632 FUJ196631:FUK196632 GEF196631:GEG196632 GOB196631:GOC196632 GXX196631:GXY196632 HHT196631:HHU196632 HRP196631:HRQ196632 IBL196631:IBM196632 ILH196631:ILI196632 IVD196631:IVE196632 JEZ196631:JFA196632 JOV196631:JOW196632 JYR196631:JYS196632 KIN196631:KIO196632 KSJ196631:KSK196632 LCF196631:LCG196632 LMB196631:LMC196632 LVX196631:LVY196632 MFT196631:MFU196632 MPP196631:MPQ196632 MZL196631:MZM196632 NJH196631:NJI196632 NTD196631:NTE196632 OCZ196631:ODA196632 OMV196631:OMW196632 OWR196631:OWS196632 PGN196631:PGO196632 PQJ196631:PQK196632 QAF196631:QAG196632 QKB196631:QKC196632 QTX196631:QTY196632 RDT196631:RDU196632 RNP196631:RNQ196632 RXL196631:RXM196632 SHH196631:SHI196632 SRD196631:SRE196632 TAZ196631:TBA196632 TKV196631:TKW196632 TUR196631:TUS196632 UEN196631:UEO196632 UOJ196631:UOK196632 UYF196631:UYG196632 VIB196631:VIC196632 VRX196631:VRY196632 WBT196631:WBU196632 WLP196631:WLQ196632 WVL196631:WVM196632 D262167:E262168 IZ262167:JA262168 SV262167:SW262168 ACR262167:ACS262168 AMN262167:AMO262168 AWJ262167:AWK262168 BGF262167:BGG262168 BQB262167:BQC262168 BZX262167:BZY262168 CJT262167:CJU262168 CTP262167:CTQ262168 DDL262167:DDM262168 DNH262167:DNI262168 DXD262167:DXE262168 EGZ262167:EHA262168 EQV262167:EQW262168 FAR262167:FAS262168 FKN262167:FKO262168 FUJ262167:FUK262168 GEF262167:GEG262168 GOB262167:GOC262168 GXX262167:GXY262168 HHT262167:HHU262168 HRP262167:HRQ262168 IBL262167:IBM262168 ILH262167:ILI262168 IVD262167:IVE262168 JEZ262167:JFA262168 JOV262167:JOW262168 JYR262167:JYS262168 KIN262167:KIO262168 KSJ262167:KSK262168 LCF262167:LCG262168 LMB262167:LMC262168 LVX262167:LVY262168 MFT262167:MFU262168 MPP262167:MPQ262168 MZL262167:MZM262168 NJH262167:NJI262168 NTD262167:NTE262168 OCZ262167:ODA262168 OMV262167:OMW262168 OWR262167:OWS262168 PGN262167:PGO262168 PQJ262167:PQK262168 QAF262167:QAG262168 QKB262167:QKC262168 QTX262167:QTY262168 RDT262167:RDU262168 RNP262167:RNQ262168 RXL262167:RXM262168 SHH262167:SHI262168 SRD262167:SRE262168 TAZ262167:TBA262168 TKV262167:TKW262168 TUR262167:TUS262168 UEN262167:UEO262168 UOJ262167:UOK262168 UYF262167:UYG262168 VIB262167:VIC262168 VRX262167:VRY262168 WBT262167:WBU262168 WLP262167:WLQ262168 WVL262167:WVM262168 D327703:E327704 IZ327703:JA327704 SV327703:SW327704 ACR327703:ACS327704 AMN327703:AMO327704 AWJ327703:AWK327704 BGF327703:BGG327704 BQB327703:BQC327704 BZX327703:BZY327704 CJT327703:CJU327704 CTP327703:CTQ327704 DDL327703:DDM327704 DNH327703:DNI327704 DXD327703:DXE327704 EGZ327703:EHA327704 EQV327703:EQW327704 FAR327703:FAS327704 FKN327703:FKO327704 FUJ327703:FUK327704 GEF327703:GEG327704 GOB327703:GOC327704 GXX327703:GXY327704 HHT327703:HHU327704 HRP327703:HRQ327704 IBL327703:IBM327704 ILH327703:ILI327704 IVD327703:IVE327704 JEZ327703:JFA327704 JOV327703:JOW327704 JYR327703:JYS327704 KIN327703:KIO327704 KSJ327703:KSK327704 LCF327703:LCG327704 LMB327703:LMC327704 LVX327703:LVY327704 MFT327703:MFU327704 MPP327703:MPQ327704 MZL327703:MZM327704 NJH327703:NJI327704 NTD327703:NTE327704 OCZ327703:ODA327704 OMV327703:OMW327704 OWR327703:OWS327704 PGN327703:PGO327704 PQJ327703:PQK327704 QAF327703:QAG327704 QKB327703:QKC327704 QTX327703:QTY327704 RDT327703:RDU327704 RNP327703:RNQ327704 RXL327703:RXM327704 SHH327703:SHI327704 SRD327703:SRE327704 TAZ327703:TBA327704 TKV327703:TKW327704 TUR327703:TUS327704 UEN327703:UEO327704 UOJ327703:UOK327704 UYF327703:UYG327704 VIB327703:VIC327704 VRX327703:VRY327704 WBT327703:WBU327704 WLP327703:WLQ327704 WVL327703:WVM327704 D393239:E393240 IZ393239:JA393240 SV393239:SW393240 ACR393239:ACS393240 AMN393239:AMO393240 AWJ393239:AWK393240 BGF393239:BGG393240 BQB393239:BQC393240 BZX393239:BZY393240 CJT393239:CJU393240 CTP393239:CTQ393240 DDL393239:DDM393240 DNH393239:DNI393240 DXD393239:DXE393240 EGZ393239:EHA393240 EQV393239:EQW393240 FAR393239:FAS393240 FKN393239:FKO393240 FUJ393239:FUK393240 GEF393239:GEG393240 GOB393239:GOC393240 GXX393239:GXY393240 HHT393239:HHU393240 HRP393239:HRQ393240 IBL393239:IBM393240 ILH393239:ILI393240 IVD393239:IVE393240 JEZ393239:JFA393240 JOV393239:JOW393240 JYR393239:JYS393240 KIN393239:KIO393240 KSJ393239:KSK393240 LCF393239:LCG393240 LMB393239:LMC393240 LVX393239:LVY393240 MFT393239:MFU393240 MPP393239:MPQ393240 MZL393239:MZM393240 NJH393239:NJI393240 NTD393239:NTE393240 OCZ393239:ODA393240 OMV393239:OMW393240 OWR393239:OWS393240 PGN393239:PGO393240 PQJ393239:PQK393240 QAF393239:QAG393240 QKB393239:QKC393240 QTX393239:QTY393240 RDT393239:RDU393240 RNP393239:RNQ393240 RXL393239:RXM393240 SHH393239:SHI393240 SRD393239:SRE393240 TAZ393239:TBA393240 TKV393239:TKW393240 TUR393239:TUS393240 UEN393239:UEO393240 UOJ393239:UOK393240 UYF393239:UYG393240 VIB393239:VIC393240 VRX393239:VRY393240 WBT393239:WBU393240 WLP393239:WLQ393240 WVL393239:WVM393240 D458775:E458776 IZ458775:JA458776 SV458775:SW458776 ACR458775:ACS458776 AMN458775:AMO458776 AWJ458775:AWK458776 BGF458775:BGG458776 BQB458775:BQC458776 BZX458775:BZY458776 CJT458775:CJU458776 CTP458775:CTQ458776 DDL458775:DDM458776 DNH458775:DNI458776 DXD458775:DXE458776 EGZ458775:EHA458776 EQV458775:EQW458776 FAR458775:FAS458776 FKN458775:FKO458776 FUJ458775:FUK458776 GEF458775:GEG458776 GOB458775:GOC458776 GXX458775:GXY458776 HHT458775:HHU458776 HRP458775:HRQ458776 IBL458775:IBM458776 ILH458775:ILI458776 IVD458775:IVE458776 JEZ458775:JFA458776 JOV458775:JOW458776 JYR458775:JYS458776 KIN458775:KIO458776 KSJ458775:KSK458776 LCF458775:LCG458776 LMB458775:LMC458776 LVX458775:LVY458776 MFT458775:MFU458776 MPP458775:MPQ458776 MZL458775:MZM458776 NJH458775:NJI458776 NTD458775:NTE458776 OCZ458775:ODA458776 OMV458775:OMW458776 OWR458775:OWS458776 PGN458775:PGO458776 PQJ458775:PQK458776 QAF458775:QAG458776 QKB458775:QKC458776 QTX458775:QTY458776 RDT458775:RDU458776 RNP458775:RNQ458776 RXL458775:RXM458776 SHH458775:SHI458776 SRD458775:SRE458776 TAZ458775:TBA458776 TKV458775:TKW458776 TUR458775:TUS458776 UEN458775:UEO458776 UOJ458775:UOK458776 UYF458775:UYG458776 VIB458775:VIC458776 VRX458775:VRY458776 WBT458775:WBU458776 WLP458775:WLQ458776 WVL458775:WVM458776 D524311:E524312 IZ524311:JA524312 SV524311:SW524312 ACR524311:ACS524312 AMN524311:AMO524312 AWJ524311:AWK524312 BGF524311:BGG524312 BQB524311:BQC524312 BZX524311:BZY524312 CJT524311:CJU524312 CTP524311:CTQ524312 DDL524311:DDM524312 DNH524311:DNI524312 DXD524311:DXE524312 EGZ524311:EHA524312 EQV524311:EQW524312 FAR524311:FAS524312 FKN524311:FKO524312 FUJ524311:FUK524312 GEF524311:GEG524312 GOB524311:GOC524312 GXX524311:GXY524312 HHT524311:HHU524312 HRP524311:HRQ524312 IBL524311:IBM524312 ILH524311:ILI524312 IVD524311:IVE524312 JEZ524311:JFA524312 JOV524311:JOW524312 JYR524311:JYS524312 KIN524311:KIO524312 KSJ524311:KSK524312 LCF524311:LCG524312 LMB524311:LMC524312 LVX524311:LVY524312 MFT524311:MFU524312 MPP524311:MPQ524312 MZL524311:MZM524312 NJH524311:NJI524312 NTD524311:NTE524312 OCZ524311:ODA524312 OMV524311:OMW524312 OWR524311:OWS524312 PGN524311:PGO524312 PQJ524311:PQK524312 QAF524311:QAG524312 QKB524311:QKC524312 QTX524311:QTY524312 RDT524311:RDU524312 RNP524311:RNQ524312 RXL524311:RXM524312 SHH524311:SHI524312 SRD524311:SRE524312 TAZ524311:TBA524312 TKV524311:TKW524312 TUR524311:TUS524312 UEN524311:UEO524312 UOJ524311:UOK524312 UYF524311:UYG524312 VIB524311:VIC524312 VRX524311:VRY524312 WBT524311:WBU524312 WLP524311:WLQ524312 WVL524311:WVM524312 D589847:E589848 IZ589847:JA589848 SV589847:SW589848 ACR589847:ACS589848 AMN589847:AMO589848 AWJ589847:AWK589848 BGF589847:BGG589848 BQB589847:BQC589848 BZX589847:BZY589848 CJT589847:CJU589848 CTP589847:CTQ589848 DDL589847:DDM589848 DNH589847:DNI589848 DXD589847:DXE589848 EGZ589847:EHA589848 EQV589847:EQW589848 FAR589847:FAS589848 FKN589847:FKO589848 FUJ589847:FUK589848 GEF589847:GEG589848 GOB589847:GOC589848 GXX589847:GXY589848 HHT589847:HHU589848 HRP589847:HRQ589848 IBL589847:IBM589848 ILH589847:ILI589848 IVD589847:IVE589848 JEZ589847:JFA589848 JOV589847:JOW589848 JYR589847:JYS589848 KIN589847:KIO589848 KSJ589847:KSK589848 LCF589847:LCG589848 LMB589847:LMC589848 LVX589847:LVY589848 MFT589847:MFU589848 MPP589847:MPQ589848 MZL589847:MZM589848 NJH589847:NJI589848 NTD589847:NTE589848 OCZ589847:ODA589848 OMV589847:OMW589848 OWR589847:OWS589848 PGN589847:PGO589848 PQJ589847:PQK589848 QAF589847:QAG589848 QKB589847:QKC589848 QTX589847:QTY589848 RDT589847:RDU589848 RNP589847:RNQ589848 RXL589847:RXM589848 SHH589847:SHI589848 SRD589847:SRE589848 TAZ589847:TBA589848 TKV589847:TKW589848 TUR589847:TUS589848 UEN589847:UEO589848 UOJ589847:UOK589848 UYF589847:UYG589848 VIB589847:VIC589848 VRX589847:VRY589848 WBT589847:WBU589848 WLP589847:WLQ589848 WVL589847:WVM589848 D655383:E655384 IZ655383:JA655384 SV655383:SW655384 ACR655383:ACS655384 AMN655383:AMO655384 AWJ655383:AWK655384 BGF655383:BGG655384 BQB655383:BQC655384 BZX655383:BZY655384 CJT655383:CJU655384 CTP655383:CTQ655384 DDL655383:DDM655384 DNH655383:DNI655384 DXD655383:DXE655384 EGZ655383:EHA655384 EQV655383:EQW655384 FAR655383:FAS655384 FKN655383:FKO655384 FUJ655383:FUK655384 GEF655383:GEG655384 GOB655383:GOC655384 GXX655383:GXY655384 HHT655383:HHU655384 HRP655383:HRQ655384 IBL655383:IBM655384 ILH655383:ILI655384 IVD655383:IVE655384 JEZ655383:JFA655384 JOV655383:JOW655384 JYR655383:JYS655384 KIN655383:KIO655384 KSJ655383:KSK655384 LCF655383:LCG655384 LMB655383:LMC655384 LVX655383:LVY655384 MFT655383:MFU655384 MPP655383:MPQ655384 MZL655383:MZM655384 NJH655383:NJI655384 NTD655383:NTE655384 OCZ655383:ODA655384 OMV655383:OMW655384 OWR655383:OWS655384 PGN655383:PGO655384 PQJ655383:PQK655384 QAF655383:QAG655384 QKB655383:QKC655384 QTX655383:QTY655384 RDT655383:RDU655384 RNP655383:RNQ655384 RXL655383:RXM655384 SHH655383:SHI655384 SRD655383:SRE655384 TAZ655383:TBA655384 TKV655383:TKW655384 TUR655383:TUS655384 UEN655383:UEO655384 UOJ655383:UOK655384 UYF655383:UYG655384 VIB655383:VIC655384 VRX655383:VRY655384 WBT655383:WBU655384 WLP655383:WLQ655384 WVL655383:WVM655384 D720919:E720920 IZ720919:JA720920 SV720919:SW720920 ACR720919:ACS720920 AMN720919:AMO720920 AWJ720919:AWK720920 BGF720919:BGG720920 BQB720919:BQC720920 BZX720919:BZY720920 CJT720919:CJU720920 CTP720919:CTQ720920 DDL720919:DDM720920 DNH720919:DNI720920 DXD720919:DXE720920 EGZ720919:EHA720920 EQV720919:EQW720920 FAR720919:FAS720920 FKN720919:FKO720920 FUJ720919:FUK720920 GEF720919:GEG720920 GOB720919:GOC720920 GXX720919:GXY720920 HHT720919:HHU720920 HRP720919:HRQ720920 IBL720919:IBM720920 ILH720919:ILI720920 IVD720919:IVE720920 JEZ720919:JFA720920 JOV720919:JOW720920 JYR720919:JYS720920 KIN720919:KIO720920 KSJ720919:KSK720920 LCF720919:LCG720920 LMB720919:LMC720920 LVX720919:LVY720920 MFT720919:MFU720920 MPP720919:MPQ720920 MZL720919:MZM720920 NJH720919:NJI720920 NTD720919:NTE720920 OCZ720919:ODA720920 OMV720919:OMW720920 OWR720919:OWS720920 PGN720919:PGO720920 PQJ720919:PQK720920 QAF720919:QAG720920 QKB720919:QKC720920 QTX720919:QTY720920 RDT720919:RDU720920 RNP720919:RNQ720920 RXL720919:RXM720920 SHH720919:SHI720920 SRD720919:SRE720920 TAZ720919:TBA720920 TKV720919:TKW720920 TUR720919:TUS720920 UEN720919:UEO720920 UOJ720919:UOK720920 UYF720919:UYG720920 VIB720919:VIC720920 VRX720919:VRY720920 WBT720919:WBU720920 WLP720919:WLQ720920 WVL720919:WVM720920 D786455:E786456 IZ786455:JA786456 SV786455:SW786456 ACR786455:ACS786456 AMN786455:AMO786456 AWJ786455:AWK786456 BGF786455:BGG786456 BQB786455:BQC786456 BZX786455:BZY786456 CJT786455:CJU786456 CTP786455:CTQ786456 DDL786455:DDM786456 DNH786455:DNI786456 DXD786455:DXE786456 EGZ786455:EHA786456 EQV786455:EQW786456 FAR786455:FAS786456 FKN786455:FKO786456 FUJ786455:FUK786456 GEF786455:GEG786456 GOB786455:GOC786456 GXX786455:GXY786456 HHT786455:HHU786456 HRP786455:HRQ786456 IBL786455:IBM786456 ILH786455:ILI786456 IVD786455:IVE786456 JEZ786455:JFA786456 JOV786455:JOW786456 JYR786455:JYS786456 KIN786455:KIO786456 KSJ786455:KSK786456 LCF786455:LCG786456 LMB786455:LMC786456 LVX786455:LVY786456 MFT786455:MFU786456 MPP786455:MPQ786456 MZL786455:MZM786456 NJH786455:NJI786456 NTD786455:NTE786456 OCZ786455:ODA786456 OMV786455:OMW786456 OWR786455:OWS786456 PGN786455:PGO786456 PQJ786455:PQK786456 QAF786455:QAG786456 QKB786455:QKC786456 QTX786455:QTY786456 RDT786455:RDU786456 RNP786455:RNQ786456 RXL786455:RXM786456 SHH786455:SHI786456 SRD786455:SRE786456 TAZ786455:TBA786456 TKV786455:TKW786456 TUR786455:TUS786456 UEN786455:UEO786456 UOJ786455:UOK786456 UYF786455:UYG786456 VIB786455:VIC786456 VRX786455:VRY786456 WBT786455:WBU786456 WLP786455:WLQ786456 WVL786455:WVM786456 D851991:E851992 IZ851991:JA851992 SV851991:SW851992 ACR851991:ACS851992 AMN851991:AMO851992 AWJ851991:AWK851992 BGF851991:BGG851992 BQB851991:BQC851992 BZX851991:BZY851992 CJT851991:CJU851992 CTP851991:CTQ851992 DDL851991:DDM851992 DNH851991:DNI851992 DXD851991:DXE851992 EGZ851991:EHA851992 EQV851991:EQW851992 FAR851991:FAS851992 FKN851991:FKO851992 FUJ851991:FUK851992 GEF851991:GEG851992 GOB851991:GOC851992 GXX851991:GXY851992 HHT851991:HHU851992 HRP851991:HRQ851992 IBL851991:IBM851992 ILH851991:ILI851992 IVD851991:IVE851992 JEZ851991:JFA851992 JOV851991:JOW851992 JYR851991:JYS851992 KIN851991:KIO851992 KSJ851991:KSK851992 LCF851991:LCG851992 LMB851991:LMC851992 LVX851991:LVY851992 MFT851991:MFU851992 MPP851991:MPQ851992 MZL851991:MZM851992 NJH851991:NJI851992 NTD851991:NTE851992 OCZ851991:ODA851992 OMV851991:OMW851992 OWR851991:OWS851992 PGN851991:PGO851992 PQJ851991:PQK851992 QAF851991:QAG851992 QKB851991:QKC851992 QTX851991:QTY851992 RDT851991:RDU851992 RNP851991:RNQ851992 RXL851991:RXM851992 SHH851991:SHI851992 SRD851991:SRE851992 TAZ851991:TBA851992 TKV851991:TKW851992 TUR851991:TUS851992 UEN851991:UEO851992 UOJ851991:UOK851992 UYF851991:UYG851992 VIB851991:VIC851992 VRX851991:VRY851992 WBT851991:WBU851992 WLP851991:WLQ851992 WVL851991:WVM851992 D917527:E917528 IZ917527:JA917528 SV917527:SW917528 ACR917527:ACS917528 AMN917527:AMO917528 AWJ917527:AWK917528 BGF917527:BGG917528 BQB917527:BQC917528 BZX917527:BZY917528 CJT917527:CJU917528 CTP917527:CTQ917528 DDL917527:DDM917528 DNH917527:DNI917528 DXD917527:DXE917528 EGZ917527:EHA917528 EQV917527:EQW917528 FAR917527:FAS917528 FKN917527:FKO917528 FUJ917527:FUK917528 GEF917527:GEG917528 GOB917527:GOC917528 GXX917527:GXY917528 HHT917527:HHU917528 HRP917527:HRQ917528 IBL917527:IBM917528 ILH917527:ILI917528 IVD917527:IVE917528 JEZ917527:JFA917528 JOV917527:JOW917528 JYR917527:JYS917528 KIN917527:KIO917528 KSJ917527:KSK917528 LCF917527:LCG917528 LMB917527:LMC917528 LVX917527:LVY917528 MFT917527:MFU917528 MPP917527:MPQ917528 MZL917527:MZM917528 NJH917527:NJI917528 NTD917527:NTE917528 OCZ917527:ODA917528 OMV917527:OMW917528 OWR917527:OWS917528 PGN917527:PGO917528 PQJ917527:PQK917528 QAF917527:QAG917528 QKB917527:QKC917528 QTX917527:QTY917528 RDT917527:RDU917528 RNP917527:RNQ917528 RXL917527:RXM917528 SHH917527:SHI917528 SRD917527:SRE917528 TAZ917527:TBA917528 TKV917527:TKW917528 TUR917527:TUS917528 UEN917527:UEO917528 UOJ917527:UOK917528 UYF917527:UYG917528 VIB917527:VIC917528 VRX917527:VRY917528 WBT917527:WBU917528 WLP917527:WLQ917528 WVL917527:WVM917528 D983063:E983064 IZ983063:JA983064 SV983063:SW983064 ACR983063:ACS983064 AMN983063:AMO983064 AWJ983063:AWK983064 BGF983063:BGG983064 BQB983063:BQC983064 BZX983063:BZY983064 CJT983063:CJU983064 CTP983063:CTQ983064 DDL983063:DDM983064 DNH983063:DNI983064 DXD983063:DXE983064 EGZ983063:EHA983064 EQV983063:EQW983064 FAR983063:FAS983064 FKN983063:FKO983064 FUJ983063:FUK983064 GEF983063:GEG983064 GOB983063:GOC983064 GXX983063:GXY983064 HHT983063:HHU983064 HRP983063:HRQ983064 IBL983063:IBM983064 ILH983063:ILI983064 IVD983063:IVE983064 JEZ983063:JFA983064 JOV983063:JOW983064 JYR983063:JYS983064 KIN983063:KIO983064 KSJ983063:KSK983064 LCF983063:LCG983064 LMB983063:LMC983064 LVX983063:LVY983064 MFT983063:MFU983064 MPP983063:MPQ983064 MZL983063:MZM983064 NJH983063:NJI983064 NTD983063:NTE983064 OCZ983063:ODA983064 OMV983063:OMW983064 OWR983063:OWS983064 PGN983063:PGO983064 PQJ983063:PQK983064 QAF983063:QAG983064 QKB983063:QKC983064 QTX983063:QTY983064 RDT983063:RDU983064 RNP983063:RNQ983064 RXL983063:RXM983064 SHH983063:SHI983064 SRD983063:SRE983064 TAZ983063:TBA983064 TKV983063:TKW983064 TUR983063:TUS983064 UEN983063:UEO983064 UOJ983063:UOK983064 UYF983063:UYG983064 VIB983063:VIC983064 VRX983063:VRY983064 WBT983063:WBU983064 WLP983063:WLQ983064 WVL983063:WVM983064" xr:uid="{B2481044-FFC5-4B87-9973-40D4199F8157}"/>
  </dataValidations>
  <printOptions horizontalCentered="1"/>
  <pageMargins left="0.59055118110236227" right="0.59055118110236227" top="0.59055118110236227" bottom="0.59055118110236227" header="0.51181102362204722" footer="0.51181102362204722"/>
  <pageSetup paperSize="9" scale="96"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F86E-CC00-4A28-B088-1D2D19BF4F94}">
  <sheetPr codeName="Sheet49">
    <tabColor rgb="FF66FFFF"/>
  </sheetPr>
  <dimension ref="A1:BA45"/>
  <sheetViews>
    <sheetView showGridLines="0" view="pageBreakPreview" zoomScale="85" zoomScaleNormal="100" zoomScaleSheetLayoutView="85" workbookViewId="0">
      <selection activeCell="A10" sqref="A10:AG10"/>
    </sheetView>
  </sheetViews>
  <sheetFormatPr defaultColWidth="9.59765625" defaultRowHeight="13" x14ac:dyDescent="0.2"/>
  <cols>
    <col min="1" max="1" width="6.69921875" style="653" customWidth="1"/>
    <col min="2" max="2" width="15.69921875" style="653" customWidth="1"/>
    <col min="3" max="32" width="2.8984375" style="653" customWidth="1"/>
    <col min="33" max="33" width="5.69921875" style="653" customWidth="1"/>
    <col min="34" max="34" width="9.59765625" style="653" customWidth="1"/>
    <col min="35" max="37" width="9.59765625" style="653"/>
    <col min="38" max="38" width="2.8984375" style="653" customWidth="1"/>
    <col min="39" max="39" width="5.09765625" style="653" customWidth="1"/>
    <col min="40" max="16384" width="9.59765625" style="653"/>
  </cols>
  <sheetData>
    <row r="1" spans="1:53" ht="14" x14ac:dyDescent="0.2">
      <c r="AG1" s="139" t="s">
        <v>1540</v>
      </c>
    </row>
    <row r="4" spans="1:53" ht="19" x14ac:dyDescent="0.2">
      <c r="A4" s="2279" t="s">
        <v>1308</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ht="19" x14ac:dyDescent="0.2">
      <c r="A5" s="2286" t="s">
        <v>1107</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c r="AY5" s="1042"/>
      <c r="AZ5" s="1042"/>
      <c r="BA5" s="1042"/>
    </row>
    <row r="8" spans="1:53" ht="31.5" customHeight="1" x14ac:dyDescent="0.2">
      <c r="A8" s="2280" t="s">
        <v>1074</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ht="15" customHeight="1" x14ac:dyDescent="0.2">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row>
    <row r="12" spans="1:53" ht="21" customHeight="1" x14ac:dyDescent="0.2">
      <c r="A12" s="894" t="s">
        <v>157</v>
      </c>
      <c r="B12" s="894"/>
      <c r="C12" s="894"/>
      <c r="D12" s="894"/>
      <c r="E12" s="894"/>
      <c r="F12" s="894"/>
      <c r="G12" s="894"/>
      <c r="H12" s="894"/>
      <c r="I12" s="894"/>
      <c r="J12" s="894"/>
      <c r="K12" s="894"/>
      <c r="L12" s="894"/>
      <c r="M12" s="894"/>
      <c r="N12" s="894"/>
      <c r="O12" s="894"/>
      <c r="P12" s="894"/>
      <c r="Q12" s="894"/>
      <c r="R12" s="894"/>
      <c r="S12" s="894"/>
      <c r="T12" s="894"/>
      <c r="U12" s="894"/>
      <c r="V12" s="894"/>
      <c r="W12" s="894"/>
      <c r="X12" s="894"/>
    </row>
    <row r="13" spans="1:53" ht="30" customHeight="1" x14ac:dyDescent="0.2">
      <c r="A13" s="2282" t="s">
        <v>158</v>
      </c>
      <c r="B13" s="2282"/>
      <c r="C13" s="2283" t="str">
        <f>IF(基本情報!D13="","",基本情報!D13)</f>
        <v/>
      </c>
      <c r="D13" s="2284"/>
      <c r="E13" s="2284"/>
      <c r="F13" s="2284"/>
      <c r="G13" s="2284"/>
      <c r="H13" s="2284"/>
      <c r="I13" s="2284"/>
      <c r="J13" s="2284"/>
      <c r="K13" s="2284"/>
      <c r="L13" s="2284"/>
      <c r="M13" s="2284"/>
      <c r="N13" s="2284"/>
      <c r="O13" s="2284"/>
      <c r="P13" s="2284"/>
      <c r="Q13" s="2284"/>
      <c r="R13" s="2284"/>
      <c r="S13" s="2284"/>
      <c r="T13" s="2284"/>
      <c r="U13" s="2284"/>
      <c r="V13" s="2284"/>
      <c r="W13" s="2284"/>
      <c r="X13" s="2284"/>
      <c r="Y13" s="2284"/>
      <c r="Z13" s="2284"/>
      <c r="AA13" s="2284"/>
      <c r="AB13" s="2284"/>
      <c r="AC13" s="2284"/>
      <c r="AD13" s="2284"/>
      <c r="AE13" s="2284"/>
      <c r="AF13" s="2284"/>
      <c r="AG13" s="2285"/>
    </row>
    <row r="14" spans="1:53" ht="30" customHeight="1" x14ac:dyDescent="0.2">
      <c r="A14" s="2282" t="s">
        <v>159</v>
      </c>
      <c r="B14" s="2282"/>
      <c r="C14" s="2283" t="str">
        <f>IF('交-別添２-1_適合確認'!C14:AG14="","",'交-別添２-1_適合確認'!C14:AG14)</f>
        <v/>
      </c>
      <c r="D14" s="2284"/>
      <c r="E14" s="2284"/>
      <c r="F14" s="2284"/>
      <c r="G14" s="2284"/>
      <c r="H14" s="2284"/>
      <c r="I14" s="2284"/>
      <c r="J14" s="2284"/>
      <c r="K14" s="2284"/>
      <c r="L14" s="2284"/>
      <c r="M14" s="2284"/>
      <c r="N14" s="2284"/>
      <c r="O14" s="2284"/>
      <c r="P14" s="2284"/>
      <c r="Q14" s="2284"/>
      <c r="R14" s="2284"/>
      <c r="S14" s="2284"/>
      <c r="T14" s="2284"/>
      <c r="U14" s="2284"/>
      <c r="V14" s="2284"/>
      <c r="W14" s="2284"/>
      <c r="X14" s="2284"/>
      <c r="Y14" s="2284"/>
      <c r="Z14" s="2284"/>
      <c r="AA14" s="2284"/>
      <c r="AB14" s="2284"/>
      <c r="AC14" s="2284"/>
      <c r="AD14" s="2284"/>
      <c r="AE14" s="2284"/>
      <c r="AF14" s="2284"/>
      <c r="AG14" s="2285"/>
    </row>
    <row r="15" spans="1:53" ht="30" customHeight="1" x14ac:dyDescent="0.2">
      <c r="A15" s="2281" t="s">
        <v>1236</v>
      </c>
      <c r="B15" s="2281"/>
      <c r="C15" s="2275"/>
      <c r="D15" s="2276"/>
      <c r="E15" s="2276"/>
      <c r="F15" s="2276"/>
      <c r="G15" s="2276"/>
      <c r="H15" s="1351" t="s">
        <v>155</v>
      </c>
      <c r="I15" s="2277"/>
      <c r="J15" s="2277"/>
      <c r="K15" s="2277"/>
      <c r="L15" s="2277"/>
      <c r="M15" s="2277"/>
      <c r="N15" s="2277"/>
      <c r="O15" s="1351" t="s">
        <v>116</v>
      </c>
      <c r="P15" s="1315" t="s">
        <v>1187</v>
      </c>
      <c r="R15" s="1316"/>
      <c r="S15" s="1315" t="s">
        <v>1188</v>
      </c>
      <c r="T15" s="1315" t="s">
        <v>1189</v>
      </c>
      <c r="U15" s="1354"/>
      <c r="V15" s="1316"/>
      <c r="W15" s="1315" t="s">
        <v>1188</v>
      </c>
      <c r="Y15" s="2289" t="s">
        <v>1253</v>
      </c>
      <c r="Z15" s="2289"/>
      <c r="AA15" s="2289"/>
      <c r="AB15" s="2289"/>
      <c r="AC15" s="2288"/>
      <c r="AD15" s="2288"/>
      <c r="AE15" s="2288"/>
      <c r="AF15" s="2288"/>
      <c r="AG15" s="1352" t="s">
        <v>1190</v>
      </c>
      <c r="AH15" s="1129"/>
    </row>
    <row r="16" spans="1:53" ht="30" customHeight="1" x14ac:dyDescent="0.2">
      <c r="A16" s="2282" t="s">
        <v>1237</v>
      </c>
      <c r="B16" s="2282"/>
      <c r="C16" s="2275"/>
      <c r="D16" s="2276"/>
      <c r="E16" s="2276"/>
      <c r="F16" s="2276"/>
      <c r="G16" s="2276"/>
      <c r="H16" s="1351" t="s">
        <v>155</v>
      </c>
      <c r="I16" s="2277"/>
      <c r="J16" s="2277"/>
      <c r="K16" s="2277"/>
      <c r="L16" s="2277"/>
      <c r="M16" s="2277"/>
      <c r="N16" s="2277"/>
      <c r="O16" s="1351" t="s">
        <v>116</v>
      </c>
      <c r="P16" s="1355"/>
      <c r="Q16" s="1351"/>
      <c r="R16" s="1347"/>
      <c r="S16" s="1347"/>
      <c r="T16" s="1347"/>
      <c r="U16" s="1336"/>
      <c r="V16" s="1353"/>
      <c r="W16" s="1353"/>
      <c r="X16" s="1353"/>
      <c r="Y16" s="1353"/>
      <c r="Z16" s="1353"/>
      <c r="AA16" s="1353"/>
      <c r="AB16" s="1353"/>
      <c r="AC16" s="1353"/>
      <c r="AD16" s="1353"/>
      <c r="AE16" s="1353"/>
      <c r="AF16" s="1353"/>
      <c r="AG16" s="1337"/>
    </row>
    <row r="17" spans="1:37" ht="21" customHeight="1" x14ac:dyDescent="0.2">
      <c r="B17" s="1044"/>
      <c r="D17" s="1044"/>
      <c r="E17" s="1046" t="s">
        <v>1297</v>
      </c>
      <c r="G17" s="1044"/>
      <c r="H17" s="1044"/>
      <c r="I17" s="1044"/>
      <c r="J17" s="1044"/>
      <c r="K17" s="1044"/>
      <c r="L17" s="1044"/>
      <c r="M17" s="1044"/>
      <c r="N17" s="1044"/>
      <c r="O17" s="1044"/>
      <c r="P17" s="1046"/>
      <c r="Q17" s="1046"/>
      <c r="R17" s="1046"/>
      <c r="S17" s="1046"/>
      <c r="T17" s="1046"/>
      <c r="U17" s="1046"/>
      <c r="V17" s="1046"/>
      <c r="W17" s="1046"/>
      <c r="X17" s="1046"/>
      <c r="Y17" s="1046"/>
      <c r="Z17" s="1046"/>
      <c r="AA17" s="1046"/>
      <c r="AB17" s="1046"/>
      <c r="AC17" s="1046"/>
      <c r="AD17" s="1046"/>
      <c r="AE17" s="1046"/>
      <c r="AF17" s="1046"/>
      <c r="AG17" s="1046"/>
    </row>
    <row r="18" spans="1:37" ht="21" customHeight="1" x14ac:dyDescent="0.2">
      <c r="A18" s="138" t="s">
        <v>1076</v>
      </c>
      <c r="B18" s="1044"/>
      <c r="C18" s="1044"/>
      <c r="D18" s="1044"/>
      <c r="E18" s="1044"/>
      <c r="F18" s="1044"/>
      <c r="G18" s="1044"/>
      <c r="H18" s="1044"/>
      <c r="I18" s="1044"/>
      <c r="J18" s="1044"/>
      <c r="K18" s="1044"/>
      <c r="L18" s="1044"/>
      <c r="M18" s="1044"/>
      <c r="N18" s="1044"/>
      <c r="O18" s="1044"/>
      <c r="P18" s="1046"/>
      <c r="Q18" s="1046"/>
      <c r="R18" s="1046"/>
      <c r="S18" s="1046"/>
      <c r="T18" s="1046"/>
      <c r="U18" s="1046"/>
      <c r="V18" s="1046"/>
      <c r="W18" s="1046"/>
      <c r="X18" s="1046"/>
      <c r="Y18" s="1046"/>
      <c r="Z18" s="1046"/>
      <c r="AA18" s="1046"/>
      <c r="AB18" s="1046"/>
      <c r="AC18" s="1046"/>
      <c r="AD18" s="1046"/>
      <c r="AE18" s="1046"/>
      <c r="AF18" s="1046"/>
      <c r="AG18" s="1046"/>
    </row>
    <row r="19" spans="1:37" ht="21" customHeight="1" x14ac:dyDescent="0.2">
      <c r="A19" s="2266" t="s">
        <v>1083</v>
      </c>
      <c r="B19" s="2267"/>
      <c r="C19" s="2264" t="s">
        <v>1077</v>
      </c>
      <c r="D19" s="2265"/>
      <c r="E19" s="2265"/>
      <c r="F19" s="2265"/>
      <c r="G19" s="2265"/>
      <c r="H19" s="2265"/>
      <c r="I19" s="2265"/>
      <c r="J19" s="2273" t="str">
        <f>IF(基本情報!G15="個人",基本情報!G20,CONCATENATE(基本情報!G17,"　",基本情報!G18,"　",基本情報!G20))</f>
        <v>　　</v>
      </c>
      <c r="K19" s="2273"/>
      <c r="L19" s="2273"/>
      <c r="M19" s="2273"/>
      <c r="N19" s="2273"/>
      <c r="O19" s="2273"/>
      <c r="P19" s="2273"/>
      <c r="Q19" s="2273"/>
      <c r="R19" s="2273"/>
      <c r="S19" s="2273"/>
      <c r="T19" s="2273"/>
      <c r="U19" s="2273"/>
      <c r="V19" s="2273"/>
      <c r="W19" s="2273"/>
      <c r="X19" s="2273"/>
      <c r="Y19" s="2273"/>
      <c r="Z19" s="2273"/>
      <c r="AA19" s="2273"/>
      <c r="AB19" s="2273"/>
      <c r="AC19" s="2273"/>
      <c r="AD19" s="2273"/>
      <c r="AE19" s="2273"/>
      <c r="AF19" s="2273"/>
      <c r="AG19" s="2274"/>
    </row>
    <row r="20" spans="1:37" ht="21" customHeight="1" x14ac:dyDescent="0.2">
      <c r="A20" s="2268"/>
      <c r="B20" s="2269"/>
      <c r="C20" s="1048" t="s">
        <v>294</v>
      </c>
      <c r="D20" s="1052"/>
      <c r="E20" s="2272" t="str">
        <f>IF(基本情報!G22="","",基本情報!G22)</f>
        <v/>
      </c>
      <c r="F20" s="2272"/>
      <c r="G20" s="2272"/>
      <c r="H20" s="2272"/>
      <c r="I20" s="2272"/>
      <c r="J20" s="2272"/>
      <c r="K20" s="2272"/>
      <c r="L20" s="2272"/>
      <c r="M20" s="2272"/>
      <c r="N20" s="2272"/>
      <c r="O20" s="2272"/>
      <c r="P20" s="2272"/>
      <c r="Q20" s="2272"/>
      <c r="R20" s="2272"/>
      <c r="S20" s="2272"/>
      <c r="T20" s="1314"/>
      <c r="U20" s="1314"/>
      <c r="V20" s="1314"/>
      <c r="W20" s="1314"/>
      <c r="X20" s="1314"/>
      <c r="Y20" s="1050" t="s">
        <v>160</v>
      </c>
      <c r="Z20" s="2270" t="str">
        <f>IF(基本情報!G23="","",基本情報!G23)</f>
        <v/>
      </c>
      <c r="AA20" s="2270"/>
      <c r="AB20" s="2270"/>
      <c r="AC20" s="2270"/>
      <c r="AD20" s="2270"/>
      <c r="AE20" s="2270"/>
      <c r="AF20" s="2270"/>
      <c r="AG20" s="2271"/>
    </row>
    <row r="21" spans="1:37" ht="21" customHeight="1" x14ac:dyDescent="0.2">
      <c r="A21" s="2266" t="s">
        <v>951</v>
      </c>
      <c r="B21" s="2267"/>
      <c r="C21" s="2264" t="s">
        <v>1077</v>
      </c>
      <c r="D21" s="2265"/>
      <c r="E21" s="2265"/>
      <c r="F21" s="2265"/>
      <c r="G21" s="2265"/>
      <c r="H21" s="2265"/>
      <c r="I21" s="2265"/>
      <c r="J21" s="2273" t="str">
        <f>IF(基本情報!G25="個人",基本情報!G30,CONCATENATE(基本情報!G27,"　",基本情報!G28,"　",基本情報!G30))</f>
        <v>　　</v>
      </c>
      <c r="K21" s="2273"/>
      <c r="L21" s="2273"/>
      <c r="M21" s="2273"/>
      <c r="N21" s="2273"/>
      <c r="O21" s="2273"/>
      <c r="P21" s="2273"/>
      <c r="Q21" s="2273"/>
      <c r="R21" s="2273"/>
      <c r="S21" s="2273"/>
      <c r="T21" s="2273"/>
      <c r="U21" s="2273"/>
      <c r="V21" s="2273"/>
      <c r="W21" s="2273"/>
      <c r="X21" s="2273"/>
      <c r="Y21" s="2273"/>
      <c r="Z21" s="2273"/>
      <c r="AA21" s="2273"/>
      <c r="AB21" s="2273"/>
      <c r="AC21" s="2273"/>
      <c r="AD21" s="2273"/>
      <c r="AE21" s="2273"/>
      <c r="AF21" s="2273"/>
      <c r="AG21" s="2274"/>
    </row>
    <row r="22" spans="1:37" ht="21" customHeight="1" x14ac:dyDescent="0.2">
      <c r="A22" s="2268"/>
      <c r="B22" s="2269"/>
      <c r="C22" s="1048" t="s">
        <v>294</v>
      </c>
      <c r="D22" s="1052"/>
      <c r="E22" s="2272" t="str">
        <f>IF(基本情報!G32="","",基本情報!G32)</f>
        <v/>
      </c>
      <c r="F22" s="2272"/>
      <c r="G22" s="2272"/>
      <c r="H22" s="2272"/>
      <c r="I22" s="2272"/>
      <c r="J22" s="2272"/>
      <c r="K22" s="2272"/>
      <c r="L22" s="2272"/>
      <c r="M22" s="2272"/>
      <c r="N22" s="2272"/>
      <c r="O22" s="2272"/>
      <c r="P22" s="2272"/>
      <c r="Q22" s="2272"/>
      <c r="R22" s="2272"/>
      <c r="S22" s="2272"/>
      <c r="T22" s="1314"/>
      <c r="U22" s="1314"/>
      <c r="V22" s="1314"/>
      <c r="W22" s="1314"/>
      <c r="X22" s="1314"/>
      <c r="Y22" s="1050" t="s">
        <v>160</v>
      </c>
      <c r="Z22" s="2270" t="str">
        <f>IF(基本情報!G33="","",基本情報!G33)</f>
        <v/>
      </c>
      <c r="AA22" s="2270"/>
      <c r="AB22" s="2270"/>
      <c r="AC22" s="2270"/>
      <c r="AD22" s="2270"/>
      <c r="AE22" s="2270"/>
      <c r="AF22" s="2270"/>
      <c r="AG22" s="2271"/>
    </row>
    <row r="23" spans="1:37" ht="21" customHeight="1" x14ac:dyDescent="0.2">
      <c r="A23" s="2266" t="s">
        <v>1105</v>
      </c>
      <c r="B23" s="2267"/>
      <c r="C23" s="2264" t="s">
        <v>1077</v>
      </c>
      <c r="D23" s="2265"/>
      <c r="E23" s="2265"/>
      <c r="F23" s="2265"/>
      <c r="G23" s="2265"/>
      <c r="H23" s="2265"/>
      <c r="I23" s="2265"/>
      <c r="J23" s="2273" t="str">
        <f>IF('交-別添２-1_適合確認'!J23:AG23="","",'交-別添２-1_適合確認'!J23:AG23)</f>
        <v/>
      </c>
      <c r="K23" s="2273"/>
      <c r="L23" s="2273"/>
      <c r="M23" s="2273"/>
      <c r="N23" s="2273"/>
      <c r="O23" s="2273"/>
      <c r="P23" s="2273"/>
      <c r="Q23" s="2273"/>
      <c r="R23" s="2273"/>
      <c r="S23" s="2273"/>
      <c r="T23" s="2273"/>
      <c r="U23" s="2273"/>
      <c r="V23" s="2273"/>
      <c r="W23" s="2273"/>
      <c r="X23" s="2273"/>
      <c r="Y23" s="2273"/>
      <c r="Z23" s="2273"/>
      <c r="AA23" s="2273"/>
      <c r="AB23" s="2273"/>
      <c r="AC23" s="2273"/>
      <c r="AD23" s="2273"/>
      <c r="AE23" s="2273"/>
      <c r="AF23" s="2273"/>
      <c r="AG23" s="2274"/>
    </row>
    <row r="24" spans="1:37" ht="21" customHeight="1" x14ac:dyDescent="0.2">
      <c r="A24" s="2268"/>
      <c r="B24" s="2269"/>
      <c r="C24" s="1048" t="s">
        <v>294</v>
      </c>
      <c r="D24" s="1052"/>
      <c r="E24" s="2272" t="str">
        <f>IF('交-別添２-1_適合確認'!E24:S24="","",'交-別添２-1_適合確認'!E24:S24)</f>
        <v/>
      </c>
      <c r="F24" s="2272"/>
      <c r="G24" s="2272"/>
      <c r="H24" s="2272"/>
      <c r="I24" s="2272"/>
      <c r="J24" s="2272"/>
      <c r="K24" s="2272"/>
      <c r="L24" s="2272"/>
      <c r="M24" s="2272"/>
      <c r="N24" s="2272"/>
      <c r="O24" s="2272"/>
      <c r="P24" s="2272"/>
      <c r="Q24" s="2272"/>
      <c r="R24" s="2272"/>
      <c r="S24" s="2272"/>
      <c r="T24" s="1314"/>
      <c r="U24" s="1314"/>
      <c r="V24" s="1314"/>
      <c r="W24" s="1314"/>
      <c r="X24" s="1314"/>
      <c r="Y24" s="1050" t="s">
        <v>160</v>
      </c>
      <c r="Z24" s="2270" t="str">
        <f>IF('交-別添２-1_適合確認'!Z24:AG24="","",'交-別添２-1_適合確認'!Z24:AG24)</f>
        <v/>
      </c>
      <c r="AA24" s="2270"/>
      <c r="AB24" s="2270"/>
      <c r="AC24" s="2270"/>
      <c r="AD24" s="2270"/>
      <c r="AE24" s="2270"/>
      <c r="AF24" s="2270"/>
      <c r="AG24" s="2271"/>
    </row>
    <row r="25" spans="1:37" ht="21" customHeight="1" x14ac:dyDescent="0.2">
      <c r="A25" s="2266" t="s">
        <v>1078</v>
      </c>
      <c r="B25" s="2267"/>
      <c r="C25" s="2298" t="s">
        <v>1079</v>
      </c>
      <c r="D25" s="2299"/>
      <c r="E25" s="2299"/>
      <c r="F25" s="2299"/>
      <c r="G25" s="2299"/>
      <c r="H25" s="2299"/>
      <c r="I25" s="2299" t="str">
        <f>IF('交-別添２-1_適合確認'!I25:N25="","",'交-別添２-1_適合確認'!I25:N25)</f>
        <v/>
      </c>
      <c r="J25" s="2299"/>
      <c r="K25" s="2299"/>
      <c r="L25" s="2299"/>
      <c r="M25" s="2299"/>
      <c r="N25" s="2299"/>
      <c r="O25" s="1054" t="s">
        <v>1080</v>
      </c>
      <c r="Q25" s="1056"/>
      <c r="R25" s="2297" t="str">
        <f>IF('交-別添２-1_適合確認'!R25:Y25="","",'交-別添２-1_適合確認'!R25:Y25)</f>
        <v/>
      </c>
      <c r="S25" s="2297"/>
      <c r="T25" s="2297"/>
      <c r="U25" s="2297"/>
      <c r="V25" s="2297"/>
      <c r="W25" s="2297"/>
      <c r="X25" s="2297"/>
      <c r="Y25" s="2297"/>
      <c r="Z25" s="1054" t="s">
        <v>1081</v>
      </c>
      <c r="AA25" s="1051"/>
      <c r="AB25" s="2297" t="str">
        <f>IF('交-別添２-1_適合確認'!B25:AF25="","",'交-別添２-1_適合確認'!B25:AF25)</f>
        <v/>
      </c>
      <c r="AC25" s="2297"/>
      <c r="AD25" s="2297"/>
      <c r="AE25" s="2297"/>
      <c r="AF25" s="2297"/>
      <c r="AG25" s="1057" t="s">
        <v>152</v>
      </c>
    </row>
    <row r="26" spans="1:37" ht="21" customHeight="1" x14ac:dyDescent="0.2">
      <c r="A26" s="2294"/>
      <c r="B26" s="2295"/>
      <c r="C26" s="1058" t="s">
        <v>1082</v>
      </c>
      <c r="D26" s="56"/>
      <c r="E26" s="56"/>
      <c r="F26" s="56"/>
      <c r="G26" s="56"/>
      <c r="H26" s="56"/>
      <c r="I26" s="2302" t="str">
        <f>IF('交-別添２-1_適合確認'!H26:AG26="","",'交-別添２-1_適合確認'!H26:AG26)</f>
        <v/>
      </c>
      <c r="J26" s="2302"/>
      <c r="K26" s="2302"/>
      <c r="L26" s="2302"/>
      <c r="M26" s="2302"/>
      <c r="N26" s="2302"/>
      <c r="O26" s="2302"/>
      <c r="P26" s="2302"/>
      <c r="Q26" s="2302"/>
      <c r="R26" s="2302"/>
      <c r="S26" s="2302"/>
      <c r="T26" s="2302"/>
      <c r="U26" s="2302"/>
      <c r="V26" s="2302"/>
      <c r="W26" s="2302"/>
      <c r="X26" s="2302"/>
      <c r="Y26" s="2302"/>
      <c r="Z26" s="2302"/>
      <c r="AA26" s="2302"/>
      <c r="AB26" s="2302"/>
      <c r="AC26" s="2302"/>
      <c r="AD26" s="2302"/>
      <c r="AE26" s="2302"/>
      <c r="AF26" s="2302"/>
      <c r="AG26" s="2303"/>
    </row>
    <row r="27" spans="1:37" ht="21" customHeight="1" x14ac:dyDescent="0.2">
      <c r="A27" s="2268"/>
      <c r="B27" s="2269"/>
      <c r="C27" s="1048" t="s">
        <v>294</v>
      </c>
      <c r="D27" s="1052"/>
      <c r="E27" s="2296" t="str">
        <f>IF('交-別添２-1_適合確認'!E27:S27="","",'交-別添２-1_適合確認'!E27:S27)</f>
        <v/>
      </c>
      <c r="F27" s="2296"/>
      <c r="G27" s="2296"/>
      <c r="H27" s="2296"/>
      <c r="I27" s="2296"/>
      <c r="J27" s="2296"/>
      <c r="K27" s="2296"/>
      <c r="L27" s="2296"/>
      <c r="M27" s="2296"/>
      <c r="N27" s="2296"/>
      <c r="O27" s="2296"/>
      <c r="P27" s="2296"/>
      <c r="Q27" s="2296"/>
      <c r="R27" s="2296"/>
      <c r="S27" s="2296"/>
      <c r="T27" s="1060"/>
      <c r="U27" s="1060"/>
      <c r="V27" s="1060"/>
      <c r="W27" s="1060"/>
      <c r="X27" s="1060"/>
      <c r="Y27" s="1050" t="s">
        <v>160</v>
      </c>
      <c r="Z27" s="2300" t="str">
        <f>IF('交-別添２-1_適合確認'!Z27:AG27="","",'交-別添２-1_適合確認'!Z27:AG27)</f>
        <v/>
      </c>
      <c r="AA27" s="2300"/>
      <c r="AB27" s="2300"/>
      <c r="AC27" s="2300"/>
      <c r="AD27" s="2300"/>
      <c r="AE27" s="2300"/>
      <c r="AF27" s="2300"/>
      <c r="AG27" s="2301"/>
    </row>
    <row r="28" spans="1:37" ht="18" customHeight="1" x14ac:dyDescent="0.2">
      <c r="A28" s="2278" t="s">
        <v>1075</v>
      </c>
      <c r="B28" s="2278"/>
      <c r="C28" s="2278"/>
      <c r="D28" s="2278"/>
      <c r="E28" s="2278"/>
      <c r="F28" s="2278"/>
      <c r="G28" s="2278"/>
      <c r="H28" s="2278"/>
      <c r="I28" s="2278"/>
      <c r="J28" s="2278"/>
      <c r="K28" s="2278"/>
      <c r="L28" s="2278"/>
      <c r="M28" s="2278"/>
      <c r="N28" s="2278"/>
      <c r="O28" s="2278"/>
      <c r="P28" s="2278"/>
      <c r="Q28" s="2278"/>
      <c r="R28" s="2278"/>
      <c r="S28" s="2278"/>
      <c r="T28" s="2278"/>
      <c r="U28" s="2278"/>
      <c r="V28" s="2278"/>
      <c r="W28" s="2278"/>
      <c r="X28" s="2278"/>
      <c r="Y28" s="2278"/>
      <c r="Z28" s="2278"/>
      <c r="AA28" s="2278"/>
      <c r="AB28" s="2278"/>
      <c r="AC28" s="2278"/>
      <c r="AD28" s="2278"/>
      <c r="AE28" s="2278"/>
      <c r="AF28" s="2278"/>
      <c r="AG28" s="2278"/>
      <c r="AH28" s="1081"/>
      <c r="AI28" s="1081"/>
      <c r="AJ28" s="1081"/>
    </row>
    <row r="29" spans="1:37" ht="15" customHeight="1" x14ac:dyDescent="0.2">
      <c r="A29" s="63"/>
      <c r="B29" s="63"/>
      <c r="C29" s="63"/>
      <c r="D29" s="63"/>
      <c r="E29" s="63"/>
      <c r="F29" s="63"/>
      <c r="G29" s="63"/>
      <c r="H29" s="63"/>
      <c r="I29" s="63"/>
      <c r="J29" s="63"/>
      <c r="K29" s="63"/>
      <c r="L29" s="63"/>
      <c r="M29" s="63"/>
      <c r="N29" s="63"/>
      <c r="O29" s="63"/>
      <c r="P29" s="63"/>
      <c r="Q29" s="63"/>
      <c r="R29" s="136"/>
      <c r="S29" s="136"/>
      <c r="T29" s="136"/>
      <c r="U29" s="136"/>
      <c r="V29" s="136"/>
      <c r="W29" s="136"/>
      <c r="X29" s="136"/>
      <c r="Y29" s="136"/>
      <c r="Z29" s="136"/>
      <c r="AA29" s="63"/>
      <c r="AB29" s="63"/>
      <c r="AC29" s="63"/>
      <c r="AD29" s="63"/>
      <c r="AE29" s="63"/>
      <c r="AF29" s="63"/>
      <c r="AG29" s="866"/>
    </row>
    <row r="30" spans="1:37" ht="18" customHeight="1" x14ac:dyDescent="0.2">
      <c r="A30" s="62" t="s">
        <v>162</v>
      </c>
      <c r="B30" s="62"/>
      <c r="C30" s="62"/>
      <c r="D30" s="62"/>
      <c r="E30" s="62"/>
      <c r="F30" s="62"/>
      <c r="G30" s="62"/>
      <c r="H30" s="62"/>
      <c r="I30" s="62"/>
      <c r="J30" s="62"/>
      <c r="K30" s="62"/>
      <c r="L30" s="62"/>
      <c r="M30" s="62"/>
      <c r="N30" s="62"/>
      <c r="O30" s="62"/>
      <c r="P30" s="62"/>
      <c r="Q30" s="62"/>
      <c r="R30" s="63"/>
      <c r="S30" s="63"/>
      <c r="T30" s="63"/>
      <c r="U30" s="63"/>
      <c r="V30" s="63"/>
      <c r="W30" s="63"/>
      <c r="X30" s="63"/>
      <c r="Y30" s="63"/>
      <c r="Z30" s="63"/>
      <c r="AA30" s="63"/>
      <c r="AB30" s="63"/>
      <c r="AC30" s="63"/>
      <c r="AD30" s="63"/>
      <c r="AE30" s="63"/>
      <c r="AF30" s="63"/>
      <c r="AG30" s="63"/>
      <c r="AH30" s="1388"/>
      <c r="AJ30" s="669"/>
      <c r="AK30" s="669"/>
    </row>
    <row r="31" spans="1:37" ht="15" customHeight="1" x14ac:dyDescent="0.2">
      <c r="A31" s="2235" t="s">
        <v>980</v>
      </c>
      <c r="B31" s="2236"/>
      <c r="C31" s="2236"/>
      <c r="D31" s="2236"/>
      <c r="E31" s="2236"/>
      <c r="F31" s="2236"/>
      <c r="G31" s="2236"/>
      <c r="H31" s="2236"/>
      <c r="I31" s="2236"/>
      <c r="J31" s="2236"/>
      <c r="K31" s="2236"/>
      <c r="L31" s="2236"/>
      <c r="M31" s="2236"/>
      <c r="N31" s="2236"/>
      <c r="O31" s="2236"/>
      <c r="P31" s="2236"/>
      <c r="Q31" s="2236"/>
      <c r="R31" s="2237"/>
      <c r="S31" s="2242" t="s">
        <v>972</v>
      </c>
      <c r="T31" s="2243"/>
      <c r="U31" s="2243"/>
      <c r="V31" s="2243"/>
      <c r="W31" s="2243"/>
      <c r="X31" s="2243"/>
      <c r="Y31" s="2243"/>
      <c r="Z31" s="2244"/>
      <c r="AA31" s="2242" t="s">
        <v>1364</v>
      </c>
      <c r="AB31" s="2243"/>
      <c r="AC31" s="2243"/>
      <c r="AD31" s="2243"/>
      <c r="AE31" s="2243"/>
      <c r="AF31" s="2243"/>
      <c r="AG31" s="2244"/>
      <c r="AH31" s="901"/>
      <c r="AI31" s="1041"/>
      <c r="AJ31" s="1037"/>
      <c r="AK31" s="1389"/>
    </row>
    <row r="32" spans="1:37" ht="25" customHeight="1" x14ac:dyDescent="0.2">
      <c r="A32" s="2238"/>
      <c r="B32" s="2239"/>
      <c r="C32" s="2239"/>
      <c r="D32" s="2239"/>
      <c r="E32" s="2239"/>
      <c r="F32" s="2239"/>
      <c r="G32" s="2239"/>
      <c r="H32" s="2239"/>
      <c r="I32" s="2239"/>
      <c r="J32" s="2239"/>
      <c r="K32" s="2239"/>
      <c r="L32" s="2239"/>
      <c r="M32" s="2239"/>
      <c r="N32" s="2239"/>
      <c r="O32" s="2239"/>
      <c r="P32" s="2239"/>
      <c r="Q32" s="2239"/>
      <c r="R32" s="2240"/>
      <c r="S32" s="2248">
        <f>IF('交-別添２-1_適合確認'!AA32="","",'交-別添２-1_適合確認'!AA32)</f>
        <v>0</v>
      </c>
      <c r="T32" s="2249"/>
      <c r="U32" s="2249"/>
      <c r="V32" s="2249"/>
      <c r="W32" s="2249"/>
      <c r="X32" s="2249"/>
      <c r="Y32" s="2246" t="s">
        <v>1235</v>
      </c>
      <c r="Z32" s="2247"/>
      <c r="AA32" s="2250"/>
      <c r="AB32" s="2251"/>
      <c r="AC32" s="2251"/>
      <c r="AD32" s="2251"/>
      <c r="AE32" s="2251"/>
      <c r="AF32" s="2251"/>
      <c r="AG32" s="892" t="s">
        <v>439</v>
      </c>
      <c r="AH32" s="3837"/>
      <c r="AI32" s="3734"/>
      <c r="AJ32" s="3735"/>
      <c r="AK32" s="3735"/>
    </row>
    <row r="33" spans="1:33" ht="15" customHeight="1" x14ac:dyDescent="0.2">
      <c r="A33" s="2235" t="s">
        <v>981</v>
      </c>
      <c r="B33" s="2236"/>
      <c r="C33" s="2236"/>
      <c r="D33" s="2236"/>
      <c r="E33" s="2236"/>
      <c r="F33" s="2236"/>
      <c r="G33" s="2236"/>
      <c r="H33" s="2236"/>
      <c r="I33" s="2236"/>
      <c r="J33" s="2236"/>
      <c r="K33" s="2236"/>
      <c r="L33" s="2236"/>
      <c r="M33" s="2236"/>
      <c r="N33" s="2236"/>
      <c r="O33" s="2236"/>
      <c r="P33" s="2236"/>
      <c r="Q33" s="2236"/>
      <c r="R33" s="2237"/>
      <c r="S33" s="2242" t="s">
        <v>972</v>
      </c>
      <c r="T33" s="2243"/>
      <c r="U33" s="2243"/>
      <c r="V33" s="2243"/>
      <c r="W33" s="2243"/>
      <c r="X33" s="2243"/>
      <c r="Y33" s="2243"/>
      <c r="Z33" s="2244"/>
      <c r="AA33" s="2242" t="s">
        <v>1364</v>
      </c>
      <c r="AB33" s="2243"/>
      <c r="AC33" s="2243"/>
      <c r="AD33" s="2243"/>
      <c r="AE33" s="2243"/>
      <c r="AF33" s="2243"/>
      <c r="AG33" s="2244"/>
    </row>
    <row r="34" spans="1:33" ht="25" customHeight="1" x14ac:dyDescent="0.2">
      <c r="A34" s="2238"/>
      <c r="B34" s="2239"/>
      <c r="C34" s="2239"/>
      <c r="D34" s="2239"/>
      <c r="E34" s="2239"/>
      <c r="F34" s="2239"/>
      <c r="G34" s="2239"/>
      <c r="H34" s="2239"/>
      <c r="I34" s="2239"/>
      <c r="J34" s="2239"/>
      <c r="K34" s="2239"/>
      <c r="L34" s="2239"/>
      <c r="M34" s="2239"/>
      <c r="N34" s="2239"/>
      <c r="O34" s="2239"/>
      <c r="P34" s="2239"/>
      <c r="Q34" s="2239"/>
      <c r="R34" s="2240"/>
      <c r="S34" s="2248">
        <f>IF('交-別添２-1_適合確認'!AA34="","",'交-別添２-1_適合確認'!AA34)</f>
        <v>0</v>
      </c>
      <c r="T34" s="2249"/>
      <c r="U34" s="2249"/>
      <c r="V34" s="2249"/>
      <c r="W34" s="2249"/>
      <c r="X34" s="2249"/>
      <c r="Y34" s="2246" t="s">
        <v>1235</v>
      </c>
      <c r="Z34" s="2247"/>
      <c r="AA34" s="2250"/>
      <c r="AB34" s="2251"/>
      <c r="AC34" s="2251"/>
      <c r="AD34" s="2251"/>
      <c r="AE34" s="2251"/>
      <c r="AF34" s="2251"/>
      <c r="AG34" s="892" t="s">
        <v>439</v>
      </c>
    </row>
    <row r="35" spans="1:33" ht="15" customHeight="1" x14ac:dyDescent="0.2">
      <c r="A35" s="1690"/>
      <c r="B35" s="1079"/>
      <c r="C35" s="1079"/>
      <c r="D35" s="1079"/>
      <c r="E35" s="1079"/>
      <c r="F35" s="1079"/>
      <c r="G35" s="1079"/>
      <c r="H35" s="1079"/>
      <c r="I35" s="1079"/>
      <c r="J35" s="1079"/>
      <c r="K35" s="1079"/>
      <c r="L35" s="1079"/>
      <c r="M35" s="1079"/>
      <c r="N35" s="1079"/>
      <c r="O35" s="1079"/>
      <c r="P35" s="1079"/>
      <c r="Q35" s="1079"/>
      <c r="R35" s="1079"/>
      <c r="S35" s="1390"/>
      <c r="T35" s="1390"/>
      <c r="U35" s="1390"/>
      <c r="V35" s="1390"/>
      <c r="W35" s="1390"/>
      <c r="X35" s="1390"/>
      <c r="Y35" s="1391"/>
      <c r="Z35" s="1391"/>
      <c r="AA35" s="1392"/>
      <c r="AB35" s="1392"/>
      <c r="AC35" s="1392"/>
      <c r="AD35" s="1392"/>
      <c r="AE35" s="1392"/>
      <c r="AF35" s="1392"/>
      <c r="AG35" s="1391"/>
    </row>
    <row r="36" spans="1:33" s="698" customFormat="1" ht="40" customHeight="1" x14ac:dyDescent="0.2">
      <c r="A36" s="3835" t="s">
        <v>1507</v>
      </c>
      <c r="B36" s="3835"/>
      <c r="C36" s="3835"/>
      <c r="D36" s="3835"/>
      <c r="E36" s="3835"/>
      <c r="F36" s="3835"/>
      <c r="G36" s="3835"/>
      <c r="H36" s="3835"/>
      <c r="I36" s="3835"/>
      <c r="J36" s="3835"/>
      <c r="K36" s="3835"/>
      <c r="L36" s="3835"/>
      <c r="M36" s="3835"/>
      <c r="N36" s="3835"/>
      <c r="O36" s="3835"/>
      <c r="P36" s="3835"/>
      <c r="Q36" s="3835"/>
      <c r="R36" s="3835"/>
      <c r="S36" s="3835"/>
      <c r="T36" s="3835"/>
      <c r="U36" s="3835"/>
      <c r="V36" s="3835"/>
      <c r="W36" s="3835"/>
      <c r="X36" s="3835"/>
      <c r="Y36" s="3835"/>
      <c r="Z36" s="3835"/>
      <c r="AA36" s="3725" t="s">
        <v>973</v>
      </c>
      <c r="AB36" s="3725"/>
      <c r="AC36" s="3725"/>
      <c r="AD36" s="3725"/>
      <c r="AE36" s="3725"/>
      <c r="AF36" s="3725"/>
      <c r="AG36" s="3725"/>
    </row>
    <row r="37" spans="1:33" s="698" customFormat="1" ht="40" customHeight="1" x14ac:dyDescent="0.2">
      <c r="A37" s="3834" t="s">
        <v>1504</v>
      </c>
      <c r="B37" s="3834"/>
      <c r="C37" s="3834"/>
      <c r="D37" s="3834"/>
      <c r="E37" s="3834"/>
      <c r="F37" s="3834"/>
      <c r="G37" s="3834"/>
      <c r="H37" s="3834"/>
      <c r="I37" s="3834"/>
      <c r="J37" s="3834"/>
      <c r="K37" s="3834"/>
      <c r="L37" s="3834"/>
      <c r="M37" s="3834"/>
      <c r="N37" s="3834"/>
      <c r="O37" s="3834"/>
      <c r="P37" s="3834"/>
      <c r="Q37" s="3834"/>
      <c r="R37" s="3834"/>
      <c r="S37" s="3834"/>
      <c r="T37" s="3834"/>
      <c r="U37" s="3834"/>
      <c r="V37" s="3834"/>
      <c r="W37" s="3834"/>
      <c r="X37" s="3834"/>
      <c r="Y37" s="3834"/>
      <c r="Z37" s="3834"/>
      <c r="AA37" s="3836" t="s">
        <v>973</v>
      </c>
      <c r="AB37" s="3836"/>
      <c r="AC37" s="3836"/>
      <c r="AD37" s="3836"/>
      <c r="AE37" s="3836"/>
      <c r="AF37" s="3836"/>
      <c r="AG37" s="3836"/>
    </row>
    <row r="38" spans="1:33" s="698" customFormat="1" ht="30" customHeight="1" x14ac:dyDescent="0.2">
      <c r="A38" s="3832" t="s">
        <v>1505</v>
      </c>
      <c r="B38" s="3832"/>
      <c r="C38" s="3832"/>
      <c r="D38" s="3832"/>
      <c r="E38" s="3832"/>
      <c r="F38" s="3832"/>
      <c r="G38" s="3832"/>
      <c r="H38" s="3832"/>
      <c r="I38" s="3832"/>
      <c r="J38" s="3832"/>
      <c r="K38" s="3832"/>
      <c r="L38" s="3832"/>
      <c r="M38" s="3832"/>
      <c r="N38" s="3832"/>
      <c r="O38" s="3832"/>
      <c r="P38" s="3832"/>
      <c r="Q38" s="3832"/>
      <c r="R38" s="3832"/>
      <c r="S38" s="3832"/>
      <c r="T38" s="3832"/>
      <c r="U38" s="3832"/>
      <c r="V38" s="3832"/>
      <c r="W38" s="3832"/>
      <c r="X38" s="3832"/>
      <c r="Y38" s="3832"/>
      <c r="Z38" s="3832"/>
      <c r="AA38" s="3832"/>
      <c r="AB38" s="3832"/>
      <c r="AC38" s="3832"/>
      <c r="AD38" s="3832"/>
      <c r="AE38" s="3832"/>
      <c r="AF38" s="3832"/>
      <c r="AG38" s="3832"/>
    </row>
    <row r="39" spans="1:33" ht="21" customHeight="1" x14ac:dyDescent="0.2">
      <c r="A39" s="64" t="s">
        <v>1493</v>
      </c>
      <c r="B39" s="1080"/>
      <c r="C39" s="1080"/>
      <c r="D39" s="1080"/>
      <c r="E39" s="1080"/>
      <c r="F39" s="1080"/>
      <c r="G39" s="1080"/>
      <c r="H39" s="1080"/>
      <c r="I39" s="1080"/>
      <c r="J39" s="1080"/>
      <c r="K39" s="1080"/>
      <c r="L39" s="1080"/>
      <c r="M39" s="1080"/>
      <c r="N39" s="1080"/>
      <c r="O39" s="1080"/>
      <c r="P39" s="1080"/>
      <c r="Q39" s="1080"/>
      <c r="R39" s="1080"/>
      <c r="S39" s="1080"/>
      <c r="T39" s="1080"/>
      <c r="U39" s="1080"/>
      <c r="V39" s="1080"/>
      <c r="W39" s="1080"/>
    </row>
    <row r="40" spans="1:33" ht="27" customHeight="1" x14ac:dyDescent="0.2">
      <c r="A40" s="3736" t="s">
        <v>1494</v>
      </c>
      <c r="B40" s="3737"/>
      <c r="C40" s="3737"/>
      <c r="D40" s="3737"/>
      <c r="E40" s="3737"/>
      <c r="F40" s="3737"/>
      <c r="G40" s="3737"/>
      <c r="H40" s="3737"/>
      <c r="I40" s="3737"/>
      <c r="J40" s="3737"/>
      <c r="K40" s="3737"/>
      <c r="L40" s="3737"/>
      <c r="M40" s="3737"/>
      <c r="N40" s="3737"/>
      <c r="O40" s="3737"/>
      <c r="P40" s="3737"/>
      <c r="Q40" s="3737"/>
      <c r="R40" s="3737"/>
      <c r="S40" s="3737"/>
      <c r="T40" s="3737"/>
      <c r="U40" s="3737"/>
      <c r="V40" s="3737"/>
      <c r="W40" s="3737"/>
      <c r="X40" s="3737"/>
      <c r="Y40" s="3737"/>
      <c r="Z40" s="3737"/>
      <c r="AA40" s="3737"/>
      <c r="AB40" s="3737"/>
      <c r="AC40" s="3737"/>
      <c r="AD40" s="3737"/>
      <c r="AE40" s="3737"/>
      <c r="AF40" s="3737"/>
      <c r="AG40" s="3738"/>
    </row>
    <row r="41" spans="1:33" ht="40" customHeight="1" x14ac:dyDescent="0.2">
      <c r="A41" s="3736"/>
      <c r="B41" s="3737"/>
      <c r="C41" s="3737"/>
      <c r="D41" s="3737"/>
      <c r="E41" s="3737"/>
      <c r="F41" s="3737"/>
      <c r="G41" s="3737"/>
      <c r="H41" s="3737"/>
      <c r="I41" s="3737"/>
      <c r="J41" s="3737"/>
      <c r="K41" s="3737"/>
      <c r="L41" s="3737"/>
      <c r="M41" s="3737"/>
      <c r="N41" s="3737"/>
      <c r="O41" s="3737"/>
      <c r="P41" s="3737"/>
      <c r="Q41" s="3737"/>
      <c r="R41" s="3737"/>
      <c r="S41" s="3737"/>
      <c r="T41" s="3737"/>
      <c r="U41" s="3737"/>
      <c r="V41" s="3737"/>
      <c r="W41" s="3737"/>
      <c r="X41" s="3737"/>
      <c r="Y41" s="3737"/>
      <c r="Z41" s="3737"/>
      <c r="AA41" s="3737"/>
      <c r="AB41" s="3737"/>
      <c r="AC41" s="3737"/>
      <c r="AD41" s="3737"/>
      <c r="AE41" s="3737"/>
      <c r="AF41" s="3737"/>
      <c r="AG41" s="3738"/>
    </row>
    <row r="42" spans="1:33" ht="40" customHeight="1" x14ac:dyDescent="0.2">
      <c r="A42" s="3736"/>
      <c r="B42" s="3737"/>
      <c r="C42" s="3737"/>
      <c r="D42" s="3737"/>
      <c r="E42" s="3737"/>
      <c r="F42" s="3737"/>
      <c r="G42" s="3737"/>
      <c r="H42" s="3737"/>
      <c r="I42" s="3737"/>
      <c r="J42" s="3737"/>
      <c r="K42" s="3737"/>
      <c r="L42" s="3737"/>
      <c r="M42" s="3737"/>
      <c r="N42" s="3737"/>
      <c r="O42" s="3737"/>
      <c r="P42" s="3737"/>
      <c r="Q42" s="3737"/>
      <c r="R42" s="3737"/>
      <c r="S42" s="3737"/>
      <c r="T42" s="3737"/>
      <c r="U42" s="3737"/>
      <c r="V42" s="3737"/>
      <c r="W42" s="3737"/>
      <c r="X42" s="3737"/>
      <c r="Y42" s="3737"/>
      <c r="Z42" s="3737"/>
      <c r="AA42" s="3737"/>
      <c r="AB42" s="3737"/>
      <c r="AC42" s="3737"/>
      <c r="AD42" s="3737"/>
      <c r="AE42" s="3737"/>
      <c r="AF42" s="3737"/>
      <c r="AG42" s="3738"/>
    </row>
    <row r="43" spans="1:33" ht="40" customHeight="1" x14ac:dyDescent="0.2">
      <c r="A43" s="3736"/>
      <c r="B43" s="3737"/>
      <c r="C43" s="3737"/>
      <c r="D43" s="3737"/>
      <c r="E43" s="3737"/>
      <c r="F43" s="3737"/>
      <c r="G43" s="3737"/>
      <c r="H43" s="3737"/>
      <c r="I43" s="3737"/>
      <c r="J43" s="3737"/>
      <c r="K43" s="3737"/>
      <c r="L43" s="3737"/>
      <c r="M43" s="3737"/>
      <c r="N43" s="3737"/>
      <c r="O43" s="3737"/>
      <c r="P43" s="3737"/>
      <c r="Q43" s="3737"/>
      <c r="R43" s="3737"/>
      <c r="S43" s="3737"/>
      <c r="T43" s="3737"/>
      <c r="U43" s="3737"/>
      <c r="V43" s="3737"/>
      <c r="W43" s="3737"/>
      <c r="X43" s="3737"/>
      <c r="Y43" s="3737"/>
      <c r="Z43" s="3737"/>
      <c r="AA43" s="3737"/>
      <c r="AB43" s="3737"/>
      <c r="AC43" s="3737"/>
      <c r="AD43" s="3737"/>
      <c r="AE43" s="3737"/>
      <c r="AF43" s="3737"/>
      <c r="AG43" s="3738"/>
    </row>
    <row r="44" spans="1:33" x14ac:dyDescent="0.2">
      <c r="A44" s="3833"/>
      <c r="B44" s="3833"/>
      <c r="C44" s="3833"/>
      <c r="D44" s="3833"/>
      <c r="E44" s="3833"/>
      <c r="F44" s="3833"/>
      <c r="G44" s="3833"/>
      <c r="H44" s="3833"/>
      <c r="I44" s="3833"/>
      <c r="J44" s="3833"/>
      <c r="K44" s="3833"/>
      <c r="L44" s="3833"/>
      <c r="M44" s="3833"/>
      <c r="N44" s="3833"/>
      <c r="O44" s="3833"/>
      <c r="P44" s="3833"/>
      <c r="Q44" s="3833"/>
      <c r="R44" s="3833"/>
      <c r="S44" s="3833"/>
      <c r="T44" s="3833"/>
      <c r="U44" s="3833"/>
      <c r="V44" s="3833"/>
      <c r="W44" s="3833"/>
    </row>
    <row r="45" spans="1:33" x14ac:dyDescent="0.2">
      <c r="A45" s="65"/>
      <c r="B45" s="65"/>
      <c r="C45" s="65"/>
      <c r="D45" s="65"/>
      <c r="E45" s="65"/>
      <c r="F45" s="65"/>
      <c r="G45" s="65"/>
      <c r="H45" s="65"/>
      <c r="I45" s="65"/>
      <c r="J45" s="65"/>
      <c r="K45" s="65"/>
      <c r="L45" s="65"/>
      <c r="M45" s="65"/>
      <c r="N45" s="65"/>
      <c r="O45" s="65"/>
      <c r="P45" s="65"/>
      <c r="Q45" s="65"/>
      <c r="R45" s="63"/>
      <c r="S45" s="63"/>
      <c r="T45" s="63"/>
      <c r="U45" s="63"/>
      <c r="V45" s="63"/>
      <c r="W45" s="63"/>
    </row>
  </sheetData>
  <mergeCells count="64">
    <mergeCell ref="A4:AG4"/>
    <mergeCell ref="A5:AG5"/>
    <mergeCell ref="A8:AG8"/>
    <mergeCell ref="A10:AG10"/>
    <mergeCell ref="A13:B13"/>
    <mergeCell ref="C13:AG13"/>
    <mergeCell ref="A14:B14"/>
    <mergeCell ref="C14:AG14"/>
    <mergeCell ref="A15:B15"/>
    <mergeCell ref="C15:G15"/>
    <mergeCell ref="I15:N15"/>
    <mergeCell ref="Y15:AB15"/>
    <mergeCell ref="AC15:AF15"/>
    <mergeCell ref="A16:B16"/>
    <mergeCell ref="C16:G16"/>
    <mergeCell ref="I16:N16"/>
    <mergeCell ref="A19:B20"/>
    <mergeCell ref="C19:I19"/>
    <mergeCell ref="J19:AG19"/>
    <mergeCell ref="E20:S20"/>
    <mergeCell ref="Z20:AG20"/>
    <mergeCell ref="A23:B24"/>
    <mergeCell ref="C23:I23"/>
    <mergeCell ref="J23:AG23"/>
    <mergeCell ref="E24:S24"/>
    <mergeCell ref="Z24:AG24"/>
    <mergeCell ref="A21:B22"/>
    <mergeCell ref="C21:I21"/>
    <mergeCell ref="J21:AG21"/>
    <mergeCell ref="E22:S22"/>
    <mergeCell ref="Z22:AG22"/>
    <mergeCell ref="A25:B27"/>
    <mergeCell ref="C25:H25"/>
    <mergeCell ref="I25:N25"/>
    <mergeCell ref="R25:Y25"/>
    <mergeCell ref="I26:AG26"/>
    <mergeCell ref="E27:S27"/>
    <mergeCell ref="Z27:AG27"/>
    <mergeCell ref="AB25:AF25"/>
    <mergeCell ref="A28:AG28"/>
    <mergeCell ref="A31:R32"/>
    <mergeCell ref="S31:Z31"/>
    <mergeCell ref="AA31:AG31"/>
    <mergeCell ref="S32:X32"/>
    <mergeCell ref="Y32:Z32"/>
    <mergeCell ref="AA32:AF32"/>
    <mergeCell ref="AJ32:AK32"/>
    <mergeCell ref="A33:R34"/>
    <mergeCell ref="S33:Z33"/>
    <mergeCell ref="AA33:AG33"/>
    <mergeCell ref="S34:X34"/>
    <mergeCell ref="Y34:Z34"/>
    <mergeCell ref="AA34:AF34"/>
    <mergeCell ref="A37:Z37"/>
    <mergeCell ref="A36:Z36"/>
    <mergeCell ref="AA37:AG37"/>
    <mergeCell ref="AA36:AG36"/>
    <mergeCell ref="AH32:AI32"/>
    <mergeCell ref="A38:AG38"/>
    <mergeCell ref="A44:W44"/>
    <mergeCell ref="A43:AG43"/>
    <mergeCell ref="A42:AG42"/>
    <mergeCell ref="A40:AG40"/>
    <mergeCell ref="A41:AG41"/>
  </mergeCells>
  <phoneticPr fontId="2"/>
  <dataValidations count="3">
    <dataValidation type="list" allowBlank="1" showInputMessage="1" showErrorMessage="1" sqref="C16:G16" xr:uid="{FEDCD033-9EBA-4D69-BEA1-5B6AC909B422}">
      <formula1>"事務所,学校,物販店,飲食店,集会所,病院,ホテル,その他(※)"</formula1>
    </dataValidation>
    <dataValidation type="list" allowBlank="1" showInputMessage="1" showErrorMessage="1" sqref="C15:G15" xr:uid="{7F6FAB56-0202-489C-8C88-BEB90B70A48D}">
      <formula1>"木造,鉄骨造,RC造,SRC造,その他(※)"</formula1>
    </dataValidation>
    <dataValidation type="list" allowBlank="1" showInputMessage="1" showErrorMessage="1" sqref="AA36:AA37" xr:uid="{DB872929-1E8D-4B0B-922B-A03765528A5B}">
      <formula1>"有,無"</formula1>
    </dataValidation>
  </dataValidations>
  <pageMargins left="0.98425196850393704" right="0.59055118110236227" top="0.59055118110236227" bottom="0.59055118110236227" header="0" footer="0"/>
  <pageSetup paperSize="9" scale="80"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BE59-8EDA-48C0-9D5F-3012DCF62503}">
  <sheetPr codeName="Sheet50">
    <tabColor rgb="FF66FFFF"/>
    <pageSetUpPr fitToPage="1"/>
  </sheetPr>
  <dimension ref="A1:BA59"/>
  <sheetViews>
    <sheetView showGridLines="0" view="pageBreakPreview" zoomScale="85" zoomScaleNormal="100" zoomScaleSheetLayoutView="85" workbookViewId="0">
      <selection activeCell="A10" sqref="A10:AG10"/>
    </sheetView>
  </sheetViews>
  <sheetFormatPr defaultColWidth="9.59765625" defaultRowHeight="13" x14ac:dyDescent="0.2"/>
  <cols>
    <col min="1" max="1" width="6.69921875" style="63" customWidth="1"/>
    <col min="2" max="2" width="15.69921875" style="63" customWidth="1"/>
    <col min="3" max="32" width="2.8984375" style="63" customWidth="1"/>
    <col min="33" max="33" width="5.69921875" style="63" customWidth="1"/>
    <col min="34" max="34" width="9.59765625" style="63" customWidth="1"/>
    <col min="35" max="37" width="9.59765625" style="63"/>
    <col min="38" max="38" width="2.8984375" style="63" hidden="1" customWidth="1"/>
    <col min="39" max="39" width="5.09765625" style="63" hidden="1" customWidth="1"/>
    <col min="40" max="16384" width="9.59765625" style="63"/>
  </cols>
  <sheetData>
    <row r="1" spans="1:53" ht="14" x14ac:dyDescent="0.2">
      <c r="AG1" s="139" t="s">
        <v>1542</v>
      </c>
    </row>
    <row r="4" spans="1:53" ht="19" x14ac:dyDescent="0.2">
      <c r="A4" s="2279" t="s">
        <v>1309</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s="653" customFormat="1" ht="19" x14ac:dyDescent="0.2">
      <c r="A5" s="2286" t="s">
        <v>1104</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row>
    <row r="8" spans="1:53" ht="31.5" customHeight="1" x14ac:dyDescent="0.2">
      <c r="A8" s="2280" t="s">
        <v>939</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s="56" customFormat="1" ht="15" customHeight="1" x14ac:dyDescent="0.2">
      <c r="A11" s="894"/>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53" s="59" customFormat="1" ht="21" customHeight="1" x14ac:dyDescent="0.2">
      <c r="A12" s="57"/>
      <c r="B12" s="58"/>
      <c r="C12" s="58"/>
      <c r="D12" s="58"/>
      <c r="E12" s="58"/>
      <c r="F12" s="58"/>
      <c r="H12" s="1062"/>
      <c r="N12" s="2304"/>
      <c r="O12" s="2304"/>
      <c r="U12" s="1031" t="s">
        <v>155</v>
      </c>
      <c r="V12" s="2304"/>
      <c r="W12" s="2304"/>
      <c r="X12" s="2304"/>
      <c r="Y12" s="1062" t="s">
        <v>114</v>
      </c>
      <c r="Z12" s="1032" t="s">
        <v>1089</v>
      </c>
      <c r="AC12" s="2304" t="str">
        <f>IF(V12="","",IF(V12="一級","大臣","知事"))</f>
        <v/>
      </c>
      <c r="AD12" s="2304"/>
      <c r="AE12" s="2304"/>
      <c r="AF12" s="2304"/>
      <c r="AG12" s="1032" t="s">
        <v>116</v>
      </c>
      <c r="AJ12" s="57"/>
    </row>
    <row r="13" spans="1:53" s="59" customFormat="1" ht="21" customHeight="1" x14ac:dyDescent="0.2">
      <c r="A13" s="60"/>
      <c r="B13" s="58"/>
      <c r="C13" s="58"/>
      <c r="D13" s="58"/>
      <c r="E13" s="58"/>
      <c r="F13" s="58"/>
      <c r="T13" s="1062" t="s">
        <v>1086</v>
      </c>
      <c r="U13" s="1031" t="s">
        <v>155</v>
      </c>
      <c r="V13" s="2304" t="str">
        <f>IF(V12="","",IF(V12="一級","－",""))</f>
        <v/>
      </c>
      <c r="W13" s="2304"/>
      <c r="X13" s="2304"/>
      <c r="Y13" s="1062" t="s">
        <v>114</v>
      </c>
      <c r="Z13" s="1032" t="s">
        <v>1258</v>
      </c>
      <c r="AA13" s="1030"/>
      <c r="AC13" s="2305"/>
      <c r="AD13" s="2305"/>
      <c r="AE13" s="2305"/>
      <c r="AF13" s="2305"/>
      <c r="AG13" s="1357" t="s">
        <v>152</v>
      </c>
      <c r="AH13" s="1061"/>
      <c r="AI13" s="1061"/>
      <c r="AJ13" s="57"/>
    </row>
    <row r="14" spans="1:53" s="59" customFormat="1" ht="21" customHeight="1" x14ac:dyDescent="0.2">
      <c r="A14" s="60"/>
      <c r="B14" s="58"/>
      <c r="C14" s="58"/>
      <c r="D14" s="58"/>
      <c r="E14" s="58"/>
      <c r="M14" s="1030"/>
      <c r="N14" s="1030"/>
      <c r="O14" s="1030"/>
      <c r="P14" s="1030"/>
      <c r="R14" s="1030"/>
      <c r="S14" s="1030"/>
      <c r="T14" s="1062" t="s">
        <v>153</v>
      </c>
      <c r="U14" s="1030"/>
      <c r="V14" s="2312"/>
      <c r="W14" s="2312"/>
      <c r="X14" s="2312"/>
      <c r="Y14" s="2312"/>
      <c r="Z14" s="2312"/>
      <c r="AA14" s="2312"/>
      <c r="AB14" s="2312"/>
      <c r="AC14" s="2312"/>
      <c r="AD14" s="2312"/>
      <c r="AE14" s="2312"/>
      <c r="AF14" s="2312"/>
      <c r="AG14" s="1030"/>
      <c r="AH14" s="1061"/>
      <c r="AI14" s="1061"/>
      <c r="AJ14" s="1034"/>
    </row>
    <row r="15" spans="1:53" s="59" customFormat="1" ht="21" customHeight="1" x14ac:dyDescent="0.2">
      <c r="A15" s="60"/>
      <c r="B15" s="58"/>
      <c r="C15" s="58"/>
      <c r="D15" s="58"/>
      <c r="F15" s="58"/>
      <c r="M15" s="1030"/>
      <c r="N15" s="1030"/>
      <c r="O15" s="1030"/>
      <c r="P15" s="1030"/>
      <c r="R15" s="1030"/>
      <c r="S15" s="1030"/>
      <c r="T15" s="1062" t="s">
        <v>154</v>
      </c>
      <c r="U15" s="1030"/>
      <c r="V15" s="2312"/>
      <c r="W15" s="2312"/>
      <c r="X15" s="2312"/>
      <c r="Y15" s="2312"/>
      <c r="Z15" s="2312"/>
      <c r="AA15" s="2312"/>
      <c r="AB15" s="2312"/>
      <c r="AC15" s="2312"/>
      <c r="AD15" s="2312"/>
      <c r="AE15" s="2312"/>
      <c r="AF15" s="2312"/>
      <c r="AG15" s="1030"/>
      <c r="AH15" s="1061"/>
      <c r="AI15" s="1061"/>
    </row>
    <row r="16" spans="1:53" s="59" customFormat="1" ht="21" customHeight="1" x14ac:dyDescent="0.2">
      <c r="A16" s="60"/>
      <c r="B16" s="58"/>
      <c r="C16" s="58"/>
      <c r="D16" s="58"/>
      <c r="E16" s="58"/>
      <c r="H16" s="1030"/>
      <c r="K16" s="1030" t="s">
        <v>1084</v>
      </c>
      <c r="L16" s="2304"/>
      <c r="M16" s="2304"/>
      <c r="N16" s="1032"/>
      <c r="S16" s="1062" t="s">
        <v>156</v>
      </c>
      <c r="T16" s="2304"/>
      <c r="U16" s="2304"/>
      <c r="V16" s="2304"/>
      <c r="W16" s="1032" t="s">
        <v>1087</v>
      </c>
      <c r="AA16" s="2305" t="s">
        <v>1256</v>
      </c>
      <c r="AB16" s="2305"/>
      <c r="AC16" s="2305"/>
      <c r="AD16" s="2305"/>
      <c r="AE16" s="2305"/>
      <c r="AF16" s="2305"/>
      <c r="AG16" s="1030" t="s">
        <v>152</v>
      </c>
      <c r="AH16" s="1061"/>
      <c r="AI16" s="1061"/>
      <c r="AJ16" s="57"/>
    </row>
    <row r="17" spans="1:33" ht="15" customHeight="1" x14ac:dyDescent="0.2">
      <c r="A17" s="894"/>
      <c r="B17" s="894"/>
      <c r="C17" s="894"/>
      <c r="D17" s="894"/>
      <c r="E17" s="894"/>
      <c r="F17" s="894"/>
      <c r="G17" s="894"/>
      <c r="H17" s="894"/>
      <c r="I17" s="894"/>
      <c r="J17" s="894"/>
      <c r="K17" s="894"/>
      <c r="L17" s="894"/>
      <c r="M17" s="894"/>
      <c r="N17" s="894"/>
      <c r="O17" s="894"/>
      <c r="P17" s="894"/>
      <c r="Q17" s="894"/>
      <c r="R17" s="894"/>
      <c r="S17" s="894"/>
      <c r="T17" s="894"/>
      <c r="U17" s="894"/>
      <c r="V17" s="894"/>
    </row>
    <row r="18" spans="1:33" ht="21" customHeight="1" x14ac:dyDescent="0.2">
      <c r="A18" s="894" t="s">
        <v>157</v>
      </c>
      <c r="B18" s="894"/>
      <c r="C18" s="894"/>
      <c r="D18" s="894"/>
      <c r="E18" s="894"/>
      <c r="F18" s="894"/>
      <c r="G18" s="894"/>
      <c r="H18" s="894"/>
      <c r="I18" s="894"/>
      <c r="J18" s="894"/>
      <c r="K18" s="894"/>
      <c r="L18" s="894"/>
      <c r="M18" s="894"/>
      <c r="N18" s="894"/>
      <c r="O18" s="894"/>
      <c r="P18" s="894"/>
      <c r="Q18" s="894"/>
      <c r="R18" s="894"/>
      <c r="S18" s="894"/>
      <c r="T18" s="894"/>
      <c r="U18" s="894"/>
      <c r="V18" s="894"/>
    </row>
    <row r="19" spans="1:33" ht="30" customHeight="1" x14ac:dyDescent="0.2">
      <c r="A19" s="2282" t="s">
        <v>158</v>
      </c>
      <c r="B19" s="2282"/>
      <c r="C19" s="2283" t="str">
        <f>IF(基本情報!D13="","",基本情報!D13)</f>
        <v/>
      </c>
      <c r="D19" s="2284"/>
      <c r="E19" s="2284"/>
      <c r="F19" s="2284"/>
      <c r="G19" s="2284"/>
      <c r="H19" s="2284"/>
      <c r="I19" s="2284"/>
      <c r="J19" s="2284"/>
      <c r="K19" s="2284"/>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5"/>
    </row>
    <row r="20" spans="1:33" ht="30" customHeight="1" x14ac:dyDescent="0.2">
      <c r="A20" s="2282" t="s">
        <v>159</v>
      </c>
      <c r="B20" s="2282"/>
      <c r="C20" s="2283" t="str">
        <f>IF('交-別添２-2_建築士による適合確認'!C20="","",'交-別添２-2_建築士による適合確認'!C20)</f>
        <v/>
      </c>
      <c r="D20" s="2284"/>
      <c r="E20" s="2284"/>
      <c r="F20" s="2284"/>
      <c r="G20" s="2284"/>
      <c r="H20" s="2284"/>
      <c r="I20" s="2284"/>
      <c r="J20" s="2284"/>
      <c r="K20" s="2284"/>
      <c r="L20" s="2284"/>
      <c r="M20" s="2284"/>
      <c r="N20" s="2284"/>
      <c r="O20" s="2284"/>
      <c r="P20" s="2284"/>
      <c r="Q20" s="2284"/>
      <c r="R20" s="2284"/>
      <c r="S20" s="2284"/>
      <c r="T20" s="2284"/>
      <c r="U20" s="2284"/>
      <c r="V20" s="2284"/>
      <c r="W20" s="2284"/>
      <c r="X20" s="2284"/>
      <c r="Y20" s="2284"/>
      <c r="Z20" s="2284"/>
      <c r="AA20" s="2284"/>
      <c r="AB20" s="2284"/>
      <c r="AC20" s="2284"/>
      <c r="AD20" s="2284"/>
      <c r="AE20" s="2284"/>
      <c r="AF20" s="2284"/>
      <c r="AG20" s="2285"/>
    </row>
    <row r="21" spans="1:33" ht="30" customHeight="1" x14ac:dyDescent="0.2">
      <c r="A21" s="2281" t="s">
        <v>1236</v>
      </c>
      <c r="B21" s="2281"/>
      <c r="C21" s="2275"/>
      <c r="D21" s="2276"/>
      <c r="E21" s="2276"/>
      <c r="F21" s="2276"/>
      <c r="G21" s="2276"/>
      <c r="H21" s="1351" t="s">
        <v>155</v>
      </c>
      <c r="I21" s="2277"/>
      <c r="J21" s="2277"/>
      <c r="K21" s="2277"/>
      <c r="L21" s="2277"/>
      <c r="M21" s="2277"/>
      <c r="N21" s="2277"/>
      <c r="O21" s="1351" t="s">
        <v>116</v>
      </c>
      <c r="P21" s="1315" t="s">
        <v>1187</v>
      </c>
      <c r="Q21" s="653"/>
      <c r="R21" s="1316"/>
      <c r="S21" s="1315" t="s">
        <v>1188</v>
      </c>
      <c r="T21" s="1315" t="s">
        <v>1189</v>
      </c>
      <c r="U21" s="1354"/>
      <c r="V21" s="1316"/>
      <c r="W21" s="1315" t="s">
        <v>1188</v>
      </c>
      <c r="X21" s="653"/>
      <c r="Y21" s="2289" t="s">
        <v>1253</v>
      </c>
      <c r="Z21" s="2289"/>
      <c r="AA21" s="2289"/>
      <c r="AB21" s="2289"/>
      <c r="AC21" s="2288"/>
      <c r="AD21" s="2288"/>
      <c r="AE21" s="2288"/>
      <c r="AF21" s="2288"/>
      <c r="AG21" s="1352" t="s">
        <v>1190</v>
      </c>
    </row>
    <row r="22" spans="1:33" ht="30" customHeight="1" x14ac:dyDescent="0.2">
      <c r="A22" s="2282" t="s">
        <v>1237</v>
      </c>
      <c r="B22" s="2282"/>
      <c r="C22" s="2275"/>
      <c r="D22" s="2276"/>
      <c r="E22" s="2276"/>
      <c r="F22" s="2276"/>
      <c r="G22" s="2276"/>
      <c r="H22" s="1351" t="s">
        <v>155</v>
      </c>
      <c r="I22" s="2277"/>
      <c r="J22" s="2277"/>
      <c r="K22" s="2277"/>
      <c r="L22" s="2277"/>
      <c r="M22" s="2277"/>
      <c r="N22" s="2277"/>
      <c r="O22" s="1351" t="s">
        <v>116</v>
      </c>
      <c r="P22" s="1355"/>
      <c r="Q22" s="1351"/>
      <c r="R22" s="1347"/>
      <c r="S22" s="1347"/>
      <c r="T22" s="1347"/>
      <c r="U22" s="1336"/>
      <c r="V22" s="1353"/>
      <c r="W22" s="1353"/>
      <c r="X22" s="1353"/>
      <c r="Y22" s="1353"/>
      <c r="Z22" s="1353"/>
      <c r="AA22" s="1353"/>
      <c r="AB22" s="1353"/>
      <c r="AC22" s="1353"/>
      <c r="AD22" s="1353"/>
      <c r="AE22" s="1353"/>
      <c r="AF22" s="1353"/>
      <c r="AG22" s="1337"/>
    </row>
    <row r="23" spans="1:33" s="653" customFormat="1" ht="21" customHeight="1" x14ac:dyDescent="0.2">
      <c r="B23" s="1044"/>
      <c r="C23" s="1366"/>
      <c r="E23" s="1046" t="s">
        <v>1297</v>
      </c>
      <c r="G23" s="1044"/>
      <c r="H23" s="1044"/>
      <c r="I23" s="1044"/>
      <c r="J23" s="1044"/>
      <c r="K23" s="1044"/>
      <c r="L23" s="1044"/>
      <c r="M23" s="1044"/>
      <c r="N23" s="1044"/>
      <c r="O23" s="1044"/>
      <c r="P23" s="1046"/>
      <c r="Q23" s="1046"/>
      <c r="R23" s="1046"/>
      <c r="S23" s="1046"/>
      <c r="T23" s="1046"/>
      <c r="U23" s="1046"/>
      <c r="V23" s="1046"/>
      <c r="W23" s="1046"/>
      <c r="X23" s="1046"/>
      <c r="Y23" s="1046"/>
      <c r="Z23" s="1046"/>
      <c r="AA23" s="1046"/>
      <c r="AB23" s="1046"/>
      <c r="AC23" s="1046"/>
      <c r="AD23" s="1046"/>
      <c r="AE23" s="1046"/>
      <c r="AF23" s="1046"/>
      <c r="AG23" s="1046"/>
    </row>
    <row r="24" spans="1:33" ht="21" customHeight="1" x14ac:dyDescent="0.2">
      <c r="B24" s="1044"/>
      <c r="C24" s="1044"/>
      <c r="D24" s="1044"/>
      <c r="E24" s="1044"/>
      <c r="F24" s="1044"/>
      <c r="G24" s="1044"/>
      <c r="H24" s="1044"/>
      <c r="I24" s="1044"/>
      <c r="J24" s="1044"/>
      <c r="K24" s="1044"/>
      <c r="L24" s="1044"/>
      <c r="M24" s="1044"/>
      <c r="N24" s="1044"/>
      <c r="O24" s="1044"/>
      <c r="P24" s="1046"/>
      <c r="Q24" s="1046"/>
      <c r="R24" s="1046"/>
      <c r="S24" s="1046"/>
      <c r="T24" s="1046"/>
      <c r="U24" s="1046"/>
      <c r="V24" s="1046"/>
      <c r="W24" s="1046"/>
      <c r="X24" s="1046"/>
      <c r="Y24" s="1046"/>
      <c r="Z24" s="1046"/>
      <c r="AA24" s="1046"/>
      <c r="AB24" s="1046"/>
      <c r="AC24" s="1046"/>
      <c r="AD24" s="1046"/>
      <c r="AE24" s="1046"/>
      <c r="AF24" s="1046"/>
      <c r="AG24" s="1046"/>
    </row>
    <row r="25" spans="1:33" ht="21" customHeight="1" x14ac:dyDescent="0.2">
      <c r="A25" s="138" t="s">
        <v>1076</v>
      </c>
      <c r="B25" s="1044"/>
      <c r="C25" s="1044"/>
      <c r="D25" s="1044"/>
      <c r="E25" s="1044"/>
      <c r="F25" s="1044"/>
      <c r="G25" s="1044"/>
      <c r="H25" s="1044"/>
      <c r="I25" s="1044"/>
      <c r="J25" s="1044"/>
      <c r="K25" s="1044"/>
      <c r="L25" s="1044"/>
      <c r="M25" s="1044"/>
      <c r="N25" s="1044"/>
      <c r="O25" s="1044"/>
      <c r="P25" s="1046"/>
      <c r="Q25" s="1046"/>
      <c r="R25" s="1046"/>
      <c r="S25" s="1046"/>
      <c r="T25" s="1046"/>
      <c r="U25" s="1046"/>
      <c r="V25" s="1046"/>
      <c r="W25" s="1046"/>
      <c r="X25" s="1046"/>
      <c r="Y25" s="1046"/>
      <c r="Z25" s="1046"/>
      <c r="AA25" s="1046"/>
      <c r="AB25" s="1046"/>
      <c r="AC25" s="1046"/>
      <c r="AD25" s="1046"/>
      <c r="AE25" s="1046"/>
      <c r="AF25" s="1046"/>
      <c r="AG25" s="1046"/>
    </row>
    <row r="26" spans="1:33" ht="21" customHeight="1" x14ac:dyDescent="0.2">
      <c r="A26" s="2266" t="s">
        <v>1083</v>
      </c>
      <c r="B26" s="2267"/>
      <c r="C26" s="2264" t="s">
        <v>1077</v>
      </c>
      <c r="D26" s="2265"/>
      <c r="E26" s="2265"/>
      <c r="F26" s="2265"/>
      <c r="G26" s="2265"/>
      <c r="H26" s="2265"/>
      <c r="I26" s="2265"/>
      <c r="J26" s="2273" t="str">
        <f>IF(基本情報!G15="個人",基本情報!G20,CONCATENATE(基本情報!G17,"　",基本情報!G18,"　",基本情報!G20))</f>
        <v>　　</v>
      </c>
      <c r="K26" s="2273"/>
      <c r="L26" s="2273"/>
      <c r="M26" s="2273"/>
      <c r="N26" s="2273"/>
      <c r="O26" s="2273"/>
      <c r="P26" s="2273"/>
      <c r="Q26" s="2273"/>
      <c r="R26" s="2273"/>
      <c r="S26" s="2273"/>
      <c r="T26" s="2273"/>
      <c r="U26" s="2273"/>
      <c r="V26" s="2273"/>
      <c r="W26" s="2273"/>
      <c r="X26" s="2273"/>
      <c r="Y26" s="2273"/>
      <c r="Z26" s="2273"/>
      <c r="AA26" s="2273"/>
      <c r="AB26" s="2273"/>
      <c r="AC26" s="2273"/>
      <c r="AD26" s="2273"/>
      <c r="AE26" s="2273"/>
      <c r="AF26" s="2273"/>
      <c r="AG26" s="2274"/>
    </row>
    <row r="27" spans="1:33" ht="21" customHeight="1" x14ac:dyDescent="0.2">
      <c r="A27" s="2268"/>
      <c r="B27" s="2269"/>
      <c r="C27" s="1048" t="s">
        <v>294</v>
      </c>
      <c r="D27" s="1052"/>
      <c r="E27" s="2296" t="str">
        <f>IF(基本情報!G22="","",基本情報!G22)</f>
        <v/>
      </c>
      <c r="F27" s="2296"/>
      <c r="G27" s="2296"/>
      <c r="H27" s="2296"/>
      <c r="I27" s="2296"/>
      <c r="J27" s="2296"/>
      <c r="K27" s="2296"/>
      <c r="L27" s="2296"/>
      <c r="M27" s="2296"/>
      <c r="N27" s="2296"/>
      <c r="O27" s="2296"/>
      <c r="P27" s="2296"/>
      <c r="Q27" s="2296"/>
      <c r="R27" s="2296"/>
      <c r="S27" s="2296"/>
      <c r="T27" s="2296"/>
      <c r="U27" s="2296"/>
      <c r="V27" s="1314"/>
      <c r="W27" s="1314"/>
      <c r="X27" s="1314"/>
      <c r="Y27" s="1050" t="s">
        <v>160</v>
      </c>
      <c r="Z27" s="2270" t="str">
        <f>IF(基本情報!G23="","",基本情報!G23)</f>
        <v/>
      </c>
      <c r="AA27" s="2270"/>
      <c r="AB27" s="2270"/>
      <c r="AC27" s="2270"/>
      <c r="AD27" s="2270"/>
      <c r="AE27" s="2270"/>
      <c r="AF27" s="2270"/>
      <c r="AG27" s="2271"/>
    </row>
    <row r="28" spans="1:33" ht="21" customHeight="1" x14ac:dyDescent="0.2">
      <c r="A28" s="2266" t="s">
        <v>951</v>
      </c>
      <c r="B28" s="2267"/>
      <c r="C28" s="2264" t="s">
        <v>1077</v>
      </c>
      <c r="D28" s="2265"/>
      <c r="E28" s="2265"/>
      <c r="F28" s="2265"/>
      <c r="G28" s="2265"/>
      <c r="H28" s="2265"/>
      <c r="I28" s="2265"/>
      <c r="J28" s="2273" t="str">
        <f>IF(基本情報!G25="個人",基本情報!G30,CONCATENATE(基本情報!G27,"　",基本情報!G28,"　",基本情報!G30))</f>
        <v>　　</v>
      </c>
      <c r="K28" s="2273"/>
      <c r="L28" s="2273"/>
      <c r="M28" s="2273"/>
      <c r="N28" s="2273"/>
      <c r="O28" s="2273"/>
      <c r="P28" s="2273"/>
      <c r="Q28" s="2273"/>
      <c r="R28" s="2273"/>
      <c r="S28" s="2273"/>
      <c r="T28" s="2273"/>
      <c r="U28" s="2273"/>
      <c r="V28" s="2273"/>
      <c r="W28" s="2273"/>
      <c r="X28" s="2273"/>
      <c r="Y28" s="2273"/>
      <c r="Z28" s="2273"/>
      <c r="AA28" s="2273"/>
      <c r="AB28" s="2273"/>
      <c r="AC28" s="2273"/>
      <c r="AD28" s="2273"/>
      <c r="AE28" s="2273"/>
      <c r="AF28" s="2273"/>
      <c r="AG28" s="2274"/>
    </row>
    <row r="29" spans="1:33" ht="21" customHeight="1" x14ac:dyDescent="0.2">
      <c r="A29" s="2268"/>
      <c r="B29" s="2269"/>
      <c r="C29" s="1048" t="s">
        <v>294</v>
      </c>
      <c r="D29" s="1052"/>
      <c r="E29" s="2296" t="str">
        <f>IF(基本情報!G32="","",基本情報!G32)</f>
        <v/>
      </c>
      <c r="F29" s="2296"/>
      <c r="G29" s="2296"/>
      <c r="H29" s="2296"/>
      <c r="I29" s="2296"/>
      <c r="J29" s="2296"/>
      <c r="K29" s="2296"/>
      <c r="L29" s="2296"/>
      <c r="M29" s="2296"/>
      <c r="N29" s="2296"/>
      <c r="O29" s="2296"/>
      <c r="P29" s="2296"/>
      <c r="Q29" s="2296"/>
      <c r="R29" s="2296"/>
      <c r="S29" s="2296"/>
      <c r="T29" s="2296"/>
      <c r="U29" s="2296"/>
      <c r="V29" s="1314"/>
      <c r="W29" s="1314"/>
      <c r="X29" s="1314"/>
      <c r="Y29" s="1050" t="s">
        <v>160</v>
      </c>
      <c r="Z29" s="2270" t="str">
        <f>IF(基本情報!G33="","",基本情報!G33)</f>
        <v/>
      </c>
      <c r="AA29" s="2270"/>
      <c r="AB29" s="2270"/>
      <c r="AC29" s="2270"/>
      <c r="AD29" s="2270"/>
      <c r="AE29" s="2270"/>
      <c r="AF29" s="2270"/>
      <c r="AG29" s="2271"/>
    </row>
    <row r="30" spans="1:33" ht="21" customHeight="1" x14ac:dyDescent="0.2">
      <c r="A30" s="2266" t="s">
        <v>1105</v>
      </c>
      <c r="B30" s="2267"/>
      <c r="C30" s="2264" t="s">
        <v>1077</v>
      </c>
      <c r="D30" s="2265"/>
      <c r="E30" s="2265"/>
      <c r="F30" s="2265"/>
      <c r="G30" s="2265"/>
      <c r="H30" s="2265"/>
      <c r="I30" s="2265"/>
      <c r="J30" s="2273"/>
      <c r="K30" s="2273"/>
      <c r="L30" s="2273"/>
      <c r="M30" s="2273"/>
      <c r="N30" s="2273"/>
      <c r="O30" s="2273"/>
      <c r="P30" s="2273"/>
      <c r="Q30" s="2273"/>
      <c r="R30" s="2273"/>
      <c r="S30" s="2273"/>
      <c r="T30" s="2273"/>
      <c r="U30" s="2273"/>
      <c r="V30" s="2273"/>
      <c r="W30" s="2273"/>
      <c r="X30" s="2273"/>
      <c r="Y30" s="2273"/>
      <c r="Z30" s="2273"/>
      <c r="AA30" s="2273"/>
      <c r="AB30" s="2273"/>
      <c r="AC30" s="2273"/>
      <c r="AD30" s="2273"/>
      <c r="AE30" s="2273"/>
      <c r="AF30" s="2273"/>
      <c r="AG30" s="2274"/>
    </row>
    <row r="31" spans="1:33" ht="21" customHeight="1" x14ac:dyDescent="0.2">
      <c r="A31" s="2268"/>
      <c r="B31" s="2269"/>
      <c r="C31" s="1048" t="s">
        <v>294</v>
      </c>
      <c r="D31" s="1052"/>
      <c r="E31" s="2296"/>
      <c r="F31" s="2296"/>
      <c r="G31" s="2296"/>
      <c r="H31" s="2296"/>
      <c r="I31" s="2296"/>
      <c r="J31" s="2296"/>
      <c r="K31" s="2296"/>
      <c r="L31" s="2296"/>
      <c r="M31" s="2296"/>
      <c r="N31" s="2296"/>
      <c r="O31" s="2296"/>
      <c r="P31" s="2296"/>
      <c r="Q31" s="2296"/>
      <c r="R31" s="2296"/>
      <c r="S31" s="2296"/>
      <c r="T31" s="2296"/>
      <c r="U31" s="2296"/>
      <c r="V31" s="1314"/>
      <c r="W31" s="1314"/>
      <c r="X31" s="1314"/>
      <c r="Y31" s="1050" t="s">
        <v>160</v>
      </c>
      <c r="Z31" s="2270"/>
      <c r="AA31" s="2270"/>
      <c r="AB31" s="2270"/>
      <c r="AC31" s="2270"/>
      <c r="AD31" s="2270"/>
      <c r="AE31" s="2270"/>
      <c r="AF31" s="2270"/>
      <c r="AG31" s="2271"/>
    </row>
    <row r="32" spans="1:33" ht="21" customHeight="1" x14ac:dyDescent="0.2">
      <c r="A32" s="2266" t="s">
        <v>161</v>
      </c>
      <c r="B32" s="2267"/>
      <c r="C32" s="1053" t="s">
        <v>155</v>
      </c>
      <c r="D32" s="2299" t="str">
        <f>IF(V12="","",V12)</f>
        <v/>
      </c>
      <c r="E32" s="2299"/>
      <c r="F32" s="1049" t="s">
        <v>116</v>
      </c>
      <c r="G32" s="2314" t="s">
        <v>1085</v>
      </c>
      <c r="H32" s="2314"/>
      <c r="I32" s="1029" t="s">
        <v>155</v>
      </c>
      <c r="J32" s="2311" t="str">
        <f>IF(AC12="","",AC12)</f>
        <v/>
      </c>
      <c r="K32" s="2311"/>
      <c r="L32" s="63" t="s">
        <v>116</v>
      </c>
      <c r="M32" s="2314" t="s">
        <v>1262</v>
      </c>
      <c r="N32" s="2314"/>
      <c r="O32" s="2314"/>
      <c r="P32" s="63" t="s">
        <v>155</v>
      </c>
      <c r="Q32" s="2315" t="str">
        <f>IF(V13="","",V13)</f>
        <v/>
      </c>
      <c r="R32" s="2315"/>
      <c r="S32" s="2315"/>
      <c r="T32" s="2315"/>
      <c r="U32" s="2315"/>
      <c r="V32" s="2315"/>
      <c r="W32" s="1064" t="s">
        <v>116</v>
      </c>
      <c r="X32" s="1064"/>
      <c r="Y32" s="1063" t="s">
        <v>1088</v>
      </c>
      <c r="Z32" s="2315" t="str">
        <f>IF(AC13="","",AC13)</f>
        <v/>
      </c>
      <c r="AA32" s="2315"/>
      <c r="AB32" s="2315"/>
      <c r="AC32" s="2315"/>
      <c r="AD32" s="2315"/>
      <c r="AE32" s="2315"/>
      <c r="AF32" s="2315"/>
      <c r="AG32" s="1057" t="s">
        <v>152</v>
      </c>
    </row>
    <row r="33" spans="1:39" ht="25" customHeight="1" x14ac:dyDescent="0.2">
      <c r="A33" s="2294"/>
      <c r="B33" s="2295"/>
      <c r="C33" s="2307" t="s">
        <v>1094</v>
      </c>
      <c r="D33" s="2302"/>
      <c r="E33" s="2302"/>
      <c r="F33" s="2302"/>
      <c r="G33" s="2302"/>
      <c r="H33" s="2302" t="str">
        <f>IF(V14="","",V14)</f>
        <v/>
      </c>
      <c r="I33" s="2302"/>
      <c r="J33" s="2302"/>
      <c r="K33" s="2302"/>
      <c r="L33" s="2302"/>
      <c r="M33" s="2302"/>
      <c r="N33" s="2302"/>
      <c r="O33" s="2302"/>
      <c r="P33" s="2302"/>
      <c r="Q33" s="2302"/>
      <c r="R33" s="2302"/>
      <c r="S33" s="2302"/>
      <c r="T33" s="2302"/>
      <c r="U33" s="2302"/>
      <c r="V33" s="2302"/>
      <c r="W33" s="2302"/>
      <c r="X33" s="2302"/>
      <c r="Y33" s="2302"/>
      <c r="Z33" s="2302"/>
      <c r="AA33" s="2302"/>
      <c r="AB33" s="2302"/>
      <c r="AC33" s="2302"/>
      <c r="AD33" s="2302"/>
      <c r="AE33" s="2302"/>
      <c r="AF33" s="2302"/>
      <c r="AG33" s="2303"/>
    </row>
    <row r="34" spans="1:39" ht="25" customHeight="1" x14ac:dyDescent="0.2">
      <c r="A34" s="2294"/>
      <c r="B34" s="2295"/>
      <c r="C34" s="2308" t="s">
        <v>1093</v>
      </c>
      <c r="D34" s="2309"/>
      <c r="E34" s="2309"/>
      <c r="F34" s="2309"/>
      <c r="G34" s="2309"/>
      <c r="H34" s="2302" t="str">
        <f>IF(V15="","",V15)</f>
        <v/>
      </c>
      <c r="I34" s="2302"/>
      <c r="J34" s="2302"/>
      <c r="K34" s="2302"/>
      <c r="L34" s="2302"/>
      <c r="M34" s="2302"/>
      <c r="N34" s="2302"/>
      <c r="O34" s="2302"/>
      <c r="P34" s="2302"/>
      <c r="Q34" s="2302"/>
      <c r="R34" s="2302"/>
      <c r="S34" s="2302"/>
      <c r="T34" s="2302"/>
      <c r="U34" s="2302"/>
      <c r="V34" s="2302"/>
      <c r="W34" s="2302"/>
      <c r="X34" s="2302"/>
      <c r="Y34" s="2302"/>
      <c r="Z34" s="2302"/>
      <c r="AA34" s="2302"/>
      <c r="AB34" s="2302"/>
      <c r="AC34" s="2302"/>
      <c r="AD34" s="2302"/>
      <c r="AE34" s="2302"/>
      <c r="AF34" s="2302"/>
      <c r="AG34" s="2303"/>
    </row>
    <row r="35" spans="1:39" ht="25" customHeight="1" x14ac:dyDescent="0.2">
      <c r="A35" s="2294"/>
      <c r="B35" s="2295"/>
      <c r="C35" s="1058" t="s">
        <v>155</v>
      </c>
      <c r="D35" s="2310" t="str">
        <f>IF(L16="","",L16)</f>
        <v/>
      </c>
      <c r="E35" s="2310"/>
      <c r="F35" s="1045" t="s">
        <v>116</v>
      </c>
      <c r="G35" s="59" t="s">
        <v>1090</v>
      </c>
      <c r="H35" s="59"/>
      <c r="I35" s="59"/>
      <c r="J35" s="1030"/>
      <c r="K35" s="1030"/>
      <c r="L35" s="63" t="s">
        <v>155</v>
      </c>
      <c r="M35" s="2304" t="str">
        <f>IF(T16="","",T16)</f>
        <v/>
      </c>
      <c r="N35" s="2304"/>
      <c r="O35" s="2304"/>
      <c r="P35" s="63" t="s">
        <v>116</v>
      </c>
      <c r="Q35" s="63" t="s">
        <v>1091</v>
      </c>
      <c r="Y35" s="1062" t="s">
        <v>1088</v>
      </c>
      <c r="Z35" s="2313" t="str">
        <f>IF(AC16="","",AC16)</f>
        <v/>
      </c>
      <c r="AA35" s="2313"/>
      <c r="AB35" s="2313"/>
      <c r="AC35" s="2313"/>
      <c r="AD35" s="2313"/>
      <c r="AE35" s="2313"/>
      <c r="AF35" s="2313"/>
      <c r="AG35" s="1059" t="s">
        <v>152</v>
      </c>
    </row>
    <row r="36" spans="1:39" ht="21" customHeight="1" x14ac:dyDescent="0.2">
      <c r="A36" s="2268"/>
      <c r="B36" s="2269"/>
      <c r="C36" s="1048" t="s">
        <v>1092</v>
      </c>
      <c r="D36" s="1052"/>
      <c r="E36" s="2296"/>
      <c r="F36" s="2296"/>
      <c r="G36" s="2296"/>
      <c r="H36" s="2296"/>
      <c r="I36" s="2296"/>
      <c r="J36" s="2296"/>
      <c r="K36" s="2296"/>
      <c r="L36" s="2296"/>
      <c r="M36" s="2296"/>
      <c r="N36" s="2296"/>
      <c r="O36" s="2296"/>
      <c r="P36" s="2296"/>
      <c r="Q36" s="2296"/>
      <c r="R36" s="2296"/>
      <c r="S36" s="2296"/>
      <c r="T36" s="2296"/>
      <c r="U36" s="2296"/>
      <c r="V36" s="2296"/>
      <c r="W36" s="2296"/>
      <c r="X36" s="2296"/>
      <c r="Y36" s="2296"/>
      <c r="Z36" s="2296"/>
      <c r="AA36" s="2296"/>
      <c r="AB36" s="2296"/>
      <c r="AC36" s="2296"/>
      <c r="AD36" s="2296"/>
      <c r="AE36" s="2296"/>
      <c r="AF36" s="2296"/>
      <c r="AG36" s="2306"/>
    </row>
    <row r="37" spans="1:39" ht="21" customHeight="1" x14ac:dyDescent="0.2">
      <c r="A37" s="2266" t="s">
        <v>1078</v>
      </c>
      <c r="B37" s="2267"/>
      <c r="C37" s="1053" t="s">
        <v>1259</v>
      </c>
      <c r="D37" s="1054"/>
      <c r="E37" s="1054"/>
      <c r="F37" s="1054"/>
      <c r="G37" s="1054"/>
      <c r="H37" s="1054"/>
      <c r="I37" s="1054" t="s">
        <v>155</v>
      </c>
      <c r="J37" s="2299"/>
      <c r="K37" s="2299"/>
      <c r="L37" s="2299"/>
      <c r="M37" s="2299"/>
      <c r="N37" s="2299"/>
      <c r="O37" s="1054" t="s">
        <v>116</v>
      </c>
      <c r="P37" s="2322" t="s">
        <v>1260</v>
      </c>
      <c r="Q37" s="2322"/>
      <c r="R37" s="1056" t="s">
        <v>155</v>
      </c>
      <c r="S37" s="2297"/>
      <c r="T37" s="2297"/>
      <c r="U37" s="2297"/>
      <c r="V37" s="2297"/>
      <c r="W37" s="1056" t="s">
        <v>116</v>
      </c>
      <c r="X37" s="1054"/>
      <c r="Y37" s="1062" t="s">
        <v>1088</v>
      </c>
      <c r="Z37" s="2297"/>
      <c r="AA37" s="2297"/>
      <c r="AB37" s="2297"/>
      <c r="AC37" s="2297"/>
      <c r="AD37" s="2297"/>
      <c r="AE37" s="2297"/>
      <c r="AF37" s="2297"/>
      <c r="AG37" s="1057" t="s">
        <v>152</v>
      </c>
    </row>
    <row r="38" spans="1:39" ht="21" customHeight="1" x14ac:dyDescent="0.2">
      <c r="A38" s="2294"/>
      <c r="B38" s="2295"/>
      <c r="C38" s="1058" t="s">
        <v>1082</v>
      </c>
      <c r="D38" s="56"/>
      <c r="E38" s="56"/>
      <c r="F38" s="56"/>
      <c r="G38" s="56"/>
      <c r="H38" s="56"/>
      <c r="I38" s="2302"/>
      <c r="J38" s="2302"/>
      <c r="K38" s="2302"/>
      <c r="L38" s="2302"/>
      <c r="M38" s="2302"/>
      <c r="N38" s="2302"/>
      <c r="O38" s="2302"/>
      <c r="P38" s="2302"/>
      <c r="Q38" s="2302"/>
      <c r="R38" s="2302"/>
      <c r="S38" s="2302"/>
      <c r="T38" s="2302"/>
      <c r="U38" s="2302"/>
      <c r="V38" s="2302"/>
      <c r="W38" s="2302"/>
      <c r="X38" s="2302"/>
      <c r="Y38" s="2302"/>
      <c r="Z38" s="2302"/>
      <c r="AA38" s="2302"/>
      <c r="AB38" s="2302"/>
      <c r="AC38" s="2302"/>
      <c r="AD38" s="2302"/>
      <c r="AE38" s="2302"/>
      <c r="AF38" s="2302"/>
      <c r="AG38" s="2303"/>
    </row>
    <row r="39" spans="1:39" ht="21" customHeight="1" x14ac:dyDescent="0.2">
      <c r="A39" s="2268"/>
      <c r="B39" s="2269"/>
      <c r="C39" s="1048" t="s">
        <v>294</v>
      </c>
      <c r="D39" s="1052"/>
      <c r="E39" s="2296"/>
      <c r="F39" s="2296"/>
      <c r="G39" s="2296"/>
      <c r="H39" s="2296"/>
      <c r="I39" s="2296"/>
      <c r="J39" s="2296"/>
      <c r="K39" s="2296"/>
      <c r="L39" s="2296"/>
      <c r="M39" s="2296"/>
      <c r="N39" s="2296"/>
      <c r="O39" s="2296"/>
      <c r="P39" s="2296"/>
      <c r="Q39" s="2296"/>
      <c r="R39" s="2296"/>
      <c r="S39" s="2296"/>
      <c r="T39" s="2296"/>
      <c r="U39" s="2296"/>
      <c r="V39" s="2296"/>
      <c r="W39" s="2296"/>
      <c r="X39" s="2296"/>
      <c r="Y39" s="2296"/>
      <c r="Z39" s="2296"/>
      <c r="AA39" s="2296"/>
      <c r="AB39" s="2296"/>
      <c r="AC39" s="2296"/>
      <c r="AD39" s="2296"/>
      <c r="AE39" s="2296"/>
      <c r="AF39" s="2296"/>
      <c r="AG39" s="2306"/>
    </row>
    <row r="40" spans="1:39" ht="21" customHeight="1" x14ac:dyDescent="0.2">
      <c r="A40" s="2323" t="s">
        <v>1075</v>
      </c>
      <c r="B40" s="2323"/>
      <c r="C40" s="2323"/>
      <c r="D40" s="2323"/>
      <c r="E40" s="2323"/>
      <c r="F40" s="2323"/>
      <c r="G40" s="2323"/>
      <c r="H40" s="2323"/>
      <c r="I40" s="2323"/>
      <c r="J40" s="2323"/>
      <c r="K40" s="2323"/>
      <c r="L40" s="2323"/>
      <c r="M40" s="2323"/>
      <c r="N40" s="2323"/>
      <c r="O40" s="2323"/>
      <c r="P40" s="2323"/>
      <c r="Q40" s="2323"/>
      <c r="R40" s="2323"/>
      <c r="S40" s="2323"/>
      <c r="T40" s="2323"/>
      <c r="U40" s="2323"/>
      <c r="V40" s="2323"/>
      <c r="W40" s="2323"/>
      <c r="X40" s="2323"/>
      <c r="Y40" s="2323"/>
      <c r="Z40" s="2323"/>
      <c r="AA40" s="2323"/>
      <c r="AB40" s="2323"/>
      <c r="AC40" s="2323"/>
      <c r="AD40" s="2323"/>
      <c r="AE40" s="2323"/>
      <c r="AF40" s="2323"/>
      <c r="AG40" s="2323"/>
    </row>
    <row r="41" spans="1:39" ht="13.5" customHeight="1" x14ac:dyDescent="0.2">
      <c r="A41" s="1121"/>
      <c r="B41" s="61"/>
      <c r="C41" s="1046"/>
      <c r="D41" s="61"/>
      <c r="E41" s="1118"/>
      <c r="F41" s="1118"/>
      <c r="G41" s="1118"/>
      <c r="H41" s="1118"/>
      <c r="I41" s="1118"/>
      <c r="J41" s="1118"/>
      <c r="K41" s="1118"/>
      <c r="L41" s="1118"/>
      <c r="M41" s="1118"/>
      <c r="N41" s="1118"/>
      <c r="O41" s="1118"/>
      <c r="P41" s="1118"/>
      <c r="Q41" s="1118"/>
      <c r="R41" s="1118"/>
      <c r="S41" s="1118"/>
      <c r="T41" s="1118"/>
      <c r="U41" s="1118"/>
      <c r="V41" s="1118"/>
      <c r="W41" s="1118"/>
      <c r="X41" s="1118"/>
      <c r="Y41" s="1118"/>
      <c r="Z41" s="1118"/>
      <c r="AA41" s="1118"/>
      <c r="AB41" s="1118"/>
      <c r="AC41" s="1118"/>
      <c r="AD41" s="1118"/>
      <c r="AE41" s="1118"/>
      <c r="AF41" s="1118"/>
      <c r="AG41" s="1118"/>
    </row>
    <row r="42" spans="1:39" s="1076" customFormat="1" ht="13.5" customHeight="1" x14ac:dyDescent="0.2">
      <c r="A42" s="2321" t="s">
        <v>978</v>
      </c>
      <c r="B42" s="2321"/>
      <c r="C42" s="2321"/>
      <c r="D42" s="2321"/>
      <c r="E42" s="2321"/>
      <c r="F42" s="2321"/>
      <c r="G42" s="2321"/>
      <c r="H42" s="2321"/>
      <c r="I42" s="2321"/>
      <c r="J42" s="2321"/>
      <c r="K42" s="2321"/>
      <c r="L42" s="2321"/>
      <c r="M42" s="2321"/>
      <c r="N42" s="2321"/>
      <c r="O42" s="2321"/>
      <c r="P42" s="2321"/>
      <c r="Q42" s="2321"/>
      <c r="R42" s="2321"/>
      <c r="S42" s="2321"/>
      <c r="T42" s="2321"/>
      <c r="U42" s="2321"/>
      <c r="V42" s="2321"/>
      <c r="W42" s="2321"/>
      <c r="X42" s="2321"/>
      <c r="Y42" s="2321"/>
      <c r="Z42" s="2321"/>
      <c r="AA42" s="2321"/>
      <c r="AB42" s="2321"/>
      <c r="AC42" s="2321"/>
      <c r="AD42" s="2321"/>
      <c r="AE42" s="2321"/>
      <c r="AF42" s="2321"/>
      <c r="AG42" s="2321"/>
      <c r="AH42" s="1075"/>
      <c r="AI42" s="1075"/>
      <c r="AJ42" s="1075"/>
    </row>
    <row r="43" spans="1:39" s="1077" customFormat="1" ht="13.5" customHeight="1" x14ac:dyDescent="0.2">
      <c r="A43" s="2321"/>
      <c r="B43" s="2321"/>
      <c r="C43" s="2321"/>
      <c r="D43" s="2321"/>
      <c r="E43" s="2321"/>
      <c r="F43" s="2321"/>
      <c r="G43" s="2321"/>
      <c r="H43" s="2321"/>
      <c r="I43" s="2321"/>
      <c r="J43" s="2321"/>
      <c r="K43" s="2321"/>
      <c r="L43" s="2321"/>
      <c r="M43" s="2321"/>
      <c r="N43" s="2321"/>
      <c r="O43" s="2321"/>
      <c r="P43" s="2321"/>
      <c r="Q43" s="2321"/>
      <c r="R43" s="2321"/>
      <c r="S43" s="2321"/>
      <c r="T43" s="2321"/>
      <c r="U43" s="2321"/>
      <c r="V43" s="2321"/>
      <c r="W43" s="2321"/>
      <c r="X43" s="2321"/>
      <c r="Y43" s="2321"/>
      <c r="Z43" s="2321"/>
      <c r="AA43" s="2321"/>
      <c r="AB43" s="2321"/>
      <c r="AC43" s="2321"/>
      <c r="AD43" s="2321"/>
      <c r="AE43" s="2321"/>
      <c r="AF43" s="2321"/>
      <c r="AG43" s="2321"/>
    </row>
    <row r="44" spans="1:39" ht="21" customHeight="1" x14ac:dyDescent="0.2">
      <c r="R44" s="136"/>
      <c r="S44" s="136"/>
      <c r="T44" s="136"/>
      <c r="U44" s="136"/>
      <c r="V44" s="136"/>
      <c r="W44" s="136"/>
      <c r="X44" s="136"/>
      <c r="Y44" s="136"/>
      <c r="Z44" s="136"/>
      <c r="AA44" s="136"/>
      <c r="AB44" s="136"/>
      <c r="AC44" s="136"/>
      <c r="AD44" s="136"/>
      <c r="AE44" s="136"/>
      <c r="AF44" s="136"/>
      <c r="AG44" s="866"/>
    </row>
    <row r="45" spans="1:39" ht="21" customHeight="1" x14ac:dyDescent="0.2">
      <c r="A45" s="62" t="s">
        <v>162</v>
      </c>
      <c r="B45" s="62"/>
      <c r="C45" s="62"/>
      <c r="D45" s="62"/>
      <c r="E45" s="62"/>
      <c r="F45" s="62"/>
      <c r="G45" s="62"/>
      <c r="H45" s="62"/>
      <c r="I45" s="62"/>
      <c r="J45" s="62"/>
      <c r="K45" s="62"/>
      <c r="L45" s="62"/>
      <c r="M45" s="62"/>
      <c r="N45" s="62"/>
      <c r="O45" s="62"/>
      <c r="P45" s="62"/>
      <c r="Q45" s="62"/>
    </row>
    <row r="46" spans="1:39" ht="15" customHeight="1" x14ac:dyDescent="0.2">
      <c r="A46" s="2235" t="s">
        <v>980</v>
      </c>
      <c r="B46" s="2236"/>
      <c r="C46" s="2236"/>
      <c r="D46" s="2236"/>
      <c r="E46" s="2236"/>
      <c r="F46" s="2236"/>
      <c r="G46" s="2236"/>
      <c r="H46" s="2236"/>
      <c r="I46" s="2236"/>
      <c r="J46" s="2236"/>
      <c r="K46" s="2236"/>
      <c r="L46" s="2236"/>
      <c r="M46" s="2236"/>
      <c r="N46" s="2236"/>
      <c r="O46" s="2236"/>
      <c r="P46" s="2236"/>
      <c r="Q46" s="2236"/>
      <c r="R46" s="2237"/>
      <c r="S46" s="2242" t="s">
        <v>972</v>
      </c>
      <c r="T46" s="2243"/>
      <c r="U46" s="2243"/>
      <c r="V46" s="2243"/>
      <c r="W46" s="2243"/>
      <c r="X46" s="2243"/>
      <c r="Y46" s="2243"/>
      <c r="Z46" s="2244"/>
      <c r="AA46" s="2242" t="s">
        <v>1364</v>
      </c>
      <c r="AB46" s="2243"/>
      <c r="AC46" s="2243"/>
      <c r="AD46" s="2243"/>
      <c r="AE46" s="2243"/>
      <c r="AF46" s="2243"/>
      <c r="AG46" s="2244"/>
      <c r="AH46" s="1393"/>
      <c r="AJ46" s="1106"/>
      <c r="AK46" s="1106"/>
    </row>
    <row r="47" spans="1:39" ht="25" customHeight="1" x14ac:dyDescent="0.2">
      <c r="A47" s="2238"/>
      <c r="B47" s="2239"/>
      <c r="C47" s="2239"/>
      <c r="D47" s="2239"/>
      <c r="E47" s="2239"/>
      <c r="F47" s="2239"/>
      <c r="G47" s="2239"/>
      <c r="H47" s="2239"/>
      <c r="I47" s="2239"/>
      <c r="J47" s="2239"/>
      <c r="K47" s="2239"/>
      <c r="L47" s="2239"/>
      <c r="M47" s="2239"/>
      <c r="N47" s="2239"/>
      <c r="O47" s="2239"/>
      <c r="P47" s="2239"/>
      <c r="Q47" s="2239"/>
      <c r="R47" s="2240"/>
      <c r="S47" s="2319">
        <f>IF('交-別添２-2_建築士による適合確認'!AA47="","",'交-別添２-2_建築士による適合確認'!AA47)</f>
        <v>0</v>
      </c>
      <c r="T47" s="2320"/>
      <c r="U47" s="2320"/>
      <c r="V47" s="2320"/>
      <c r="W47" s="2320"/>
      <c r="X47" s="2320"/>
      <c r="Y47" s="2320"/>
      <c r="Z47" s="892" t="s">
        <v>439</v>
      </c>
      <c r="AA47" s="2316"/>
      <c r="AB47" s="2316"/>
      <c r="AC47" s="2316"/>
      <c r="AD47" s="2316"/>
      <c r="AE47" s="2316"/>
      <c r="AF47" s="2316"/>
      <c r="AG47" s="1359" t="s">
        <v>439</v>
      </c>
      <c r="AH47" s="1394"/>
      <c r="AI47" s="1068"/>
      <c r="AJ47" s="1031"/>
      <c r="AK47" s="1395"/>
      <c r="AL47" s="63">
        <v>2</v>
      </c>
      <c r="AM47" s="63">
        <f>IF(AL47=1,'参考様式1-2'!I59,'参考様式1-3'!J61)</f>
        <v>0</v>
      </c>
    </row>
    <row r="48" spans="1:39" ht="15" customHeight="1" x14ac:dyDescent="0.2">
      <c r="A48" s="2235" t="s">
        <v>981</v>
      </c>
      <c r="B48" s="2236"/>
      <c r="C48" s="2236"/>
      <c r="D48" s="2236"/>
      <c r="E48" s="2236"/>
      <c r="F48" s="2236"/>
      <c r="G48" s="2236"/>
      <c r="H48" s="2236"/>
      <c r="I48" s="2236"/>
      <c r="J48" s="2236"/>
      <c r="K48" s="2236"/>
      <c r="L48" s="2236"/>
      <c r="M48" s="2236"/>
      <c r="N48" s="2236"/>
      <c r="O48" s="2236"/>
      <c r="P48" s="2236"/>
      <c r="Q48" s="2236"/>
      <c r="R48" s="2237"/>
      <c r="S48" s="2242" t="s">
        <v>972</v>
      </c>
      <c r="T48" s="2243"/>
      <c r="U48" s="2243"/>
      <c r="V48" s="2243"/>
      <c r="W48" s="2243"/>
      <c r="X48" s="2243"/>
      <c r="Y48" s="2243"/>
      <c r="Z48" s="2244"/>
      <c r="AA48" s="2242" t="s">
        <v>1364</v>
      </c>
      <c r="AB48" s="2243"/>
      <c r="AC48" s="2243"/>
      <c r="AD48" s="2243"/>
      <c r="AE48" s="2243"/>
      <c r="AF48" s="2243"/>
      <c r="AG48" s="2244"/>
      <c r="AH48" s="1396"/>
      <c r="AI48" s="1068"/>
      <c r="AJ48" s="1395"/>
      <c r="AK48" s="1395"/>
    </row>
    <row r="49" spans="1:33" ht="25" customHeight="1" x14ac:dyDescent="0.2">
      <c r="A49" s="2238"/>
      <c r="B49" s="2239"/>
      <c r="C49" s="2239"/>
      <c r="D49" s="2239"/>
      <c r="E49" s="2239"/>
      <c r="F49" s="2239"/>
      <c r="G49" s="2239"/>
      <c r="H49" s="2239"/>
      <c r="I49" s="2239"/>
      <c r="J49" s="2239"/>
      <c r="K49" s="2239"/>
      <c r="L49" s="2239"/>
      <c r="M49" s="2239"/>
      <c r="N49" s="2239"/>
      <c r="O49" s="2239"/>
      <c r="P49" s="2239"/>
      <c r="Q49" s="2239"/>
      <c r="R49" s="2240"/>
      <c r="S49" s="2319">
        <f>IF('交-別添２-2_建築士による適合確認'!AA49="","",'交-別添２-2_建築士による適合確認'!AA49)</f>
        <v>0</v>
      </c>
      <c r="T49" s="2320"/>
      <c r="U49" s="2320"/>
      <c r="V49" s="2320"/>
      <c r="W49" s="2320"/>
      <c r="X49" s="2320"/>
      <c r="Y49" s="2320"/>
      <c r="Z49" s="892" t="s">
        <v>439</v>
      </c>
      <c r="AA49" s="2316"/>
      <c r="AB49" s="2316"/>
      <c r="AC49" s="2316"/>
      <c r="AD49" s="2316"/>
      <c r="AE49" s="2316"/>
      <c r="AF49" s="2316"/>
      <c r="AG49" s="1359" t="s">
        <v>439</v>
      </c>
    </row>
    <row r="50" spans="1:33" s="698" customFormat="1" ht="15" customHeight="1" x14ac:dyDescent="0.2">
      <c r="A50" s="138"/>
      <c r="B50" s="138"/>
      <c r="C50" s="138"/>
      <c r="D50" s="56"/>
      <c r="E50" s="56"/>
      <c r="X50" s="653"/>
      <c r="Y50" s="653"/>
      <c r="Z50" s="653"/>
    </row>
    <row r="51" spans="1:33" s="698" customFormat="1" ht="40" customHeight="1" x14ac:dyDescent="0.2">
      <c r="A51" s="3835" t="s">
        <v>1507</v>
      </c>
      <c r="B51" s="3835"/>
      <c r="C51" s="3835"/>
      <c r="D51" s="3835"/>
      <c r="E51" s="3835"/>
      <c r="F51" s="3835"/>
      <c r="G51" s="3835"/>
      <c r="H51" s="3835"/>
      <c r="I51" s="3835"/>
      <c r="J51" s="3835"/>
      <c r="K51" s="3835"/>
      <c r="L51" s="3835"/>
      <c r="M51" s="3835"/>
      <c r="N51" s="3835"/>
      <c r="O51" s="3835"/>
      <c r="P51" s="3835"/>
      <c r="Q51" s="3835"/>
      <c r="R51" s="3835"/>
      <c r="S51" s="3835"/>
      <c r="T51" s="3835"/>
      <c r="U51" s="3835"/>
      <c r="V51" s="3835"/>
      <c r="W51" s="3835"/>
      <c r="X51" s="3835"/>
      <c r="Y51" s="3835"/>
      <c r="Z51" s="3835"/>
      <c r="AA51" s="3725" t="s">
        <v>1492</v>
      </c>
      <c r="AB51" s="3725"/>
      <c r="AC51" s="3725"/>
      <c r="AD51" s="3725"/>
      <c r="AE51" s="3725"/>
      <c r="AF51" s="3725"/>
      <c r="AG51" s="3725"/>
    </row>
    <row r="52" spans="1:33" s="698" customFormat="1" ht="40" customHeight="1" x14ac:dyDescent="0.2">
      <c r="A52" s="3834" t="s">
        <v>1506</v>
      </c>
      <c r="B52" s="3834"/>
      <c r="C52" s="3834"/>
      <c r="D52" s="3834"/>
      <c r="E52" s="3834"/>
      <c r="F52" s="3834"/>
      <c r="G52" s="3834"/>
      <c r="H52" s="3834"/>
      <c r="I52" s="3834"/>
      <c r="J52" s="3834"/>
      <c r="K52" s="3834"/>
      <c r="L52" s="3834"/>
      <c r="M52" s="3834"/>
      <c r="N52" s="3834"/>
      <c r="O52" s="3834"/>
      <c r="P52" s="3834"/>
      <c r="Q52" s="3834"/>
      <c r="R52" s="3834"/>
      <c r="S52" s="3834"/>
      <c r="T52" s="3834"/>
      <c r="U52" s="3834"/>
      <c r="V52" s="3834"/>
      <c r="W52" s="3834"/>
      <c r="X52" s="3834"/>
      <c r="Y52" s="3834"/>
      <c r="Z52" s="3834"/>
      <c r="AA52" s="3836" t="s">
        <v>1492</v>
      </c>
      <c r="AB52" s="3836"/>
      <c r="AC52" s="3836"/>
      <c r="AD52" s="3836"/>
      <c r="AE52" s="3836"/>
      <c r="AF52" s="3836"/>
      <c r="AG52" s="3836"/>
    </row>
    <row r="53" spans="1:33" s="698" customFormat="1" ht="30" customHeight="1" x14ac:dyDescent="0.2">
      <c r="A53" s="3832" t="s">
        <v>1505</v>
      </c>
      <c r="B53" s="3832"/>
      <c r="C53" s="3832"/>
      <c r="D53" s="3832"/>
      <c r="E53" s="3832"/>
      <c r="F53" s="3832"/>
      <c r="G53" s="3832"/>
      <c r="H53" s="3832"/>
      <c r="I53" s="3832"/>
      <c r="J53" s="3832"/>
      <c r="K53" s="3832"/>
      <c r="L53" s="3832"/>
      <c r="M53" s="3832"/>
      <c r="N53" s="3832"/>
      <c r="O53" s="3832"/>
      <c r="P53" s="3832"/>
      <c r="Q53" s="3832"/>
      <c r="R53" s="3832"/>
      <c r="S53" s="3832"/>
      <c r="T53" s="3832"/>
      <c r="U53" s="3832"/>
      <c r="V53" s="3832"/>
      <c r="W53" s="3832"/>
      <c r="X53" s="3832"/>
      <c r="Y53" s="3832"/>
      <c r="Z53" s="3832"/>
      <c r="AA53" s="3832"/>
      <c r="AB53" s="3832"/>
      <c r="AC53" s="3832"/>
      <c r="AD53" s="3832"/>
      <c r="AE53" s="3832"/>
      <c r="AF53" s="3832"/>
      <c r="AG53" s="3832"/>
    </row>
    <row r="54" spans="1:33" s="653" customFormat="1" ht="21" customHeight="1" x14ac:dyDescent="0.2">
      <c r="A54" s="65" t="s">
        <v>1103</v>
      </c>
      <c r="B54" s="1033"/>
      <c r="C54" s="1033"/>
      <c r="D54" s="1033"/>
      <c r="E54" s="1033"/>
      <c r="F54" s="1033"/>
      <c r="G54" s="1033"/>
      <c r="H54" s="1033"/>
      <c r="I54" s="1033"/>
      <c r="J54" s="1033"/>
      <c r="K54" s="1033"/>
      <c r="L54" s="1033"/>
      <c r="M54" s="1033"/>
      <c r="N54" s="1033"/>
      <c r="O54" s="1033"/>
      <c r="P54" s="1033"/>
      <c r="Q54" s="1033"/>
      <c r="R54" s="1033"/>
      <c r="S54" s="1033"/>
      <c r="T54" s="1033"/>
      <c r="U54" s="1033"/>
      <c r="V54" s="1033"/>
      <c r="W54" s="1033"/>
    </row>
    <row r="55" spans="1:33" s="653" customFormat="1" ht="25" customHeight="1" x14ac:dyDescent="0.2">
      <c r="A55" s="3736" t="s">
        <v>1102</v>
      </c>
      <c r="B55" s="3737"/>
      <c r="C55" s="3737"/>
      <c r="D55" s="3737"/>
      <c r="E55" s="3737"/>
      <c r="F55" s="3737"/>
      <c r="G55" s="3737"/>
      <c r="H55" s="3737"/>
      <c r="I55" s="3737"/>
      <c r="J55" s="3737"/>
      <c r="K55" s="3737"/>
      <c r="L55" s="3737"/>
      <c r="M55" s="3737"/>
      <c r="N55" s="3737"/>
      <c r="O55" s="3737"/>
      <c r="P55" s="3737"/>
      <c r="Q55" s="3737"/>
      <c r="R55" s="3737"/>
      <c r="S55" s="3737"/>
      <c r="T55" s="3737"/>
      <c r="U55" s="3737"/>
      <c r="V55" s="3737"/>
      <c r="W55" s="3737"/>
      <c r="X55" s="3737"/>
      <c r="Y55" s="3737"/>
      <c r="Z55" s="3737"/>
      <c r="AA55" s="3737"/>
      <c r="AB55" s="3737"/>
      <c r="AC55" s="3737"/>
      <c r="AD55" s="3737"/>
      <c r="AE55" s="3737"/>
      <c r="AF55" s="3737"/>
      <c r="AG55" s="3738"/>
    </row>
    <row r="56" spans="1:33" s="653" customFormat="1" ht="40" customHeight="1" x14ac:dyDescent="0.2">
      <c r="A56" s="3736"/>
      <c r="B56" s="3737"/>
      <c r="C56" s="3737"/>
      <c r="D56" s="3737"/>
      <c r="E56" s="3737"/>
      <c r="F56" s="3737"/>
      <c r="G56" s="3737"/>
      <c r="H56" s="3737"/>
      <c r="I56" s="3737"/>
      <c r="J56" s="3737"/>
      <c r="K56" s="3737"/>
      <c r="L56" s="3737"/>
      <c r="M56" s="3737"/>
      <c r="N56" s="3737"/>
      <c r="O56" s="3737"/>
      <c r="P56" s="3737"/>
      <c r="Q56" s="3737"/>
      <c r="R56" s="3737"/>
      <c r="S56" s="3737"/>
      <c r="T56" s="3737"/>
      <c r="U56" s="3737"/>
      <c r="V56" s="3737"/>
      <c r="W56" s="3737"/>
      <c r="X56" s="3737"/>
      <c r="Y56" s="3737"/>
      <c r="Z56" s="3737"/>
      <c r="AA56" s="3737"/>
      <c r="AB56" s="3737"/>
      <c r="AC56" s="3737"/>
      <c r="AD56" s="3737"/>
      <c r="AE56" s="3737"/>
      <c r="AF56" s="3737"/>
      <c r="AG56" s="3738"/>
    </row>
    <row r="57" spans="1:33" s="653" customFormat="1" ht="40" customHeight="1" x14ac:dyDescent="0.2">
      <c r="A57" s="3736"/>
      <c r="B57" s="3737"/>
      <c r="C57" s="3737"/>
      <c r="D57" s="3737"/>
      <c r="E57" s="3737"/>
      <c r="F57" s="3737"/>
      <c r="G57" s="3737"/>
      <c r="H57" s="3737"/>
      <c r="I57" s="3737"/>
      <c r="J57" s="3737"/>
      <c r="K57" s="3737"/>
      <c r="L57" s="3737"/>
      <c r="M57" s="3737"/>
      <c r="N57" s="3737"/>
      <c r="O57" s="3737"/>
      <c r="P57" s="3737"/>
      <c r="Q57" s="3737"/>
      <c r="R57" s="3737"/>
      <c r="S57" s="3737"/>
      <c r="T57" s="3737"/>
      <c r="U57" s="3737"/>
      <c r="V57" s="3737"/>
      <c r="W57" s="3737"/>
      <c r="X57" s="3737"/>
      <c r="Y57" s="3737"/>
      <c r="Z57" s="3737"/>
      <c r="AA57" s="3737"/>
      <c r="AB57" s="3737"/>
      <c r="AC57" s="3737"/>
      <c r="AD57" s="3737"/>
      <c r="AE57" s="3737"/>
      <c r="AF57" s="3737"/>
      <c r="AG57" s="3738"/>
    </row>
    <row r="58" spans="1:33" s="653" customFormat="1" ht="40" customHeight="1" x14ac:dyDescent="0.2">
      <c r="A58" s="3736"/>
      <c r="B58" s="3737"/>
      <c r="C58" s="3737"/>
      <c r="D58" s="3737"/>
      <c r="E58" s="3737"/>
      <c r="F58" s="3737"/>
      <c r="G58" s="3737"/>
      <c r="H58" s="3737"/>
      <c r="I58" s="3737"/>
      <c r="J58" s="3737"/>
      <c r="K58" s="3737"/>
      <c r="L58" s="3737"/>
      <c r="M58" s="3737"/>
      <c r="N58" s="3737"/>
      <c r="O58" s="3737"/>
      <c r="P58" s="3737"/>
      <c r="Q58" s="3737"/>
      <c r="R58" s="3737"/>
      <c r="S58" s="3737"/>
      <c r="T58" s="3737"/>
      <c r="U58" s="3737"/>
      <c r="V58" s="3737"/>
      <c r="W58" s="3737"/>
      <c r="X58" s="3737"/>
      <c r="Y58" s="3737"/>
      <c r="Z58" s="3737"/>
      <c r="AA58" s="3737"/>
      <c r="AB58" s="3737"/>
      <c r="AC58" s="3737"/>
      <c r="AD58" s="3737"/>
      <c r="AE58" s="3737"/>
      <c r="AF58" s="3737"/>
      <c r="AG58" s="3738"/>
    </row>
    <row r="59" spans="1:33" ht="21" customHeight="1" x14ac:dyDescent="0.2">
      <c r="A59" s="868"/>
      <c r="B59" s="1033"/>
      <c r="C59" s="1033"/>
      <c r="D59" s="1033"/>
      <c r="E59" s="1033"/>
      <c r="F59" s="1033"/>
      <c r="G59" s="1033"/>
      <c r="H59" s="1033"/>
      <c r="I59" s="1033"/>
      <c r="J59" s="1033"/>
      <c r="K59" s="1033"/>
      <c r="L59" s="1033"/>
      <c r="M59" s="1033"/>
      <c r="N59" s="1033"/>
      <c r="O59" s="1033"/>
      <c r="P59" s="1033"/>
      <c r="Q59" s="1033"/>
      <c r="R59" s="1033"/>
      <c r="S59" s="1033"/>
      <c r="T59" s="1033"/>
      <c r="U59" s="1033"/>
      <c r="V59" s="1033"/>
      <c r="W59" s="1033"/>
      <c r="X59" s="1033"/>
      <c r="Y59" s="1033"/>
      <c r="Z59" s="1033"/>
      <c r="AA59" s="1033"/>
      <c r="AB59" s="1033"/>
      <c r="AC59" s="1033"/>
      <c r="AD59" s="1033"/>
      <c r="AE59" s="1033"/>
      <c r="AF59" s="1033"/>
      <c r="AG59" s="1033"/>
    </row>
  </sheetData>
  <mergeCells count="85">
    <mergeCell ref="A4:AG4"/>
    <mergeCell ref="A5:AG5"/>
    <mergeCell ref="A8:AG8"/>
    <mergeCell ref="A10:AG10"/>
    <mergeCell ref="N12:O12"/>
    <mergeCell ref="V12:X12"/>
    <mergeCell ref="AC12:AF12"/>
    <mergeCell ref="V13:X13"/>
    <mergeCell ref="AC13:AF13"/>
    <mergeCell ref="V14:AF14"/>
    <mergeCell ref="V15:AF15"/>
    <mergeCell ref="L16:M16"/>
    <mergeCell ref="T16:V16"/>
    <mergeCell ref="AA16:AB16"/>
    <mergeCell ref="AC16:AF16"/>
    <mergeCell ref="A19:B19"/>
    <mergeCell ref="C19:AG19"/>
    <mergeCell ref="A20:B20"/>
    <mergeCell ref="C20:AG20"/>
    <mergeCell ref="A21:B21"/>
    <mergeCell ref="C21:G21"/>
    <mergeCell ref="I21:N21"/>
    <mergeCell ref="Y21:AB21"/>
    <mergeCell ref="AC21:AF21"/>
    <mergeCell ref="A22:B22"/>
    <mergeCell ref="C22:G22"/>
    <mergeCell ref="I22:N22"/>
    <mergeCell ref="A26:B27"/>
    <mergeCell ref="C26:I26"/>
    <mergeCell ref="J26:AG26"/>
    <mergeCell ref="E27:U27"/>
    <mergeCell ref="Z27:AG27"/>
    <mergeCell ref="A30:B31"/>
    <mergeCell ref="C30:I30"/>
    <mergeCell ref="J30:AG30"/>
    <mergeCell ref="E31:U31"/>
    <mergeCell ref="Z31:AG31"/>
    <mergeCell ref="A28:B29"/>
    <mergeCell ref="C28:I28"/>
    <mergeCell ref="J28:AG28"/>
    <mergeCell ref="E29:U29"/>
    <mergeCell ref="Z29:AG29"/>
    <mergeCell ref="D35:E35"/>
    <mergeCell ref="M35:O35"/>
    <mergeCell ref="Z35:AF35"/>
    <mergeCell ref="A32:B36"/>
    <mergeCell ref="D32:E32"/>
    <mergeCell ref="G32:H32"/>
    <mergeCell ref="J32:K32"/>
    <mergeCell ref="M32:O32"/>
    <mergeCell ref="Q32:V32"/>
    <mergeCell ref="E36:AG36"/>
    <mergeCell ref="Z32:AF32"/>
    <mergeCell ref="C33:G33"/>
    <mergeCell ref="H33:AG33"/>
    <mergeCell ref="C34:G34"/>
    <mergeCell ref="H34:AG34"/>
    <mergeCell ref="A37:B39"/>
    <mergeCell ref="J37:N37"/>
    <mergeCell ref="P37:Q37"/>
    <mergeCell ref="S37:V37"/>
    <mergeCell ref="Z37:AF37"/>
    <mergeCell ref="E39:AG39"/>
    <mergeCell ref="I38:AG38"/>
    <mergeCell ref="A40:AG40"/>
    <mergeCell ref="A42:AG43"/>
    <mergeCell ref="A46:R47"/>
    <mergeCell ref="S46:Z46"/>
    <mergeCell ref="AA46:AG46"/>
    <mergeCell ref="S47:Y47"/>
    <mergeCell ref="AA47:AF47"/>
    <mergeCell ref="A48:R49"/>
    <mergeCell ref="S48:Z48"/>
    <mergeCell ref="AA48:AG48"/>
    <mergeCell ref="S49:Y49"/>
    <mergeCell ref="AA49:AF49"/>
    <mergeCell ref="AA51:AG51"/>
    <mergeCell ref="A51:Z51"/>
    <mergeCell ref="A58:AG58"/>
    <mergeCell ref="A57:AG57"/>
    <mergeCell ref="A56:AG56"/>
    <mergeCell ref="A55:AG55"/>
    <mergeCell ref="A52:Z52"/>
    <mergeCell ref="AA52:AG52"/>
    <mergeCell ref="A53:AG53"/>
  </mergeCells>
  <phoneticPr fontId="2"/>
  <dataValidations count="4">
    <dataValidation type="list" allowBlank="1" showInputMessage="1" showErrorMessage="1" sqref="C21:G21" xr:uid="{A1C93257-2EBF-421F-BBED-81A6AE141500}">
      <formula1>"木造,鉄骨造,RC造,SRC造,その他(※)"</formula1>
    </dataValidation>
    <dataValidation type="list" allowBlank="1" showInputMessage="1" showErrorMessage="1" sqref="C22:G22" xr:uid="{023BDC16-640E-4095-953D-4F669C1728FA}">
      <formula1>"事務所,学校,物販店,飲食店,集会所,病院,ホテル,その他(※)"</formula1>
    </dataValidation>
    <dataValidation type="list" allowBlank="1" showInputMessage="1" showErrorMessage="1" sqref="L16:M16 V12" xr:uid="{36D14743-BF27-4702-A663-7617E4460C17}">
      <formula1>"一級,二級"</formula1>
    </dataValidation>
    <dataValidation type="list" allowBlank="1" showInputMessage="1" showErrorMessage="1" sqref="AA51:AA52" xr:uid="{5B14660F-5AA7-4F51-B700-AD2EAD59EF02}">
      <formula1>"有,無"</formula1>
    </dataValidation>
  </dataValidations>
  <pageMargins left="0.98425196850393704" right="0.59055118110236227" top="0.59055118110236227" bottom="0.59055118110236227" header="0" footer="0"/>
  <pageSetup paperSize="9" scale="82" fitToHeight="0" orientation="portrait" r:id="rId1"/>
  <rowBreaks count="1" manualBreakCount="1">
    <brk id="43"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tabColor rgb="FF66FFFF"/>
  </sheetPr>
  <dimension ref="A1:L28"/>
  <sheetViews>
    <sheetView showGridLines="0" view="pageBreakPreview" zoomScaleNormal="100" zoomScaleSheetLayoutView="100" workbookViewId="0">
      <selection activeCell="J3" sqref="J3:L3"/>
    </sheetView>
  </sheetViews>
  <sheetFormatPr defaultColWidth="9.59765625" defaultRowHeight="13" x14ac:dyDescent="0.2"/>
  <cols>
    <col min="1" max="1" width="9" style="698" customWidth="1"/>
    <col min="2" max="12" width="7.59765625" style="698" customWidth="1"/>
    <col min="13" max="16384" width="9.59765625" style="698"/>
  </cols>
  <sheetData>
    <row r="1" spans="1:12" ht="15" customHeight="1" x14ac:dyDescent="0.2">
      <c r="A1" s="62" t="s">
        <v>1112</v>
      </c>
      <c r="B1" s="56"/>
      <c r="C1" s="56"/>
      <c r="D1" s="56"/>
      <c r="E1" s="56"/>
      <c r="F1" s="56"/>
      <c r="G1" s="56"/>
      <c r="H1" s="56"/>
      <c r="I1" s="56"/>
      <c r="J1" s="56"/>
      <c r="K1" s="56"/>
      <c r="L1" s="139"/>
    </row>
    <row r="2" spans="1:12" ht="15" customHeight="1" x14ac:dyDescent="0.2">
      <c r="B2" s="56"/>
      <c r="C2" s="56"/>
      <c r="D2" s="56"/>
      <c r="E2" s="56"/>
      <c r="F2" s="56"/>
      <c r="G2" s="56"/>
      <c r="H2" s="56"/>
      <c r="I2" s="56"/>
      <c r="J2" s="56"/>
      <c r="K2" s="56"/>
      <c r="L2" s="56"/>
    </row>
    <row r="3" spans="1:12" ht="42" customHeight="1" x14ac:dyDescent="0.2">
      <c r="A3" s="3843" t="s">
        <v>877</v>
      </c>
      <c r="B3" s="3843"/>
      <c r="C3" s="3843"/>
      <c r="D3" s="3843"/>
      <c r="E3" s="3843"/>
      <c r="F3" s="3843"/>
      <c r="G3" s="3843"/>
      <c r="H3" s="3843"/>
      <c r="I3" s="3843"/>
      <c r="J3" s="3844"/>
      <c r="K3" s="3844"/>
      <c r="L3" s="3844"/>
    </row>
    <row r="4" spans="1:12" ht="45" customHeight="1" x14ac:dyDescent="0.2">
      <c r="A4" s="638"/>
      <c r="B4" s="56"/>
      <c r="C4" s="56"/>
      <c r="D4" s="56"/>
      <c r="E4" s="56"/>
      <c r="F4" s="56"/>
      <c r="G4" s="56"/>
      <c r="H4" s="56"/>
      <c r="I4" s="56"/>
      <c r="J4" s="56"/>
      <c r="K4" s="56"/>
      <c r="L4" s="56"/>
    </row>
    <row r="5" spans="1:12" ht="18" customHeight="1" x14ac:dyDescent="0.2">
      <c r="A5" s="138" t="s">
        <v>878</v>
      </c>
      <c r="B5" s="56"/>
      <c r="C5" s="56"/>
      <c r="D5" s="56"/>
      <c r="E5" s="56"/>
      <c r="F5" s="56"/>
      <c r="G5" s="56"/>
      <c r="H5" s="56"/>
      <c r="I5" s="56"/>
      <c r="J5" s="56"/>
      <c r="K5" s="56"/>
      <c r="L5" s="56"/>
    </row>
    <row r="6" spans="1:12" ht="34.5" customHeight="1" x14ac:dyDescent="0.2">
      <c r="A6" s="3845" t="s">
        <v>1508</v>
      </c>
      <c r="B6" s="3846"/>
      <c r="C6" s="3846"/>
      <c r="D6" s="3846"/>
      <c r="E6" s="3846"/>
      <c r="F6" s="3846"/>
      <c r="G6" s="3846"/>
      <c r="H6" s="3846"/>
      <c r="I6" s="3846"/>
      <c r="J6" s="3846"/>
      <c r="K6" s="3846"/>
      <c r="L6" s="3847"/>
    </row>
    <row r="7" spans="1:12" ht="40" customHeight="1" x14ac:dyDescent="0.2">
      <c r="A7" s="3848"/>
      <c r="B7" s="3849"/>
      <c r="C7" s="3849"/>
      <c r="D7" s="3849"/>
      <c r="E7" s="3849"/>
      <c r="F7" s="3849"/>
      <c r="G7" s="3849"/>
      <c r="H7" s="3849"/>
      <c r="I7" s="3849"/>
      <c r="J7" s="3849"/>
      <c r="K7" s="3849"/>
      <c r="L7" s="3850"/>
    </row>
    <row r="8" spans="1:12" ht="40" customHeight="1" x14ac:dyDescent="0.2">
      <c r="A8" s="3848"/>
      <c r="B8" s="3849"/>
      <c r="C8" s="3849"/>
      <c r="D8" s="3849"/>
      <c r="E8" s="3849"/>
      <c r="F8" s="3849"/>
      <c r="G8" s="3849"/>
      <c r="H8" s="3849"/>
      <c r="I8" s="3849"/>
      <c r="J8" s="3849"/>
      <c r="K8" s="3849"/>
      <c r="L8" s="3850"/>
    </row>
    <row r="9" spans="1:12" ht="45" customHeight="1" x14ac:dyDescent="0.2">
      <c r="A9" s="638"/>
      <c r="B9" s="56"/>
      <c r="C9" s="56"/>
      <c r="D9" s="56"/>
      <c r="E9" s="56"/>
      <c r="F9" s="56"/>
      <c r="G9" s="56"/>
      <c r="H9" s="56"/>
      <c r="I9" s="56"/>
      <c r="J9" s="56"/>
      <c r="K9" s="56"/>
      <c r="L9" s="56"/>
    </row>
    <row r="10" spans="1:12" ht="18" customHeight="1" thickBot="1" x14ac:dyDescent="0.25">
      <c r="A10" s="932" t="s">
        <v>1108</v>
      </c>
      <c r="B10" s="56"/>
      <c r="C10" s="56"/>
      <c r="D10" s="56"/>
      <c r="E10" s="56"/>
      <c r="F10" s="56"/>
      <c r="G10" s="56"/>
      <c r="H10" s="56"/>
      <c r="I10" s="56"/>
      <c r="J10" s="56"/>
      <c r="K10" s="56"/>
      <c r="L10" s="56"/>
    </row>
    <row r="11" spans="1:12" s="901" customFormat="1" ht="21" customHeight="1" thickBot="1" x14ac:dyDescent="0.25">
      <c r="A11" s="639" t="s">
        <v>168</v>
      </c>
      <c r="B11" s="3842" t="s">
        <v>879</v>
      </c>
      <c r="C11" s="3842"/>
      <c r="D11" s="3842" t="s">
        <v>880</v>
      </c>
      <c r="E11" s="3842"/>
      <c r="F11" s="3842"/>
      <c r="G11" s="3842"/>
      <c r="H11" s="3842" t="s">
        <v>881</v>
      </c>
      <c r="I11" s="3842"/>
      <c r="J11" s="3842"/>
      <c r="K11" s="3842"/>
      <c r="L11" s="3842"/>
    </row>
    <row r="12" spans="1:12" s="901" customFormat="1" ht="21" customHeight="1" x14ac:dyDescent="0.2">
      <c r="A12" s="640" t="s">
        <v>882</v>
      </c>
      <c r="B12" s="641">
        <v>1</v>
      </c>
      <c r="C12" s="642">
        <v>2</v>
      </c>
      <c r="D12" s="641">
        <v>1</v>
      </c>
      <c r="E12" s="643">
        <v>2</v>
      </c>
      <c r="F12" s="643">
        <v>3</v>
      </c>
      <c r="G12" s="644">
        <v>4</v>
      </c>
      <c r="H12" s="641">
        <v>1</v>
      </c>
      <c r="I12" s="643">
        <v>2</v>
      </c>
      <c r="J12" s="643">
        <v>3</v>
      </c>
      <c r="K12" s="643">
        <v>4</v>
      </c>
      <c r="L12" s="644">
        <v>5</v>
      </c>
    </row>
    <row r="13" spans="1:12" s="901" customFormat="1" ht="21" customHeight="1" thickBot="1" x14ac:dyDescent="0.25">
      <c r="A13" s="645" t="s">
        <v>883</v>
      </c>
      <c r="B13" s="646" t="s">
        <v>117</v>
      </c>
      <c r="C13" s="647" t="s">
        <v>117</v>
      </c>
      <c r="D13" s="646" t="s">
        <v>117</v>
      </c>
      <c r="E13" s="648" t="s">
        <v>117</v>
      </c>
      <c r="F13" s="648" t="s">
        <v>117</v>
      </c>
      <c r="G13" s="649" t="s">
        <v>117</v>
      </c>
      <c r="H13" s="646" t="s">
        <v>117</v>
      </c>
      <c r="I13" s="648" t="s">
        <v>117</v>
      </c>
      <c r="J13" s="648" t="s">
        <v>117</v>
      </c>
      <c r="K13" s="648" t="s">
        <v>117</v>
      </c>
      <c r="L13" s="649" t="s">
        <v>117</v>
      </c>
    </row>
    <row r="14" spans="1:12" s="901" customFormat="1" ht="21" customHeight="1" thickBot="1" x14ac:dyDescent="0.25">
      <c r="A14" s="650"/>
      <c r="B14" s="59"/>
      <c r="C14" s="59"/>
      <c r="D14" s="59"/>
      <c r="E14" s="59"/>
      <c r="F14" s="59"/>
      <c r="G14" s="59"/>
      <c r="H14" s="59"/>
      <c r="I14" s="59"/>
      <c r="J14" s="59"/>
      <c r="K14" s="59"/>
      <c r="L14" s="59"/>
    </row>
    <row r="15" spans="1:12" s="901" customFormat="1" ht="21" customHeight="1" thickBot="1" x14ac:dyDescent="0.25">
      <c r="A15" s="639" t="s">
        <v>168</v>
      </c>
      <c r="B15" s="3838" t="s">
        <v>884</v>
      </c>
      <c r="C15" s="3838"/>
      <c r="D15" s="3838"/>
      <c r="E15" s="3838"/>
      <c r="F15" s="3838"/>
      <c r="G15" s="3838"/>
      <c r="H15" s="3839"/>
      <c r="I15" s="59"/>
      <c r="J15" s="59"/>
      <c r="K15" s="59"/>
      <c r="L15" s="59"/>
    </row>
    <row r="16" spans="1:12" s="901" customFormat="1" ht="21" customHeight="1" x14ac:dyDescent="0.2">
      <c r="A16" s="640" t="s">
        <v>882</v>
      </c>
      <c r="B16" s="641">
        <v>1</v>
      </c>
      <c r="C16" s="643">
        <v>2</v>
      </c>
      <c r="D16" s="643">
        <v>3</v>
      </c>
      <c r="E16" s="643">
        <v>4</v>
      </c>
      <c r="F16" s="643">
        <v>5</v>
      </c>
      <c r="G16" s="643">
        <v>6</v>
      </c>
      <c r="H16" s="644">
        <v>7</v>
      </c>
      <c r="I16" s="59"/>
      <c r="J16" s="59"/>
      <c r="K16" s="59"/>
      <c r="L16" s="59"/>
    </row>
    <row r="17" spans="1:12" s="901" customFormat="1" ht="21" customHeight="1" thickBot="1" x14ac:dyDescent="0.25">
      <c r="A17" s="645" t="s">
        <v>883</v>
      </c>
      <c r="B17" s="646" t="s">
        <v>117</v>
      </c>
      <c r="C17" s="648" t="s">
        <v>117</v>
      </c>
      <c r="D17" s="648" t="s">
        <v>117</v>
      </c>
      <c r="E17" s="648" t="s">
        <v>117</v>
      </c>
      <c r="F17" s="648" t="s">
        <v>117</v>
      </c>
      <c r="G17" s="648" t="s">
        <v>117</v>
      </c>
      <c r="H17" s="649" t="s">
        <v>117</v>
      </c>
      <c r="I17" s="59"/>
      <c r="J17" s="59"/>
      <c r="K17" s="59"/>
      <c r="L17" s="59"/>
    </row>
    <row r="18" spans="1:12" s="901" customFormat="1" ht="21" customHeight="1" thickBot="1" x14ac:dyDescent="0.25">
      <c r="A18" s="650"/>
      <c r="B18" s="59"/>
      <c r="C18" s="59"/>
      <c r="D18" s="59"/>
      <c r="E18" s="59"/>
      <c r="F18" s="59"/>
      <c r="G18" s="59"/>
      <c r="H18" s="59"/>
      <c r="I18" s="59"/>
      <c r="J18" s="59"/>
      <c r="K18" s="59"/>
      <c r="L18" s="59"/>
    </row>
    <row r="19" spans="1:12" s="901" customFormat="1" ht="21" customHeight="1" thickBot="1" x14ac:dyDescent="0.25">
      <c r="A19" s="639" t="s">
        <v>168</v>
      </c>
      <c r="B19" s="3839" t="s">
        <v>885</v>
      </c>
      <c r="C19" s="3842"/>
      <c r="D19" s="3842"/>
      <c r="E19" s="3842"/>
      <c r="F19" s="3842"/>
      <c r="G19" s="3842"/>
      <c r="H19" s="3842" t="s">
        <v>886</v>
      </c>
      <c r="I19" s="3842"/>
      <c r="J19" s="3842"/>
      <c r="K19" s="3842"/>
      <c r="L19" s="898" t="s">
        <v>887</v>
      </c>
    </row>
    <row r="20" spans="1:12" s="901" customFormat="1" ht="21" customHeight="1" x14ac:dyDescent="0.2">
      <c r="A20" s="640" t="s">
        <v>882</v>
      </c>
      <c r="B20" s="641">
        <v>1</v>
      </c>
      <c r="C20" s="643">
        <v>2</v>
      </c>
      <c r="D20" s="643">
        <v>3</v>
      </c>
      <c r="E20" s="643">
        <v>4</v>
      </c>
      <c r="F20" s="643">
        <v>5</v>
      </c>
      <c r="G20" s="644">
        <v>6</v>
      </c>
      <c r="H20" s="641">
        <v>1</v>
      </c>
      <c r="I20" s="643">
        <v>2</v>
      </c>
      <c r="J20" s="643">
        <v>3</v>
      </c>
      <c r="K20" s="644">
        <v>4</v>
      </c>
      <c r="L20" s="642">
        <v>1</v>
      </c>
    </row>
    <row r="21" spans="1:12" s="901" customFormat="1" ht="21" customHeight="1" thickBot="1" x14ac:dyDescent="0.25">
      <c r="A21" s="645" t="s">
        <v>883</v>
      </c>
      <c r="B21" s="646" t="s">
        <v>117</v>
      </c>
      <c r="C21" s="648" t="s">
        <v>117</v>
      </c>
      <c r="D21" s="648" t="s">
        <v>117</v>
      </c>
      <c r="E21" s="648" t="s">
        <v>117</v>
      </c>
      <c r="F21" s="648" t="s">
        <v>117</v>
      </c>
      <c r="G21" s="649" t="s">
        <v>117</v>
      </c>
      <c r="H21" s="646" t="s">
        <v>117</v>
      </c>
      <c r="I21" s="648" t="s">
        <v>117</v>
      </c>
      <c r="J21" s="648" t="s">
        <v>117</v>
      </c>
      <c r="K21" s="649" t="s">
        <v>117</v>
      </c>
      <c r="L21" s="647" t="s">
        <v>117</v>
      </c>
    </row>
    <row r="22" spans="1:12" s="901" customFormat="1" ht="21" customHeight="1" thickBot="1" x14ac:dyDescent="0.25">
      <c r="A22" s="650"/>
      <c r="B22" s="59"/>
      <c r="C22" s="59"/>
      <c r="D22" s="59"/>
      <c r="E22" s="59"/>
      <c r="F22" s="59"/>
      <c r="G22" s="59"/>
      <c r="H22" s="59"/>
      <c r="I22" s="59"/>
      <c r="J22" s="59"/>
      <c r="K22" s="59"/>
      <c r="L22" s="59"/>
    </row>
    <row r="23" spans="1:12" s="901" customFormat="1" ht="21" customHeight="1" thickBot="1" x14ac:dyDescent="0.25">
      <c r="A23" s="639" t="s">
        <v>168</v>
      </c>
      <c r="B23" s="3838" t="s">
        <v>888</v>
      </c>
      <c r="C23" s="3838"/>
      <c r="D23" s="3838"/>
      <c r="E23" s="3839"/>
      <c r="F23" s="59"/>
      <c r="G23" s="59"/>
      <c r="H23" s="59"/>
      <c r="I23" s="59"/>
      <c r="J23" s="59"/>
      <c r="K23" s="59"/>
      <c r="L23" s="59"/>
    </row>
    <row r="24" spans="1:12" s="901" customFormat="1" ht="21" customHeight="1" thickBot="1" x14ac:dyDescent="0.25">
      <c r="A24" s="639" t="s">
        <v>889</v>
      </c>
      <c r="B24" s="3840" t="s">
        <v>890</v>
      </c>
      <c r="C24" s="3841"/>
      <c r="D24" s="651" t="s">
        <v>891</v>
      </c>
      <c r="E24" s="652" t="s">
        <v>892</v>
      </c>
      <c r="F24" s="59"/>
      <c r="G24" s="59"/>
      <c r="H24" s="59"/>
      <c r="I24" s="59"/>
      <c r="J24" s="59"/>
      <c r="K24" s="59"/>
      <c r="L24" s="59"/>
    </row>
    <row r="25" spans="1:12" s="901" customFormat="1" ht="21" customHeight="1" x14ac:dyDescent="0.2">
      <c r="A25" s="640" t="s">
        <v>882</v>
      </c>
      <c r="B25" s="641">
        <v>1</v>
      </c>
      <c r="C25" s="643">
        <v>2</v>
      </c>
      <c r="D25" s="643">
        <v>1</v>
      </c>
      <c r="E25" s="644">
        <v>1</v>
      </c>
      <c r="F25" s="59"/>
      <c r="G25" s="59"/>
      <c r="H25" s="59"/>
      <c r="I25" s="59"/>
      <c r="J25" s="59"/>
      <c r="K25" s="59"/>
      <c r="L25" s="59"/>
    </row>
    <row r="26" spans="1:12" s="901" customFormat="1" ht="21" customHeight="1" thickBot="1" x14ac:dyDescent="0.25">
      <c r="A26" s="645" t="s">
        <v>883</v>
      </c>
      <c r="B26" s="646" t="s">
        <v>117</v>
      </c>
      <c r="C26" s="648" t="s">
        <v>117</v>
      </c>
      <c r="D26" s="648" t="s">
        <v>117</v>
      </c>
      <c r="E26" s="649" t="s">
        <v>117</v>
      </c>
      <c r="F26" s="59"/>
      <c r="G26" s="59"/>
      <c r="H26" s="59"/>
      <c r="I26" s="59"/>
      <c r="J26" s="59"/>
      <c r="K26" s="59"/>
      <c r="L26" s="59"/>
    </row>
    <row r="27" spans="1:12" s="901" customFormat="1" ht="21" customHeight="1" x14ac:dyDescent="0.2">
      <c r="A27" s="59" t="s">
        <v>893</v>
      </c>
      <c r="B27" s="59"/>
      <c r="C27" s="59"/>
      <c r="D27" s="59"/>
      <c r="E27" s="59"/>
      <c r="F27" s="59"/>
      <c r="G27" s="59"/>
      <c r="H27" s="59"/>
      <c r="I27" s="59"/>
      <c r="J27" s="59"/>
      <c r="K27" s="59"/>
      <c r="L27" s="59"/>
    </row>
    <row r="28" spans="1:12" x14ac:dyDescent="0.2">
      <c r="A28" s="56"/>
      <c r="B28" s="56"/>
      <c r="C28" s="56"/>
      <c r="D28" s="56"/>
      <c r="E28" s="56"/>
      <c r="F28" s="56"/>
      <c r="G28" s="56"/>
      <c r="H28" s="56"/>
      <c r="I28" s="56"/>
      <c r="J28" s="56"/>
      <c r="K28" s="56"/>
      <c r="L28" s="56"/>
    </row>
  </sheetData>
  <mergeCells count="13">
    <mergeCell ref="A3:I3"/>
    <mergeCell ref="J3:L3"/>
    <mergeCell ref="A6:L6"/>
    <mergeCell ref="A7:L7"/>
    <mergeCell ref="A8:L8"/>
    <mergeCell ref="B23:E23"/>
    <mergeCell ref="B24:C24"/>
    <mergeCell ref="B11:C11"/>
    <mergeCell ref="D11:G11"/>
    <mergeCell ref="H11:L11"/>
    <mergeCell ref="B15:H15"/>
    <mergeCell ref="B19:G19"/>
    <mergeCell ref="H19:K19"/>
  </mergeCells>
  <phoneticPr fontId="2"/>
  <dataValidations count="2">
    <dataValidation type="list" allowBlank="1" showInputMessage="1" showErrorMessage="1" sqref="B13:L13 B17:H17 B21:L21 B26:E26" xr:uid="{00000000-0002-0000-3100-000000000000}">
      <formula1>"□,■"</formula1>
    </dataValidation>
    <dataValidation type="list" allowBlank="1" showInputMessage="1" showErrorMessage="1" sqref="J3:L3" xr:uid="{00000000-0002-0000-3100-000001000000}">
      <formula1>"有,無"</formula1>
    </dataValidation>
  </dataValidations>
  <pageMargins left="0.98425196850393704" right="0.59055118110236227" top="0.59055118110236227" bottom="0.59055118110236227" header="0" footer="0"/>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83EA-BC9E-414D-996C-E1797D5CAF52}">
  <sheetPr codeName="Sheet52">
    <tabColor rgb="FF66FFFF"/>
    <pageSetUpPr fitToPage="1"/>
  </sheetPr>
  <dimension ref="A1:BA48"/>
  <sheetViews>
    <sheetView showGridLines="0" view="pageBreakPreview" zoomScale="85" zoomScaleNormal="100" zoomScaleSheetLayoutView="85" workbookViewId="0">
      <selection activeCell="A10" sqref="A10:AG10"/>
    </sheetView>
  </sheetViews>
  <sheetFormatPr defaultColWidth="9.59765625" defaultRowHeight="13" x14ac:dyDescent="0.2"/>
  <cols>
    <col min="1" max="1" width="5.69921875" style="63" customWidth="1"/>
    <col min="2" max="2" width="15.69921875" style="63" customWidth="1"/>
    <col min="3" max="32" width="2.8984375" style="63" customWidth="1"/>
    <col min="33" max="33" width="5.69921875" style="63" customWidth="1"/>
    <col min="34" max="34" width="9.59765625" style="63" customWidth="1"/>
    <col min="35" max="37" width="9.59765625" style="63"/>
    <col min="38" max="38" width="2.8984375" style="63" hidden="1" customWidth="1"/>
    <col min="39" max="39" width="5.09765625" style="63" hidden="1" customWidth="1"/>
    <col min="40" max="16384" width="9.59765625" style="63"/>
  </cols>
  <sheetData>
    <row r="1" spans="1:53" ht="14" x14ac:dyDescent="0.2">
      <c r="AG1" s="139" t="s">
        <v>1545</v>
      </c>
    </row>
    <row r="4" spans="1:53" ht="19" x14ac:dyDescent="0.2">
      <c r="A4" s="2279" t="s">
        <v>1310</v>
      </c>
      <c r="B4" s="2279"/>
      <c r="C4" s="2279"/>
      <c r="D4" s="2279"/>
      <c r="E4" s="2279"/>
      <c r="F4" s="2279"/>
      <c r="G4" s="2279"/>
      <c r="H4" s="2279"/>
      <c r="I4" s="2279"/>
      <c r="J4" s="2279"/>
      <c r="K4" s="2279"/>
      <c r="L4" s="2279"/>
      <c r="M4" s="2279"/>
      <c r="N4" s="2279"/>
      <c r="O4" s="2279"/>
      <c r="P4" s="2279"/>
      <c r="Q4" s="2279"/>
      <c r="R4" s="2279"/>
      <c r="S4" s="2279"/>
      <c r="T4" s="2279"/>
      <c r="U4" s="2279"/>
      <c r="V4" s="2279"/>
      <c r="W4" s="2279"/>
      <c r="X4" s="2279"/>
      <c r="Y4" s="2279"/>
      <c r="Z4" s="2279"/>
      <c r="AA4" s="2279"/>
      <c r="AB4" s="2279"/>
      <c r="AC4" s="2279"/>
      <c r="AD4" s="2279"/>
      <c r="AE4" s="2279"/>
      <c r="AF4" s="2279"/>
      <c r="AG4" s="2279"/>
      <c r="AH4" s="1042"/>
      <c r="AI4" s="1042"/>
      <c r="AJ4" s="1042"/>
      <c r="AK4" s="1042"/>
      <c r="AL4" s="1042"/>
      <c r="AM4" s="1042"/>
      <c r="AN4" s="1042"/>
      <c r="AO4" s="1042"/>
      <c r="AP4" s="1042"/>
      <c r="AQ4" s="1042"/>
      <c r="AR4" s="1042"/>
      <c r="AS4" s="1042"/>
      <c r="AT4" s="1042"/>
      <c r="AU4" s="1042"/>
      <c r="AV4" s="1042"/>
      <c r="AW4" s="1042"/>
      <c r="AX4" s="1042"/>
      <c r="AY4" s="1042"/>
      <c r="AZ4" s="1042"/>
      <c r="BA4" s="1042"/>
    </row>
    <row r="5" spans="1:53" s="653" customFormat="1" ht="19" x14ac:dyDescent="0.2">
      <c r="A5" s="2286" t="s">
        <v>1137</v>
      </c>
      <c r="B5" s="2286"/>
      <c r="C5" s="2286"/>
      <c r="D5" s="2286"/>
      <c r="E5" s="2286"/>
      <c r="F5" s="2286"/>
      <c r="G5" s="2286"/>
      <c r="H5" s="2286"/>
      <c r="I5" s="2286"/>
      <c r="J5" s="2286"/>
      <c r="K5" s="2286"/>
      <c r="L5" s="2286"/>
      <c r="M5" s="2286"/>
      <c r="N5" s="2286"/>
      <c r="O5" s="2286"/>
      <c r="P5" s="2286"/>
      <c r="Q5" s="2286"/>
      <c r="R5" s="2286"/>
      <c r="S5" s="2286"/>
      <c r="T5" s="2286"/>
      <c r="U5" s="2286"/>
      <c r="V5" s="2286"/>
      <c r="W5" s="2286"/>
      <c r="X5" s="2286"/>
      <c r="Y5" s="2286"/>
      <c r="Z5" s="2286"/>
      <c r="AA5" s="2286"/>
      <c r="AB5" s="2286"/>
      <c r="AC5" s="2286"/>
      <c r="AD5" s="2286"/>
      <c r="AE5" s="2286"/>
      <c r="AF5" s="2286"/>
      <c r="AG5" s="2286"/>
      <c r="AH5" s="1042"/>
      <c r="AI5" s="1042"/>
      <c r="AJ5" s="1042"/>
      <c r="AK5" s="1042"/>
      <c r="AL5" s="1042"/>
      <c r="AM5" s="1042"/>
      <c r="AN5" s="1042"/>
      <c r="AO5" s="1042"/>
      <c r="AP5" s="1042"/>
      <c r="AQ5" s="1042"/>
      <c r="AR5" s="1042"/>
      <c r="AS5" s="1042"/>
      <c r="AT5" s="1042"/>
      <c r="AU5" s="1042"/>
      <c r="AV5" s="1042"/>
      <c r="AW5" s="1042"/>
      <c r="AX5" s="1042"/>
    </row>
    <row r="8" spans="1:53" ht="31.5" customHeight="1" x14ac:dyDescent="0.2">
      <c r="A8" s="2280" t="s">
        <v>1121</v>
      </c>
      <c r="B8" s="2280"/>
      <c r="C8" s="2280"/>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1043"/>
      <c r="AI8" s="1043"/>
      <c r="AJ8" s="1043"/>
      <c r="AK8" s="1043"/>
      <c r="AL8" s="1043"/>
      <c r="AM8" s="1043"/>
      <c r="AN8" s="1043"/>
      <c r="AO8" s="1043"/>
      <c r="AP8" s="1043"/>
      <c r="AQ8" s="1043"/>
      <c r="AR8" s="1043"/>
      <c r="AS8" s="1043"/>
      <c r="AT8" s="1043"/>
      <c r="AU8" s="1043"/>
      <c r="AV8" s="1043"/>
      <c r="AW8" s="1043"/>
      <c r="AX8" s="1043"/>
      <c r="AY8" s="1043"/>
      <c r="AZ8" s="1043"/>
    </row>
    <row r="9" spans="1:53" ht="21" customHeight="1" x14ac:dyDescent="0.2"/>
    <row r="10" spans="1:53" ht="21" customHeight="1" x14ac:dyDescent="0.2">
      <c r="A10" s="2287" t="s">
        <v>940</v>
      </c>
      <c r="B10" s="2287"/>
      <c r="C10" s="2287"/>
      <c r="D10" s="2287"/>
      <c r="E10" s="2287"/>
      <c r="F10" s="2287"/>
      <c r="G10" s="2287"/>
      <c r="H10" s="2287"/>
      <c r="I10" s="2287"/>
      <c r="J10" s="2287"/>
      <c r="K10" s="2287"/>
      <c r="L10" s="2287"/>
      <c r="M10" s="2287"/>
      <c r="N10" s="2287"/>
      <c r="O10" s="2287"/>
      <c r="P10" s="2287"/>
      <c r="Q10" s="2287"/>
      <c r="R10" s="2287"/>
      <c r="S10" s="2287"/>
      <c r="T10" s="2287"/>
      <c r="U10" s="2287"/>
      <c r="V10" s="2287"/>
      <c r="W10" s="2287"/>
      <c r="X10" s="2287"/>
      <c r="Y10" s="2287"/>
      <c r="Z10" s="2287"/>
      <c r="AA10" s="2287"/>
      <c r="AB10" s="2287"/>
      <c r="AC10" s="2287"/>
      <c r="AD10" s="2287"/>
      <c r="AE10" s="2287"/>
      <c r="AF10" s="2287"/>
      <c r="AG10" s="2287"/>
    </row>
    <row r="11" spans="1:53" s="56" customFormat="1" ht="21" customHeight="1" x14ac:dyDescent="0.2">
      <c r="A11" s="894"/>
    </row>
    <row r="12" spans="1:53" s="59" customFormat="1" ht="21" customHeight="1" x14ac:dyDescent="0.2">
      <c r="A12" s="57"/>
      <c r="B12" s="58"/>
      <c r="C12" s="58"/>
      <c r="D12" s="58"/>
      <c r="E12" s="58"/>
      <c r="F12" s="58"/>
      <c r="H12" s="1062"/>
      <c r="N12" s="2304"/>
      <c r="O12" s="2304"/>
      <c r="U12" s="1031" t="s">
        <v>155</v>
      </c>
      <c r="V12" s="2304"/>
      <c r="W12" s="2304"/>
      <c r="X12" s="2304"/>
      <c r="Y12" s="1062" t="s">
        <v>114</v>
      </c>
      <c r="Z12" s="1032" t="s">
        <v>1089</v>
      </c>
      <c r="AB12" s="1032"/>
      <c r="AC12" s="2304" t="str">
        <f>IF(V12="","",IF(V12="一級","大臣","知事"))</f>
        <v/>
      </c>
      <c r="AD12" s="2304"/>
      <c r="AE12" s="2304"/>
      <c r="AF12" s="2304"/>
      <c r="AG12" s="1031" t="s">
        <v>116</v>
      </c>
      <c r="AJ12" s="57"/>
    </row>
    <row r="13" spans="1:53" s="59" customFormat="1" ht="21" customHeight="1" x14ac:dyDescent="0.2">
      <c r="A13" s="60"/>
      <c r="B13" s="58"/>
      <c r="C13" s="58"/>
      <c r="D13" s="58"/>
      <c r="E13" s="58"/>
      <c r="F13" s="58"/>
      <c r="T13" s="1062" t="s">
        <v>1086</v>
      </c>
      <c r="U13" s="1031" t="s">
        <v>155</v>
      </c>
      <c r="V13" s="2304" t="str">
        <f>IF(V12="","",IF(V12="一級","－",""))</f>
        <v/>
      </c>
      <c r="W13" s="2304"/>
      <c r="X13" s="2304"/>
      <c r="Y13" s="2304"/>
      <c r="Z13" s="2305" t="s">
        <v>1255</v>
      </c>
      <c r="AA13" s="2305"/>
      <c r="AB13" s="2305"/>
      <c r="AC13" s="2305"/>
      <c r="AD13" s="2305"/>
      <c r="AE13" s="2305"/>
      <c r="AF13" s="2305"/>
      <c r="AG13" s="1030" t="s">
        <v>152</v>
      </c>
      <c r="AH13" s="1061"/>
      <c r="AI13" s="1061"/>
      <c r="AJ13" s="57"/>
    </row>
    <row r="14" spans="1:53" s="59" customFormat="1" ht="21" customHeight="1" x14ac:dyDescent="0.2">
      <c r="A14" s="60"/>
      <c r="B14" s="58"/>
      <c r="C14" s="58"/>
      <c r="D14" s="58"/>
      <c r="E14" s="58"/>
      <c r="M14" s="1030"/>
      <c r="N14" s="1030"/>
      <c r="O14" s="1030"/>
      <c r="P14" s="1030"/>
      <c r="R14" s="1030"/>
      <c r="S14" s="1030"/>
      <c r="T14" s="1062" t="s">
        <v>153</v>
      </c>
      <c r="U14" s="1030"/>
      <c r="V14" s="2312"/>
      <c r="W14" s="2312"/>
      <c r="X14" s="2312"/>
      <c r="Y14" s="2312"/>
      <c r="Z14" s="2312"/>
      <c r="AA14" s="2312"/>
      <c r="AB14" s="2312"/>
      <c r="AC14" s="2312"/>
      <c r="AD14" s="2312"/>
      <c r="AE14" s="2312"/>
      <c r="AF14" s="2312"/>
      <c r="AG14" s="1030"/>
      <c r="AH14" s="1061"/>
      <c r="AI14" s="1061"/>
      <c r="AJ14" s="1034"/>
    </row>
    <row r="15" spans="1:53" s="59" customFormat="1" ht="21" customHeight="1" x14ac:dyDescent="0.2">
      <c r="A15" s="60"/>
      <c r="B15" s="58"/>
      <c r="C15" s="58"/>
      <c r="D15" s="58"/>
      <c r="F15" s="58"/>
      <c r="M15" s="1030"/>
      <c r="N15" s="1030"/>
      <c r="O15" s="1030"/>
      <c r="P15" s="1030"/>
      <c r="R15" s="1030"/>
      <c r="S15" s="1030"/>
      <c r="T15" s="1062" t="s">
        <v>154</v>
      </c>
      <c r="U15" s="1030"/>
      <c r="V15" s="2312"/>
      <c r="W15" s="2312"/>
      <c r="X15" s="2312"/>
      <c r="Y15" s="2312"/>
      <c r="Z15" s="2312"/>
      <c r="AA15" s="2312"/>
      <c r="AB15" s="2312"/>
      <c r="AC15" s="2312"/>
      <c r="AD15" s="2312"/>
      <c r="AE15" s="2312"/>
      <c r="AF15" s="2312"/>
      <c r="AG15" s="1030"/>
      <c r="AH15" s="1061"/>
      <c r="AI15" s="1061"/>
    </row>
    <row r="16" spans="1:53" s="59" customFormat="1" ht="21" customHeight="1" x14ac:dyDescent="0.2">
      <c r="A16" s="60"/>
      <c r="B16" s="58"/>
      <c r="C16" s="58"/>
      <c r="D16" s="58"/>
      <c r="E16" s="58"/>
      <c r="H16" s="1030"/>
      <c r="K16" s="1030" t="s">
        <v>1084</v>
      </c>
      <c r="L16" s="2304"/>
      <c r="M16" s="2304"/>
      <c r="N16" s="1032"/>
      <c r="S16" s="1062" t="s">
        <v>156</v>
      </c>
      <c r="T16" s="2304"/>
      <c r="U16" s="2304"/>
      <c r="V16" s="2304"/>
      <c r="W16" s="1032" t="s">
        <v>1087</v>
      </c>
      <c r="AA16" s="2305" t="s">
        <v>1256</v>
      </c>
      <c r="AB16" s="2305"/>
      <c r="AC16" s="2305"/>
      <c r="AD16" s="2305"/>
      <c r="AE16" s="2305"/>
      <c r="AF16" s="2305"/>
      <c r="AG16" s="1030" t="s">
        <v>152</v>
      </c>
      <c r="AH16" s="1061"/>
      <c r="AI16" s="1061"/>
      <c r="AJ16" s="57"/>
    </row>
    <row r="17" spans="1:33" ht="21" customHeight="1" x14ac:dyDescent="0.2">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33" ht="21" customHeight="1" x14ac:dyDescent="0.2">
      <c r="A18" s="894" t="s">
        <v>157</v>
      </c>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33" ht="30" customHeight="1" x14ac:dyDescent="0.2">
      <c r="A19" s="2282" t="s">
        <v>158</v>
      </c>
      <c r="B19" s="2282"/>
      <c r="C19" s="2283" t="str">
        <f>IF(基本情報!D13="","",基本情報!D13)</f>
        <v/>
      </c>
      <c r="D19" s="2284"/>
      <c r="E19" s="2284"/>
      <c r="F19" s="2284"/>
      <c r="G19" s="2284"/>
      <c r="H19" s="2284"/>
      <c r="I19" s="2284"/>
      <c r="J19" s="2284"/>
      <c r="K19" s="2284"/>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5"/>
    </row>
    <row r="20" spans="1:33" ht="30" customHeight="1" x14ac:dyDescent="0.2">
      <c r="A20" s="2282" t="s">
        <v>159</v>
      </c>
      <c r="B20" s="2282"/>
      <c r="C20" s="2283"/>
      <c r="D20" s="2284"/>
      <c r="E20" s="2284"/>
      <c r="F20" s="2284"/>
      <c r="G20" s="2284"/>
      <c r="H20" s="2284"/>
      <c r="I20" s="2284"/>
      <c r="J20" s="2284"/>
      <c r="K20" s="2284"/>
      <c r="L20" s="2284"/>
      <c r="M20" s="2284"/>
      <c r="N20" s="2284"/>
      <c r="O20" s="2284"/>
      <c r="P20" s="2284"/>
      <c r="Q20" s="2284"/>
      <c r="R20" s="2284"/>
      <c r="S20" s="2284"/>
      <c r="T20" s="2284"/>
      <c r="U20" s="2284"/>
      <c r="V20" s="2284"/>
      <c r="W20" s="2284"/>
      <c r="X20" s="2284"/>
      <c r="Y20" s="2284"/>
      <c r="Z20" s="2284"/>
      <c r="AA20" s="2284"/>
      <c r="AB20" s="2284"/>
      <c r="AC20" s="2284"/>
      <c r="AD20" s="2284"/>
      <c r="AE20" s="2284"/>
      <c r="AF20" s="2284"/>
      <c r="AG20" s="2285"/>
    </row>
    <row r="21" spans="1:33" ht="30" customHeight="1" x14ac:dyDescent="0.2">
      <c r="A21" s="2281" t="s">
        <v>1236</v>
      </c>
      <c r="B21" s="2281"/>
      <c r="C21" s="2275"/>
      <c r="D21" s="2276"/>
      <c r="E21" s="2276"/>
      <c r="F21" s="2276"/>
      <c r="G21" s="2276"/>
      <c r="H21" s="1351" t="s">
        <v>155</v>
      </c>
      <c r="I21" s="2277"/>
      <c r="J21" s="2277"/>
      <c r="K21" s="2277"/>
      <c r="L21" s="2277"/>
      <c r="M21" s="2277"/>
      <c r="N21" s="2277"/>
      <c r="O21" s="1351" t="s">
        <v>116</v>
      </c>
      <c r="P21" s="1315" t="s">
        <v>1187</v>
      </c>
      <c r="Q21" s="653"/>
      <c r="R21" s="1316"/>
      <c r="S21" s="1315" t="s">
        <v>1188</v>
      </c>
      <c r="T21" s="1315" t="s">
        <v>1189</v>
      </c>
      <c r="U21" s="1354"/>
      <c r="V21" s="1316"/>
      <c r="W21" s="1315" t="s">
        <v>1188</v>
      </c>
      <c r="X21" s="653"/>
      <c r="Y21" s="2289" t="s">
        <v>1253</v>
      </c>
      <c r="Z21" s="2289"/>
      <c r="AA21" s="2289"/>
      <c r="AB21" s="2289"/>
      <c r="AC21" s="2288"/>
      <c r="AD21" s="2288"/>
      <c r="AE21" s="2288"/>
      <c r="AF21" s="2288"/>
      <c r="AG21" s="1352" t="s">
        <v>1190</v>
      </c>
    </row>
    <row r="22" spans="1:33" ht="30" customHeight="1" x14ac:dyDescent="0.2">
      <c r="A22" s="2282" t="s">
        <v>1237</v>
      </c>
      <c r="B22" s="2282"/>
      <c r="C22" s="2275"/>
      <c r="D22" s="2276"/>
      <c r="E22" s="2276"/>
      <c r="F22" s="2276"/>
      <c r="G22" s="2276"/>
      <c r="H22" s="1351" t="s">
        <v>155</v>
      </c>
      <c r="I22" s="2277"/>
      <c r="J22" s="2277"/>
      <c r="K22" s="2277"/>
      <c r="L22" s="2277"/>
      <c r="M22" s="2277"/>
      <c r="N22" s="2277"/>
      <c r="O22" s="1351" t="s">
        <v>116</v>
      </c>
      <c r="P22" s="1355"/>
      <c r="Q22" s="1351"/>
      <c r="R22" s="1347"/>
      <c r="S22" s="1347"/>
      <c r="T22" s="1347"/>
      <c r="U22" s="1336"/>
      <c r="V22" s="1353"/>
      <c r="W22" s="1353"/>
      <c r="X22" s="1353"/>
      <c r="Y22" s="1353"/>
      <c r="Z22" s="1353"/>
      <c r="AA22" s="1353"/>
      <c r="AB22" s="1353"/>
      <c r="AC22" s="1353"/>
      <c r="AD22" s="1353"/>
      <c r="AE22" s="1353"/>
      <c r="AF22" s="1353"/>
      <c r="AG22" s="1337"/>
    </row>
    <row r="23" spans="1:33" ht="21" customHeight="1" x14ac:dyDescent="0.2">
      <c r="B23" s="1044"/>
      <c r="C23" s="1044"/>
      <c r="D23" s="1044"/>
      <c r="E23" s="1046" t="s">
        <v>1297</v>
      </c>
      <c r="F23" s="1044"/>
      <c r="G23" s="1044"/>
      <c r="H23" s="1044"/>
      <c r="I23" s="1044"/>
      <c r="J23" s="1044"/>
      <c r="K23" s="1044"/>
      <c r="L23" s="1044"/>
      <c r="M23" s="1044"/>
      <c r="N23" s="1044"/>
      <c r="O23" s="1044"/>
      <c r="P23" s="1046"/>
      <c r="Q23" s="1046"/>
      <c r="R23" s="1046"/>
      <c r="S23" s="1046"/>
      <c r="T23" s="1046"/>
      <c r="U23" s="1046"/>
      <c r="V23" s="1046"/>
      <c r="W23" s="1046"/>
      <c r="X23" s="1046"/>
      <c r="Y23" s="1046"/>
      <c r="Z23" s="1046"/>
      <c r="AA23" s="1046"/>
      <c r="AB23" s="1046"/>
      <c r="AC23" s="1046"/>
      <c r="AD23" s="1046"/>
      <c r="AE23" s="1046"/>
      <c r="AF23" s="1046"/>
      <c r="AG23" s="1046"/>
    </row>
    <row r="24" spans="1:33" ht="21" customHeight="1" x14ac:dyDescent="0.2">
      <c r="B24" s="1044"/>
      <c r="C24" s="1044"/>
      <c r="D24" s="1044"/>
      <c r="E24" s="1044"/>
      <c r="F24" s="1044"/>
      <c r="G24" s="1044"/>
      <c r="H24" s="1044"/>
      <c r="I24" s="1044"/>
      <c r="J24" s="1044"/>
      <c r="K24" s="1044"/>
      <c r="L24" s="1044"/>
      <c r="M24" s="1044"/>
      <c r="N24" s="1044"/>
      <c r="O24" s="1044"/>
      <c r="P24" s="1046"/>
      <c r="Q24" s="1046"/>
      <c r="R24" s="1046"/>
      <c r="S24" s="1046"/>
      <c r="T24" s="1046"/>
      <c r="U24" s="1046"/>
      <c r="V24" s="1046"/>
      <c r="W24" s="1046"/>
      <c r="X24" s="1046"/>
      <c r="Y24" s="1046"/>
      <c r="Z24" s="1046"/>
      <c r="AA24" s="1046"/>
      <c r="AB24" s="1046"/>
      <c r="AC24" s="1046"/>
      <c r="AD24" s="1046"/>
      <c r="AE24" s="1046"/>
      <c r="AF24" s="1046"/>
      <c r="AG24" s="1046"/>
    </row>
    <row r="25" spans="1:33" ht="21" customHeight="1" x14ac:dyDescent="0.2">
      <c r="A25" s="138" t="s">
        <v>1076</v>
      </c>
      <c r="B25" s="1044"/>
      <c r="C25" s="1044"/>
      <c r="D25" s="1044"/>
      <c r="E25" s="1044"/>
      <c r="F25" s="1044"/>
      <c r="G25" s="1044"/>
      <c r="H25" s="1044"/>
      <c r="I25" s="1044"/>
      <c r="J25" s="1044"/>
      <c r="K25" s="1044"/>
      <c r="L25" s="1044"/>
      <c r="M25" s="1044"/>
      <c r="N25" s="1044"/>
      <c r="O25" s="1044"/>
      <c r="P25" s="1046"/>
      <c r="Q25" s="1046"/>
      <c r="R25" s="1046"/>
      <c r="S25" s="1046"/>
      <c r="T25" s="1046"/>
      <c r="U25" s="1046"/>
      <c r="V25" s="1046"/>
      <c r="W25" s="1046"/>
      <c r="X25" s="1046"/>
      <c r="Y25" s="1046"/>
      <c r="Z25" s="1046"/>
      <c r="AA25" s="1046"/>
      <c r="AB25" s="1046"/>
      <c r="AC25" s="1046"/>
      <c r="AD25" s="1046"/>
      <c r="AE25" s="1046"/>
      <c r="AF25" s="1046"/>
      <c r="AG25" s="1046"/>
    </row>
    <row r="26" spans="1:33" ht="21" customHeight="1" x14ac:dyDescent="0.2">
      <c r="A26" s="2266" t="s">
        <v>1083</v>
      </c>
      <c r="B26" s="2267"/>
      <c r="C26" s="2264" t="s">
        <v>1077</v>
      </c>
      <c r="D26" s="2265"/>
      <c r="E26" s="2265"/>
      <c r="F26" s="2265"/>
      <c r="G26" s="2265"/>
      <c r="H26" s="2265"/>
      <c r="I26" s="2265"/>
      <c r="J26" s="2273" t="str">
        <f>IF(基本情報!G15="個人",基本情報!G20,CONCATENATE(基本情報!G17,"　",基本情報!G18,"　",基本情報!G20))</f>
        <v>　　</v>
      </c>
      <c r="K26" s="2273"/>
      <c r="L26" s="2273"/>
      <c r="M26" s="2273"/>
      <c r="N26" s="2273"/>
      <c r="O26" s="2273"/>
      <c r="P26" s="2273"/>
      <c r="Q26" s="2273"/>
      <c r="R26" s="2273"/>
      <c r="S26" s="2273"/>
      <c r="T26" s="2273"/>
      <c r="U26" s="2273"/>
      <c r="V26" s="2273"/>
      <c r="W26" s="2273"/>
      <c r="X26" s="2273"/>
      <c r="Y26" s="2273"/>
      <c r="Z26" s="2273"/>
      <c r="AA26" s="2273"/>
      <c r="AB26" s="2273"/>
      <c r="AC26" s="2273"/>
      <c r="AD26" s="2273"/>
      <c r="AE26" s="2273"/>
      <c r="AF26" s="2273"/>
      <c r="AG26" s="2274"/>
    </row>
    <row r="27" spans="1:33" ht="21" customHeight="1" x14ac:dyDescent="0.2">
      <c r="A27" s="2268"/>
      <c r="B27" s="2269"/>
      <c r="C27" s="1048" t="s">
        <v>294</v>
      </c>
      <c r="D27" s="1052"/>
      <c r="E27" s="2272" t="str">
        <f>IF(基本情報!G22="","",基本情報!G22)</f>
        <v/>
      </c>
      <c r="F27" s="2272"/>
      <c r="G27" s="2272"/>
      <c r="H27" s="2272"/>
      <c r="I27" s="2272"/>
      <c r="J27" s="2272"/>
      <c r="K27" s="2272"/>
      <c r="L27" s="2272"/>
      <c r="M27" s="2272"/>
      <c r="N27" s="2272"/>
      <c r="O27" s="2272"/>
      <c r="P27" s="2272"/>
      <c r="Q27" s="2272"/>
      <c r="R27" s="2272"/>
      <c r="S27" s="2272"/>
      <c r="T27" s="1060"/>
      <c r="U27" s="1060"/>
      <c r="V27" s="1060"/>
      <c r="W27" s="1060"/>
      <c r="X27" s="1060"/>
      <c r="Y27" s="1060"/>
      <c r="Z27" s="1050" t="s">
        <v>160</v>
      </c>
      <c r="AA27" s="2537" t="str">
        <f>IF(基本情報!G23="","",基本情報!G23)</f>
        <v/>
      </c>
      <c r="AB27" s="2537"/>
      <c r="AC27" s="2537"/>
      <c r="AD27" s="2537"/>
      <c r="AE27" s="2537"/>
      <c r="AF27" s="2537"/>
      <c r="AG27" s="2538"/>
    </row>
    <row r="28" spans="1:33" ht="21" customHeight="1" x14ac:dyDescent="0.2">
      <c r="A28" s="2266" t="s">
        <v>951</v>
      </c>
      <c r="B28" s="2267"/>
      <c r="C28" s="2264" t="s">
        <v>1077</v>
      </c>
      <c r="D28" s="2265"/>
      <c r="E28" s="2265"/>
      <c r="F28" s="2265"/>
      <c r="G28" s="2265"/>
      <c r="H28" s="2265"/>
      <c r="I28" s="2265"/>
      <c r="J28" s="2265" t="str">
        <f>IF(基本情報!G25="個人",基本情報!G30,CONCATENATE(基本情報!G27,"　",基本情報!G28,"　",基本情報!G30))</f>
        <v>　　</v>
      </c>
      <c r="K28" s="2265"/>
      <c r="L28" s="2265"/>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row>
    <row r="29" spans="1:33" ht="21" customHeight="1" x14ac:dyDescent="0.2">
      <c r="A29" s="2268"/>
      <c r="B29" s="2269"/>
      <c r="C29" s="1048" t="s">
        <v>294</v>
      </c>
      <c r="D29" s="1052"/>
      <c r="E29" s="2272" t="str">
        <f>IF(基本情報!G32="","",基本情報!G32)</f>
        <v/>
      </c>
      <c r="F29" s="2272"/>
      <c r="G29" s="2272"/>
      <c r="H29" s="2272"/>
      <c r="I29" s="2272"/>
      <c r="J29" s="2272"/>
      <c r="K29" s="2272"/>
      <c r="L29" s="2272"/>
      <c r="M29" s="2272"/>
      <c r="N29" s="2272"/>
      <c r="O29" s="2272"/>
      <c r="P29" s="2272"/>
      <c r="Q29" s="2272"/>
      <c r="R29" s="2272"/>
      <c r="S29" s="2272"/>
      <c r="T29" s="1050"/>
      <c r="U29" s="1119"/>
      <c r="V29" s="1119"/>
      <c r="W29" s="1119"/>
      <c r="X29" s="1119"/>
      <c r="Y29" s="1119"/>
      <c r="Z29" s="1120" t="s">
        <v>1133</v>
      </c>
      <c r="AA29" s="2537" t="str">
        <f>IF(基本情報!G33="","",基本情報!G33)</f>
        <v/>
      </c>
      <c r="AB29" s="2537"/>
      <c r="AC29" s="2537"/>
      <c r="AD29" s="2537"/>
      <c r="AE29" s="2537"/>
      <c r="AF29" s="2537"/>
      <c r="AG29" s="2537"/>
    </row>
    <row r="30" spans="1:33" ht="21" customHeight="1" x14ac:dyDescent="0.2">
      <c r="A30" s="2266" t="s">
        <v>161</v>
      </c>
      <c r="B30" s="2267"/>
      <c r="C30" s="1053" t="s">
        <v>155</v>
      </c>
      <c r="D30" s="2299" t="str">
        <f>IF(V12="","",V12)</f>
        <v/>
      </c>
      <c r="E30" s="2299"/>
      <c r="F30" s="1049" t="s">
        <v>116</v>
      </c>
      <c r="G30" s="2314" t="s">
        <v>1085</v>
      </c>
      <c r="H30" s="2314"/>
      <c r="I30" s="2314"/>
      <c r="J30" s="1029" t="s">
        <v>155</v>
      </c>
      <c r="K30" s="2311" t="str">
        <f>IF(AC12="","",AC12)</f>
        <v/>
      </c>
      <c r="L30" s="2311"/>
      <c r="M30" s="63" t="s">
        <v>116</v>
      </c>
      <c r="N30" s="2314" t="s">
        <v>1261</v>
      </c>
      <c r="O30" s="2314"/>
      <c r="P30" s="2314"/>
      <c r="Q30" s="63" t="s">
        <v>155</v>
      </c>
      <c r="R30" s="2315" t="str">
        <f>IF(V13="","",V13)</f>
        <v/>
      </c>
      <c r="S30" s="2315"/>
      <c r="T30" s="2315"/>
      <c r="U30" s="2315"/>
      <c r="V30" s="2315"/>
      <c r="W30" s="1064" t="s">
        <v>116</v>
      </c>
      <c r="X30" s="1064"/>
      <c r="Y30" s="1063" t="s">
        <v>1088</v>
      </c>
      <c r="Z30" s="2315" t="str">
        <f>IF(AC13="","",AC13)</f>
        <v/>
      </c>
      <c r="AA30" s="2315"/>
      <c r="AB30" s="2315"/>
      <c r="AC30" s="2315"/>
      <c r="AD30" s="2315"/>
      <c r="AE30" s="2315"/>
      <c r="AF30" s="2315"/>
      <c r="AG30" s="1057" t="s">
        <v>152</v>
      </c>
    </row>
    <row r="31" spans="1:33" ht="25" customHeight="1" x14ac:dyDescent="0.2">
      <c r="A31" s="2294"/>
      <c r="B31" s="2295"/>
      <c r="C31" s="2307" t="s">
        <v>1094</v>
      </c>
      <c r="D31" s="2302"/>
      <c r="E31" s="2302"/>
      <c r="F31" s="2302"/>
      <c r="G31" s="2302"/>
      <c r="H31" s="2302" t="str">
        <f>IF(V14="","",V14)</f>
        <v/>
      </c>
      <c r="I31" s="2302"/>
      <c r="J31" s="2302"/>
      <c r="K31" s="2302"/>
      <c r="L31" s="2302"/>
      <c r="M31" s="2302"/>
      <c r="N31" s="2302"/>
      <c r="O31" s="2302"/>
      <c r="P31" s="2302"/>
      <c r="Q31" s="2302"/>
      <c r="R31" s="2302"/>
      <c r="S31" s="2302"/>
      <c r="T31" s="2302"/>
      <c r="U31" s="2302"/>
      <c r="V31" s="2302"/>
      <c r="W31" s="2302"/>
      <c r="X31" s="2302"/>
      <c r="Y31" s="2302"/>
      <c r="Z31" s="2302"/>
      <c r="AA31" s="2302"/>
      <c r="AB31" s="2302"/>
      <c r="AC31" s="2302"/>
      <c r="AD31" s="2302"/>
      <c r="AE31" s="2302"/>
      <c r="AF31" s="2302"/>
      <c r="AG31" s="2303"/>
    </row>
    <row r="32" spans="1:33" ht="25" customHeight="1" x14ac:dyDescent="0.2">
      <c r="A32" s="2294"/>
      <c r="B32" s="2295"/>
      <c r="C32" s="2308" t="s">
        <v>1093</v>
      </c>
      <c r="D32" s="2309"/>
      <c r="E32" s="2309"/>
      <c r="F32" s="2309"/>
      <c r="G32" s="2309"/>
      <c r="H32" s="2302" t="str">
        <f>IF(V15="","",V15)</f>
        <v/>
      </c>
      <c r="I32" s="2302"/>
      <c r="J32" s="2302"/>
      <c r="K32" s="2302"/>
      <c r="L32" s="2302"/>
      <c r="M32" s="2302"/>
      <c r="N32" s="2302"/>
      <c r="O32" s="2302"/>
      <c r="P32" s="2302"/>
      <c r="Q32" s="2302"/>
      <c r="R32" s="2302"/>
      <c r="S32" s="2302"/>
      <c r="T32" s="2302"/>
      <c r="U32" s="2302"/>
      <c r="V32" s="2302"/>
      <c r="W32" s="2302"/>
      <c r="X32" s="2302"/>
      <c r="Y32" s="2302"/>
      <c r="Z32" s="2302"/>
      <c r="AA32" s="2302"/>
      <c r="AB32" s="2302"/>
      <c r="AC32" s="2302"/>
      <c r="AD32" s="2302"/>
      <c r="AE32" s="2302"/>
      <c r="AF32" s="2302"/>
      <c r="AG32" s="2303"/>
    </row>
    <row r="33" spans="1:37" ht="25" customHeight="1" x14ac:dyDescent="0.2">
      <c r="A33" s="2294"/>
      <c r="B33" s="2295"/>
      <c r="C33" s="1058" t="s">
        <v>155</v>
      </c>
      <c r="D33" s="2310" t="str">
        <f>IF(L16="","",L16)</f>
        <v/>
      </c>
      <c r="E33" s="2310"/>
      <c r="F33" s="1045" t="s">
        <v>116</v>
      </c>
      <c r="G33" s="2304" t="s">
        <v>1090</v>
      </c>
      <c r="H33" s="2304"/>
      <c r="I33" s="2304"/>
      <c r="J33" s="2304"/>
      <c r="K33" s="2304"/>
      <c r="L33" s="63" t="s">
        <v>155</v>
      </c>
      <c r="M33" s="2304" t="str">
        <f>IF(T16="","",T16)</f>
        <v/>
      </c>
      <c r="N33" s="2304"/>
      <c r="O33" s="2304"/>
      <c r="P33" s="63" t="s">
        <v>116</v>
      </c>
      <c r="Q33" s="63" t="s">
        <v>1091</v>
      </c>
      <c r="Y33" s="1062" t="s">
        <v>1088</v>
      </c>
      <c r="Z33" s="2313" t="str">
        <f>IF(AC16="","",AC16)</f>
        <v/>
      </c>
      <c r="AA33" s="2313"/>
      <c r="AB33" s="2313"/>
      <c r="AC33" s="2313"/>
      <c r="AD33" s="2313"/>
      <c r="AE33" s="2313"/>
      <c r="AF33" s="2313"/>
      <c r="AG33" s="1059" t="s">
        <v>152</v>
      </c>
    </row>
    <row r="34" spans="1:37" ht="21" customHeight="1" x14ac:dyDescent="0.2">
      <c r="A34" s="2268"/>
      <c r="B34" s="2269"/>
      <c r="C34" s="1048" t="s">
        <v>1092</v>
      </c>
      <c r="D34" s="1052"/>
      <c r="E34" s="2296"/>
      <c r="F34" s="2296"/>
      <c r="G34" s="2296"/>
      <c r="H34" s="2296"/>
      <c r="I34" s="2296"/>
      <c r="J34" s="2296"/>
      <c r="K34" s="2296"/>
      <c r="L34" s="2296"/>
      <c r="M34" s="2296"/>
      <c r="N34" s="2296"/>
      <c r="O34" s="2296"/>
      <c r="P34" s="2296"/>
      <c r="Q34" s="2296"/>
      <c r="R34" s="2296"/>
      <c r="S34" s="2296"/>
      <c r="T34" s="2296"/>
      <c r="U34" s="2296"/>
      <c r="V34" s="2296"/>
      <c r="W34" s="2296"/>
      <c r="X34" s="2296"/>
      <c r="Y34" s="2296"/>
      <c r="Z34" s="2296"/>
      <c r="AA34" s="2296"/>
      <c r="AB34" s="2296"/>
      <c r="AC34" s="2296"/>
      <c r="AD34" s="2296"/>
      <c r="AE34" s="2296"/>
      <c r="AF34" s="2296"/>
      <c r="AG34" s="2306"/>
    </row>
    <row r="35" spans="1:37" ht="21" customHeight="1" x14ac:dyDescent="0.2">
      <c r="A35" s="2266" t="s">
        <v>1078</v>
      </c>
      <c r="B35" s="2267"/>
      <c r="C35" s="2298" t="s">
        <v>1079</v>
      </c>
      <c r="D35" s="2299"/>
      <c r="E35" s="2299"/>
      <c r="F35" s="2299"/>
      <c r="G35" s="2299"/>
      <c r="H35" s="2299"/>
      <c r="I35" s="2299"/>
      <c r="J35" s="2299"/>
      <c r="K35" s="2299"/>
      <c r="L35" s="2299"/>
      <c r="M35" s="2299"/>
      <c r="N35" s="2299"/>
      <c r="O35" s="1054" t="s">
        <v>1080</v>
      </c>
      <c r="Q35" s="1056"/>
      <c r="R35" s="2297"/>
      <c r="S35" s="2297"/>
      <c r="T35" s="2297"/>
      <c r="U35" s="2297"/>
      <c r="V35" s="2297"/>
      <c r="W35" s="2297"/>
      <c r="X35" s="1054" t="s">
        <v>1257</v>
      </c>
      <c r="Z35" s="1054"/>
      <c r="AA35" s="2299"/>
      <c r="AB35" s="2299"/>
      <c r="AC35" s="2299"/>
      <c r="AD35" s="2299"/>
      <c r="AE35" s="2299"/>
      <c r="AF35" s="2299"/>
      <c r="AG35" s="1057" t="s">
        <v>152</v>
      </c>
    </row>
    <row r="36" spans="1:37" ht="21" customHeight="1" x14ac:dyDescent="0.2">
      <c r="A36" s="2294"/>
      <c r="B36" s="2295"/>
      <c r="C36" s="1058" t="s">
        <v>1082</v>
      </c>
      <c r="D36" s="56"/>
      <c r="E36" s="56"/>
      <c r="F36" s="56"/>
      <c r="G36" s="56"/>
      <c r="H36" s="2302"/>
      <c r="I36" s="2302"/>
      <c r="J36" s="2302"/>
      <c r="K36" s="2302"/>
      <c r="L36" s="2302"/>
      <c r="M36" s="2302"/>
      <c r="N36" s="2302"/>
      <c r="O36" s="2302"/>
      <c r="P36" s="2302"/>
      <c r="Q36" s="2302"/>
      <c r="R36" s="2302"/>
      <c r="S36" s="2302"/>
      <c r="T36" s="2302"/>
      <c r="U36" s="2302"/>
      <c r="V36" s="2302"/>
      <c r="W36" s="2302"/>
      <c r="X36" s="2302"/>
      <c r="Y36" s="2302"/>
      <c r="Z36" s="2302"/>
      <c r="AA36" s="2302"/>
      <c r="AB36" s="2302"/>
      <c r="AC36" s="2302"/>
      <c r="AD36" s="2302"/>
      <c r="AE36" s="2302"/>
      <c r="AF36" s="2302"/>
      <c r="AG36" s="2303"/>
    </row>
    <row r="37" spans="1:37" ht="21" customHeight="1" x14ac:dyDescent="0.2">
      <c r="A37" s="2268"/>
      <c r="B37" s="2269"/>
      <c r="C37" s="1048" t="s">
        <v>294</v>
      </c>
      <c r="D37" s="1052"/>
      <c r="E37" s="2272"/>
      <c r="F37" s="2272"/>
      <c r="G37" s="2272"/>
      <c r="H37" s="2272"/>
      <c r="I37" s="2272"/>
      <c r="J37" s="2272"/>
      <c r="K37" s="2272"/>
      <c r="L37" s="2272"/>
      <c r="M37" s="2272"/>
      <c r="N37" s="2272"/>
      <c r="O37" s="2272"/>
      <c r="P37" s="2272"/>
      <c r="Q37" s="2272"/>
      <c r="R37" s="2272"/>
      <c r="S37" s="2272"/>
      <c r="T37" s="2272"/>
      <c r="U37" s="2272"/>
      <c r="V37" s="2272"/>
      <c r="W37" s="1060"/>
      <c r="X37" s="1060"/>
      <c r="Y37" s="1060"/>
      <c r="Z37" s="1050" t="s">
        <v>160</v>
      </c>
      <c r="AA37" s="2511"/>
      <c r="AB37" s="2511"/>
      <c r="AC37" s="2511"/>
      <c r="AD37" s="2511"/>
      <c r="AE37" s="2511"/>
      <c r="AF37" s="2511"/>
      <c r="AG37" s="2512"/>
    </row>
    <row r="38" spans="1:37" ht="21" customHeight="1" x14ac:dyDescent="0.2">
      <c r="R38" s="136"/>
      <c r="S38" s="136"/>
      <c r="T38" s="136"/>
      <c r="U38" s="136"/>
      <c r="V38" s="136"/>
      <c r="W38" s="136"/>
      <c r="X38" s="136"/>
      <c r="Y38" s="136"/>
      <c r="Z38" s="136"/>
      <c r="AA38" s="136"/>
      <c r="AB38" s="136"/>
      <c r="AC38" s="136"/>
      <c r="AD38" s="136"/>
      <c r="AE38" s="136"/>
      <c r="AG38" s="866"/>
    </row>
    <row r="39" spans="1:37" ht="21" customHeight="1" x14ac:dyDescent="0.2">
      <c r="A39" s="62" t="s">
        <v>1120</v>
      </c>
      <c r="B39" s="62"/>
      <c r="C39" s="62"/>
      <c r="D39" s="62"/>
      <c r="E39" s="62"/>
      <c r="F39" s="62"/>
      <c r="G39" s="62"/>
      <c r="H39" s="62"/>
      <c r="I39" s="62"/>
      <c r="J39" s="62"/>
      <c r="K39" s="62"/>
      <c r="L39" s="62"/>
      <c r="M39" s="62"/>
      <c r="N39" s="62"/>
      <c r="O39" s="62"/>
      <c r="P39" s="62"/>
      <c r="Q39" s="62"/>
    </row>
    <row r="40" spans="1:37" ht="40" customHeight="1" x14ac:dyDescent="0.2">
      <c r="A40" s="2534" t="s">
        <v>1509</v>
      </c>
      <c r="B40" s="2535"/>
      <c r="C40" s="2535"/>
      <c r="D40" s="2535"/>
      <c r="E40" s="2535"/>
      <c r="F40" s="2535"/>
      <c r="G40" s="2535"/>
      <c r="H40" s="2535"/>
      <c r="I40" s="2535"/>
      <c r="J40" s="2535"/>
      <c r="K40" s="2535"/>
      <c r="L40" s="2535"/>
      <c r="M40" s="2535"/>
      <c r="N40" s="2535"/>
      <c r="O40" s="2535"/>
      <c r="P40" s="2535"/>
      <c r="Q40" s="2535"/>
      <c r="R40" s="2535"/>
      <c r="S40" s="2535"/>
      <c r="T40" s="2535"/>
      <c r="U40" s="2535"/>
      <c r="V40" s="2535"/>
      <c r="W40" s="2535"/>
      <c r="X40" s="2535"/>
      <c r="Y40" s="2535"/>
      <c r="Z40" s="2535"/>
      <c r="AA40" s="2536"/>
      <c r="AB40" s="2523" t="s">
        <v>1132</v>
      </c>
      <c r="AC40" s="2524"/>
      <c r="AD40" s="2524"/>
      <c r="AE40" s="2524"/>
      <c r="AF40" s="2524"/>
      <c r="AG40" s="2525"/>
      <c r="AH40" s="1105"/>
      <c r="AJ40" s="1106"/>
      <c r="AK40" s="1106"/>
    </row>
    <row r="41" spans="1:37" ht="40" customHeight="1" x14ac:dyDescent="0.2">
      <c r="A41" s="1113" t="s">
        <v>269</v>
      </c>
      <c r="B41" s="1313" t="s">
        <v>1134</v>
      </c>
      <c r="C41" s="1358"/>
      <c r="D41" s="1358"/>
      <c r="E41" s="1358"/>
      <c r="F41" s="1358"/>
      <c r="G41" s="1358"/>
      <c r="H41" s="1358"/>
      <c r="I41" s="1358"/>
      <c r="J41" s="1358"/>
      <c r="K41" s="1358"/>
      <c r="L41" s="1358"/>
      <c r="M41" s="1358"/>
      <c r="N41" s="1358"/>
      <c r="O41" s="1358"/>
      <c r="P41" s="1358"/>
      <c r="Q41" s="1358"/>
      <c r="R41" s="1358"/>
      <c r="S41" s="1358"/>
      <c r="T41" s="1358"/>
      <c r="U41" s="1358"/>
      <c r="V41" s="1358"/>
      <c r="W41" s="1358"/>
      <c r="X41" s="1358"/>
      <c r="Y41" s="1358"/>
      <c r="Z41" s="1358"/>
      <c r="AA41" s="1358"/>
      <c r="AB41" s="2242" t="s">
        <v>117</v>
      </c>
      <c r="AC41" s="2243"/>
      <c r="AD41" s="2243"/>
      <c r="AE41" s="2243"/>
      <c r="AF41" s="2243"/>
      <c r="AG41" s="2244"/>
    </row>
    <row r="42" spans="1:37" ht="45.75" customHeight="1" x14ac:dyDescent="0.2">
      <c r="A42" s="3888" t="s">
        <v>1510</v>
      </c>
      <c r="B42" s="3888"/>
      <c r="C42" s="3888"/>
      <c r="D42" s="3888"/>
      <c r="E42" s="3888"/>
      <c r="F42" s="3888"/>
      <c r="G42" s="3888"/>
      <c r="H42" s="3888"/>
      <c r="I42" s="3888"/>
      <c r="J42" s="3888"/>
      <c r="K42" s="3888"/>
      <c r="L42" s="3888"/>
      <c r="M42" s="3888"/>
      <c r="N42" s="3888"/>
      <c r="O42" s="3888"/>
      <c r="P42" s="3888"/>
      <c r="Q42" s="3888"/>
      <c r="R42" s="3888"/>
      <c r="S42" s="3888"/>
      <c r="T42" s="3888"/>
      <c r="U42" s="3888"/>
      <c r="V42" s="3888"/>
      <c r="W42" s="3888"/>
      <c r="X42" s="3888"/>
      <c r="Y42" s="3888"/>
      <c r="Z42" s="3888"/>
      <c r="AA42" s="3888"/>
      <c r="AB42" s="3888"/>
      <c r="AC42" s="3888"/>
      <c r="AD42" s="3888"/>
      <c r="AE42" s="3888"/>
      <c r="AF42" s="3888"/>
      <c r="AG42" s="3888"/>
    </row>
    <row r="43" spans="1:37" ht="21" customHeight="1" x14ac:dyDescent="0.2">
      <c r="A43" s="868"/>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row>
    <row r="44" spans="1:37" s="1076" customFormat="1" ht="13.5" customHeight="1" x14ac:dyDescent="0.2">
      <c r="A44" s="2533" t="s">
        <v>978</v>
      </c>
      <c r="B44" s="2533"/>
      <c r="C44" s="2533"/>
      <c r="D44" s="2533"/>
      <c r="E44" s="2533"/>
      <c r="F44" s="2533"/>
      <c r="G44" s="2533"/>
      <c r="H44" s="2533"/>
      <c r="I44" s="2533"/>
      <c r="J44" s="2533"/>
      <c r="K44" s="2533"/>
      <c r="L44" s="2533"/>
      <c r="M44" s="2533"/>
      <c r="N44" s="2533"/>
      <c r="O44" s="2533"/>
      <c r="P44" s="2533"/>
      <c r="Q44" s="2533"/>
      <c r="R44" s="2533"/>
      <c r="S44" s="2533"/>
      <c r="T44" s="2533"/>
      <c r="U44" s="2533"/>
      <c r="V44" s="2533"/>
      <c r="W44" s="2533"/>
      <c r="X44" s="2533"/>
      <c r="Y44" s="2533"/>
      <c r="Z44" s="2533"/>
      <c r="AA44" s="2533"/>
      <c r="AB44" s="2533"/>
      <c r="AC44" s="2533"/>
      <c r="AD44" s="2533"/>
      <c r="AE44" s="2533"/>
      <c r="AF44" s="2533"/>
      <c r="AG44" s="2533"/>
      <c r="AH44" s="1075"/>
      <c r="AI44" s="1075"/>
      <c r="AJ44" s="1075"/>
    </row>
    <row r="45" spans="1:37" s="1077" customFormat="1" ht="13.5" customHeight="1" x14ac:dyDescent="0.2">
      <c r="A45" s="2533"/>
      <c r="B45" s="2533"/>
      <c r="C45" s="2533"/>
      <c r="D45" s="2533"/>
      <c r="E45" s="2533"/>
      <c r="F45" s="2533"/>
      <c r="G45" s="2533"/>
      <c r="H45" s="2533"/>
      <c r="I45" s="2533"/>
      <c r="J45" s="2533"/>
      <c r="K45" s="2533"/>
      <c r="L45" s="2533"/>
      <c r="M45" s="2533"/>
      <c r="N45" s="2533"/>
      <c r="O45" s="2533"/>
      <c r="P45" s="2533"/>
      <c r="Q45" s="2533"/>
      <c r="R45" s="2533"/>
      <c r="S45" s="2533"/>
      <c r="T45" s="2533"/>
      <c r="U45" s="2533"/>
      <c r="V45" s="2533"/>
      <c r="W45" s="2533"/>
      <c r="X45" s="2533"/>
      <c r="Y45" s="2533"/>
      <c r="Z45" s="2533"/>
      <c r="AA45" s="2533"/>
      <c r="AB45" s="2533"/>
      <c r="AC45" s="2533"/>
      <c r="AD45" s="2533"/>
      <c r="AE45" s="2533"/>
      <c r="AF45" s="2533"/>
      <c r="AG45" s="2533"/>
    </row>
    <row r="46" spans="1:37" ht="21" customHeight="1" x14ac:dyDescent="0.2">
      <c r="A46" s="64"/>
      <c r="B46" s="2241"/>
      <c r="C46" s="2241"/>
      <c r="D46" s="2241"/>
      <c r="E46" s="2241"/>
      <c r="F46" s="2241"/>
      <c r="G46" s="2241"/>
      <c r="H46" s="2241"/>
      <c r="I46" s="2241"/>
      <c r="J46" s="2241"/>
      <c r="K46" s="2241"/>
      <c r="L46" s="2241"/>
      <c r="M46" s="2241"/>
      <c r="N46" s="2241"/>
      <c r="O46" s="2241"/>
      <c r="P46" s="2241"/>
      <c r="Q46" s="2241"/>
      <c r="R46" s="2241"/>
      <c r="S46" s="2241"/>
      <c r="T46" s="2241"/>
      <c r="U46" s="2241"/>
      <c r="V46" s="2241"/>
      <c r="W46" s="2241"/>
      <c r="X46" s="2241"/>
      <c r="Y46" s="2241"/>
      <c r="Z46" s="2241"/>
      <c r="AA46" s="2241"/>
      <c r="AB46" s="2241"/>
      <c r="AC46" s="2241"/>
      <c r="AD46" s="2241"/>
      <c r="AE46" s="2241"/>
      <c r="AF46" s="2241"/>
      <c r="AG46" s="2241"/>
    </row>
    <row r="47" spans="1:37" ht="21" customHeight="1" x14ac:dyDescent="0.2">
      <c r="A47" s="868"/>
      <c r="B47" s="1033"/>
      <c r="C47" s="1033"/>
      <c r="D47" s="1033"/>
      <c r="E47" s="1033"/>
      <c r="F47" s="1033"/>
      <c r="G47" s="1033"/>
      <c r="H47" s="1033"/>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row>
    <row r="48" spans="1:37" x14ac:dyDescent="0.2">
      <c r="A48" s="65"/>
      <c r="B48" s="65"/>
      <c r="C48" s="65"/>
      <c r="D48" s="65"/>
      <c r="E48" s="65"/>
      <c r="F48" s="65"/>
      <c r="G48" s="65"/>
      <c r="H48" s="65"/>
      <c r="I48" s="65"/>
      <c r="J48" s="65"/>
      <c r="K48" s="65"/>
      <c r="L48" s="65"/>
      <c r="M48" s="65"/>
      <c r="N48" s="65"/>
      <c r="O48" s="65"/>
      <c r="P48" s="65"/>
      <c r="Q48" s="65"/>
    </row>
  </sheetData>
  <mergeCells count="68">
    <mergeCell ref="L16:M16"/>
    <mergeCell ref="T16:V16"/>
    <mergeCell ref="AA16:AB16"/>
    <mergeCell ref="AC16:AF16"/>
    <mergeCell ref="A4:AG4"/>
    <mergeCell ref="A5:AG5"/>
    <mergeCell ref="A8:AG8"/>
    <mergeCell ref="N12:O12"/>
    <mergeCell ref="V12:X12"/>
    <mergeCell ref="AC12:AF12"/>
    <mergeCell ref="V13:Y13"/>
    <mergeCell ref="Z13:AB13"/>
    <mergeCell ref="AC13:AF13"/>
    <mergeCell ref="V14:AF14"/>
    <mergeCell ref="V15:AF15"/>
    <mergeCell ref="A10:AG10"/>
    <mergeCell ref="A19:B19"/>
    <mergeCell ref="C19:AG19"/>
    <mergeCell ref="A20:B20"/>
    <mergeCell ref="C20:AG20"/>
    <mergeCell ref="A21:B21"/>
    <mergeCell ref="C21:G21"/>
    <mergeCell ref="I21:N21"/>
    <mergeCell ref="Y21:AB21"/>
    <mergeCell ref="AC21:AF21"/>
    <mergeCell ref="A22:B22"/>
    <mergeCell ref="C22:G22"/>
    <mergeCell ref="I22:N22"/>
    <mergeCell ref="A26:B27"/>
    <mergeCell ref="C26:I26"/>
    <mergeCell ref="J26:AG26"/>
    <mergeCell ref="E27:S27"/>
    <mergeCell ref="AA27:AG27"/>
    <mergeCell ref="A30:B34"/>
    <mergeCell ref="D30:E30"/>
    <mergeCell ref="G30:I30"/>
    <mergeCell ref="K30:L30"/>
    <mergeCell ref="N30:P30"/>
    <mergeCell ref="D33:E33"/>
    <mergeCell ref="G33:K33"/>
    <mergeCell ref="M33:O33"/>
    <mergeCell ref="A28:B29"/>
    <mergeCell ref="C28:I28"/>
    <mergeCell ref="J28:AG28"/>
    <mergeCell ref="E29:S29"/>
    <mergeCell ref="AA29:AG29"/>
    <mergeCell ref="R30:V30"/>
    <mergeCell ref="Z30:AF30"/>
    <mergeCell ref="C31:G31"/>
    <mergeCell ref="H31:AG31"/>
    <mergeCell ref="C32:G32"/>
    <mergeCell ref="H32:AG32"/>
    <mergeCell ref="Z33:AF33"/>
    <mergeCell ref="E34:AG34"/>
    <mergeCell ref="A42:AG42"/>
    <mergeCell ref="A44:AG45"/>
    <mergeCell ref="B46:AG46"/>
    <mergeCell ref="H36:AG36"/>
    <mergeCell ref="E37:V37"/>
    <mergeCell ref="AA37:AG37"/>
    <mergeCell ref="A40:AA40"/>
    <mergeCell ref="AB40:AG40"/>
    <mergeCell ref="AB41:AG41"/>
    <mergeCell ref="A35:B37"/>
    <mergeCell ref="C35:H35"/>
    <mergeCell ref="I35:N35"/>
    <mergeCell ref="R35:W35"/>
    <mergeCell ref="AA35:AF35"/>
  </mergeCells>
  <phoneticPr fontId="2"/>
  <dataValidations disablePrompts="1" count="4">
    <dataValidation type="list" allowBlank="1" showInputMessage="1" showErrorMessage="1" sqref="AB41" xr:uid="{293679D3-7C24-4B11-9DE2-F1A75A323D9F}">
      <formula1>"□,■"</formula1>
    </dataValidation>
    <dataValidation type="list" allowBlank="1" showInputMessage="1" showErrorMessage="1" sqref="C21:G21" xr:uid="{1B7B7C26-FEBA-411A-B443-B38B97424F0E}">
      <formula1>"木造,鉄骨造,RC造,SRC造,その他(※)"</formula1>
    </dataValidation>
    <dataValidation type="list" allowBlank="1" showInputMessage="1" showErrorMessage="1" sqref="C22:G22" xr:uid="{508A14FB-A3DA-426F-882A-ED99076C1136}">
      <formula1>"事務所,学校,物販店,飲食店,集会所,病院,ホテル,その他(※)"</formula1>
    </dataValidation>
    <dataValidation type="list" allowBlank="1" showInputMessage="1" showErrorMessage="1" sqref="L16:M16 V12" xr:uid="{3D6CDA27-0A4E-4B95-BE77-5D9088B4549D}">
      <formula1>"一級,二級"</formula1>
    </dataValidation>
  </dataValidations>
  <pageMargins left="0.98425196850393704" right="0.59055118110236227" top="0.59055118110236227" bottom="0.59055118110236227" header="0" footer="0"/>
  <pageSetup paperSize="9" scale="80" fitToWidth="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3">
    <tabColor rgb="FF66FFFF"/>
  </sheetPr>
  <dimension ref="A1:N39"/>
  <sheetViews>
    <sheetView showGridLines="0" view="pageBreakPreview" zoomScale="85" zoomScaleNormal="100" zoomScaleSheetLayoutView="85" workbookViewId="0">
      <selection activeCell="A8" sqref="A8"/>
    </sheetView>
  </sheetViews>
  <sheetFormatPr defaultColWidth="10.09765625" defaultRowHeight="13" customHeight="1" x14ac:dyDescent="0.2"/>
  <cols>
    <col min="1" max="1" width="4.09765625" style="653" customWidth="1"/>
    <col min="2" max="2" width="6.69921875" style="653" customWidth="1"/>
    <col min="3" max="3" width="26.69921875" style="653" customWidth="1"/>
    <col min="4" max="4" width="5.3984375" style="653" bestFit="1" customWidth="1"/>
    <col min="5" max="6" width="10.3984375" style="654" customWidth="1"/>
    <col min="7" max="7" width="6.69921875" style="653" customWidth="1"/>
    <col min="8" max="8" width="26.69921875" style="654" customWidth="1"/>
    <col min="9" max="9" width="5.3984375" style="653" bestFit="1" customWidth="1"/>
    <col min="10" max="12" width="10.3984375" style="654" customWidth="1"/>
    <col min="13" max="13" width="12.3984375" style="654" customWidth="1"/>
    <col min="14" max="14" width="12.3984375" style="653" customWidth="1"/>
    <col min="15" max="16384" width="10.09765625" style="653"/>
  </cols>
  <sheetData>
    <row r="1" spans="1:14" ht="16.5" x14ac:dyDescent="0.2">
      <c r="E1" s="653"/>
      <c r="F1" s="653"/>
      <c r="H1" s="850"/>
      <c r="I1" s="850"/>
      <c r="J1" s="850"/>
      <c r="K1" s="850"/>
      <c r="L1" s="850"/>
      <c r="M1" s="850"/>
      <c r="N1" s="867" t="s">
        <v>1589</v>
      </c>
    </row>
    <row r="2" spans="1:14" ht="27" customHeight="1" x14ac:dyDescent="0.2">
      <c r="A2" s="3866" t="str">
        <f>IF(基本情報!D13="","事業名：　　　　　　　　　　　　　　　　　　　　",CONCATENATE("事業名：",IF(基本情報!D13="","",基本情報!D13)))</f>
        <v>事業名：　　　　　　　　　　　　　　　　　　　　</v>
      </c>
      <c r="B2" s="3866"/>
      <c r="C2" s="3866"/>
      <c r="D2" s="3866"/>
      <c r="E2" s="3866"/>
      <c r="F2" s="3866"/>
      <c r="G2" s="3866"/>
      <c r="H2" s="3866"/>
      <c r="I2" s="3866"/>
      <c r="J2" s="3866"/>
      <c r="K2" s="3866"/>
      <c r="L2" s="3866"/>
      <c r="M2" s="3866"/>
      <c r="N2" s="3866"/>
    </row>
    <row r="3" spans="1:14" ht="23.5" x14ac:dyDescent="0.2">
      <c r="A3" s="3865" t="s">
        <v>968</v>
      </c>
      <c r="B3" s="3865"/>
      <c r="C3" s="3865"/>
      <c r="D3" s="3865"/>
      <c r="E3" s="3865"/>
      <c r="F3" s="3865"/>
      <c r="G3" s="3865"/>
      <c r="H3" s="3865"/>
      <c r="I3" s="3865"/>
      <c r="J3" s="3865"/>
      <c r="K3" s="3865"/>
      <c r="L3" s="3865"/>
      <c r="M3" s="3865"/>
      <c r="N3" s="3865"/>
    </row>
    <row r="4" spans="1:14" ht="15" customHeight="1" x14ac:dyDescent="0.2"/>
    <row r="5" spans="1:14" ht="15" customHeight="1" x14ac:dyDescent="0.2">
      <c r="A5" s="653" t="s">
        <v>894</v>
      </c>
      <c r="N5" s="655" t="s">
        <v>895</v>
      </c>
    </row>
    <row r="6" spans="1:14" ht="18" customHeight="1" x14ac:dyDescent="0.2">
      <c r="A6" s="3851" t="s">
        <v>896</v>
      </c>
      <c r="B6" s="3861" t="s">
        <v>898</v>
      </c>
      <c r="C6" s="3862"/>
      <c r="D6" s="3862"/>
      <c r="E6" s="3862"/>
      <c r="F6" s="3863"/>
      <c r="G6" s="3861" t="s">
        <v>899</v>
      </c>
      <c r="H6" s="3862"/>
      <c r="I6" s="3862"/>
      <c r="J6" s="3862"/>
      <c r="K6" s="3863"/>
      <c r="L6" s="3852" t="s">
        <v>900</v>
      </c>
      <c r="M6" s="3851" t="s">
        <v>529</v>
      </c>
      <c r="N6" s="3851"/>
    </row>
    <row r="7" spans="1:14" ht="18" customHeight="1" x14ac:dyDescent="0.2">
      <c r="A7" s="3851"/>
      <c r="B7" s="1686" t="s">
        <v>897</v>
      </c>
      <c r="C7" s="656" t="s">
        <v>901</v>
      </c>
      <c r="D7" s="656" t="s">
        <v>768</v>
      </c>
      <c r="E7" s="658" t="s">
        <v>902</v>
      </c>
      <c r="F7" s="658" t="s">
        <v>903</v>
      </c>
      <c r="G7" s="1686" t="s">
        <v>897</v>
      </c>
      <c r="H7" s="1612" t="s">
        <v>901</v>
      </c>
      <c r="I7" s="657" t="s">
        <v>768</v>
      </c>
      <c r="J7" s="658" t="s">
        <v>902</v>
      </c>
      <c r="K7" s="658" t="s">
        <v>903</v>
      </c>
      <c r="L7" s="3852"/>
      <c r="M7" s="3851"/>
      <c r="N7" s="3851"/>
    </row>
    <row r="8" spans="1:14" ht="27" customHeight="1" x14ac:dyDescent="0.2">
      <c r="A8" s="659"/>
      <c r="B8" s="656"/>
      <c r="C8" s="660"/>
      <c r="D8" s="659"/>
      <c r="E8" s="661"/>
      <c r="F8" s="661">
        <f>D8*E8</f>
        <v>0</v>
      </c>
      <c r="G8" s="656"/>
      <c r="H8" s="1613"/>
      <c r="I8" s="662"/>
      <c r="J8" s="661"/>
      <c r="K8" s="661">
        <f>I8*J8</f>
        <v>0</v>
      </c>
      <c r="L8" s="1610">
        <f>K8-F8</f>
        <v>0</v>
      </c>
      <c r="M8" s="3864"/>
      <c r="N8" s="3864"/>
    </row>
    <row r="9" spans="1:14" ht="27" customHeight="1" x14ac:dyDescent="0.2">
      <c r="A9" s="659"/>
      <c r="B9" s="656"/>
      <c r="C9" s="660"/>
      <c r="D9" s="659"/>
      <c r="E9" s="661"/>
      <c r="F9" s="661">
        <f t="shared" ref="F9:F12" si="0">D9*E9</f>
        <v>0</v>
      </c>
      <c r="G9" s="656"/>
      <c r="H9" s="1613"/>
      <c r="I9" s="662"/>
      <c r="J9" s="661"/>
      <c r="K9" s="661">
        <f t="shared" ref="K9:K12" si="1">I9*J9</f>
        <v>0</v>
      </c>
      <c r="L9" s="1610">
        <f>K9-F9</f>
        <v>0</v>
      </c>
      <c r="M9" s="3864"/>
      <c r="N9" s="3864"/>
    </row>
    <row r="10" spans="1:14" ht="27" customHeight="1" x14ac:dyDescent="0.2">
      <c r="A10" s="659"/>
      <c r="B10" s="656"/>
      <c r="C10" s="660"/>
      <c r="D10" s="659"/>
      <c r="E10" s="661"/>
      <c r="F10" s="661">
        <f t="shared" si="0"/>
        <v>0</v>
      </c>
      <c r="G10" s="656"/>
      <c r="H10" s="1613"/>
      <c r="I10" s="662"/>
      <c r="J10" s="661"/>
      <c r="K10" s="661">
        <f t="shared" si="1"/>
        <v>0</v>
      </c>
      <c r="L10" s="1610">
        <f>K10-F10</f>
        <v>0</v>
      </c>
      <c r="M10" s="3864"/>
      <c r="N10" s="3864"/>
    </row>
    <row r="11" spans="1:14" ht="27" customHeight="1" x14ac:dyDescent="0.2">
      <c r="A11" s="659"/>
      <c r="B11" s="656"/>
      <c r="C11" s="660"/>
      <c r="D11" s="659"/>
      <c r="E11" s="661"/>
      <c r="F11" s="661">
        <f t="shared" si="0"/>
        <v>0</v>
      </c>
      <c r="G11" s="656"/>
      <c r="H11" s="1613"/>
      <c r="I11" s="662"/>
      <c r="J11" s="661"/>
      <c r="K11" s="661">
        <f t="shared" si="1"/>
        <v>0</v>
      </c>
      <c r="L11" s="1610">
        <f>K11-F11</f>
        <v>0</v>
      </c>
      <c r="M11" s="3864"/>
      <c r="N11" s="3864"/>
    </row>
    <row r="12" spans="1:14" ht="27" customHeight="1" thickBot="1" x14ac:dyDescent="0.25">
      <c r="A12" s="663"/>
      <c r="B12" s="664"/>
      <c r="C12" s="665"/>
      <c r="D12" s="663"/>
      <c r="E12" s="666"/>
      <c r="F12" s="661">
        <f t="shared" si="0"/>
        <v>0</v>
      </c>
      <c r="G12" s="664"/>
      <c r="H12" s="1614"/>
      <c r="I12" s="667"/>
      <c r="J12" s="666"/>
      <c r="K12" s="1611">
        <f t="shared" si="1"/>
        <v>0</v>
      </c>
      <c r="L12" s="1610">
        <f>K12-F12</f>
        <v>0</v>
      </c>
      <c r="M12" s="3867"/>
      <c r="N12" s="3867"/>
    </row>
    <row r="13" spans="1:14" ht="27" customHeight="1" thickTop="1" x14ac:dyDescent="0.2">
      <c r="A13" s="3853" t="s">
        <v>231</v>
      </c>
      <c r="B13" s="3853"/>
      <c r="C13" s="3853"/>
      <c r="D13" s="3853"/>
      <c r="E13" s="3853"/>
      <c r="F13" s="668">
        <f>SUM(F8:F12)</f>
        <v>0</v>
      </c>
      <c r="G13" s="1683"/>
      <c r="H13" s="3854"/>
      <c r="I13" s="3855"/>
      <c r="J13" s="3855"/>
      <c r="K13" s="668">
        <f>SUM(K8:K12)</f>
        <v>0</v>
      </c>
      <c r="L13" s="668">
        <f>SUM(L8:L12)</f>
        <v>0</v>
      </c>
      <c r="M13" s="3868"/>
      <c r="N13" s="3868"/>
    </row>
    <row r="14" spans="1:14" ht="15" customHeight="1" x14ac:dyDescent="0.2">
      <c r="A14" s="669"/>
      <c r="B14" s="669"/>
      <c r="C14" s="669"/>
      <c r="D14" s="669"/>
      <c r="E14" s="669"/>
      <c r="F14" s="670"/>
      <c r="G14" s="669"/>
      <c r="H14" s="671"/>
      <c r="I14" s="671"/>
      <c r="J14" s="671"/>
      <c r="K14" s="670"/>
      <c r="L14" s="670"/>
      <c r="M14" s="670"/>
      <c r="N14" s="672"/>
    </row>
    <row r="15" spans="1:14" ht="15" customHeight="1" x14ac:dyDescent="0.2">
      <c r="A15" s="673" t="s">
        <v>904</v>
      </c>
      <c r="B15" s="674"/>
      <c r="C15" s="675"/>
      <c r="D15" s="673"/>
      <c r="E15" s="676"/>
      <c r="F15" s="676"/>
      <c r="G15" s="674"/>
      <c r="H15" s="677"/>
      <c r="I15" s="673"/>
      <c r="J15" s="676"/>
      <c r="K15" s="676"/>
      <c r="L15" s="676"/>
      <c r="M15" s="670"/>
      <c r="N15" s="655"/>
    </row>
    <row r="16" spans="1:14" ht="18" customHeight="1" x14ac:dyDescent="0.2">
      <c r="A16" s="3851" t="s">
        <v>896</v>
      </c>
      <c r="B16" s="3861" t="s">
        <v>898</v>
      </c>
      <c r="C16" s="3862"/>
      <c r="D16" s="3862"/>
      <c r="E16" s="3862"/>
      <c r="F16" s="3863"/>
      <c r="G16" s="3861" t="s">
        <v>899</v>
      </c>
      <c r="H16" s="3862"/>
      <c r="I16" s="3862"/>
      <c r="J16" s="3862"/>
      <c r="K16" s="3863"/>
      <c r="L16" s="3852" t="s">
        <v>900</v>
      </c>
      <c r="M16" s="3851" t="s">
        <v>529</v>
      </c>
      <c r="N16" s="3851"/>
    </row>
    <row r="17" spans="1:14" ht="18" customHeight="1" x14ac:dyDescent="0.2">
      <c r="A17" s="3851"/>
      <c r="B17" s="1686" t="s">
        <v>897</v>
      </c>
      <c r="C17" s="656" t="s">
        <v>901</v>
      </c>
      <c r="D17" s="656" t="s">
        <v>768</v>
      </c>
      <c r="E17" s="658" t="s">
        <v>902</v>
      </c>
      <c r="F17" s="658" t="s">
        <v>903</v>
      </c>
      <c r="G17" s="1686" t="s">
        <v>897</v>
      </c>
      <c r="H17" s="1612" t="s">
        <v>901</v>
      </c>
      <c r="I17" s="657" t="s">
        <v>768</v>
      </c>
      <c r="J17" s="658" t="s">
        <v>902</v>
      </c>
      <c r="K17" s="658" t="s">
        <v>903</v>
      </c>
      <c r="L17" s="3852"/>
      <c r="M17" s="3851"/>
      <c r="N17" s="3851"/>
    </row>
    <row r="18" spans="1:14" ht="27" customHeight="1" x14ac:dyDescent="0.2">
      <c r="A18" s="659"/>
      <c r="B18" s="656"/>
      <c r="C18" s="660"/>
      <c r="D18" s="659"/>
      <c r="E18" s="661"/>
      <c r="F18" s="661"/>
      <c r="G18" s="656"/>
      <c r="H18" s="1613"/>
      <c r="I18" s="662"/>
      <c r="J18" s="661"/>
      <c r="K18" s="661"/>
      <c r="L18" s="661"/>
      <c r="M18" s="3864"/>
      <c r="N18" s="3864"/>
    </row>
    <row r="19" spans="1:14" ht="27" customHeight="1" x14ac:dyDescent="0.2">
      <c r="A19" s="659"/>
      <c r="B19" s="656"/>
      <c r="C19" s="660"/>
      <c r="D19" s="659"/>
      <c r="E19" s="661"/>
      <c r="F19" s="661"/>
      <c r="G19" s="656"/>
      <c r="H19" s="1613"/>
      <c r="I19" s="662"/>
      <c r="J19" s="661"/>
      <c r="K19" s="661"/>
      <c r="L19" s="661"/>
      <c r="M19" s="3864"/>
      <c r="N19" s="3864"/>
    </row>
    <row r="20" spans="1:14" ht="27" customHeight="1" x14ac:dyDescent="0.2">
      <c r="A20" s="659"/>
      <c r="B20" s="656"/>
      <c r="C20" s="660"/>
      <c r="D20" s="659"/>
      <c r="E20" s="661"/>
      <c r="F20" s="661"/>
      <c r="G20" s="656"/>
      <c r="H20" s="1613"/>
      <c r="I20" s="662"/>
      <c r="J20" s="661"/>
      <c r="K20" s="661"/>
      <c r="L20" s="661"/>
      <c r="M20" s="3864"/>
      <c r="N20" s="3864"/>
    </row>
    <row r="21" spans="1:14" ht="27" customHeight="1" x14ac:dyDescent="0.2">
      <c r="A21" s="659"/>
      <c r="B21" s="656"/>
      <c r="C21" s="660"/>
      <c r="D21" s="659"/>
      <c r="E21" s="661"/>
      <c r="F21" s="661"/>
      <c r="G21" s="656"/>
      <c r="H21" s="1613"/>
      <c r="I21" s="662"/>
      <c r="J21" s="661"/>
      <c r="K21" s="661"/>
      <c r="L21" s="661"/>
      <c r="M21" s="3864"/>
      <c r="N21" s="3864"/>
    </row>
    <row r="22" spans="1:14" ht="27" customHeight="1" thickBot="1" x14ac:dyDescent="0.25">
      <c r="A22" s="659"/>
      <c r="B22" s="656"/>
      <c r="C22" s="660"/>
      <c r="D22" s="678"/>
      <c r="E22" s="679"/>
      <c r="F22" s="679"/>
      <c r="G22" s="656"/>
      <c r="H22" s="1616"/>
      <c r="I22" s="662"/>
      <c r="J22" s="661"/>
      <c r="K22" s="661"/>
      <c r="L22" s="661"/>
      <c r="M22" s="3867"/>
      <c r="N22" s="3867"/>
    </row>
    <row r="23" spans="1:14" ht="27" customHeight="1" thickTop="1" x14ac:dyDescent="0.2">
      <c r="A23" s="3853" t="s">
        <v>231</v>
      </c>
      <c r="B23" s="3853"/>
      <c r="C23" s="3853"/>
      <c r="D23" s="3853"/>
      <c r="E23" s="3853"/>
      <c r="F23" s="668">
        <f>SUM(F18:F22)</f>
        <v>0</v>
      </c>
      <c r="G23" s="1683"/>
      <c r="H23" s="3854"/>
      <c r="I23" s="3855"/>
      <c r="J23" s="3855"/>
      <c r="K23" s="668">
        <f>SUM(K18:K22)</f>
        <v>0</v>
      </c>
      <c r="L23" s="668">
        <f>SUM(L18:L22)</f>
        <v>0</v>
      </c>
      <c r="M23" s="3864"/>
      <c r="N23" s="3864"/>
    </row>
    <row r="24" spans="1:14" ht="15" customHeight="1" x14ac:dyDescent="0.2">
      <c r="A24" s="680"/>
      <c r="B24" s="680"/>
      <c r="C24" s="680"/>
      <c r="D24" s="680"/>
      <c r="E24" s="680"/>
      <c r="F24" s="681"/>
      <c r="G24" s="680"/>
      <c r="H24" s="682"/>
      <c r="I24" s="682"/>
      <c r="J24" s="682"/>
      <c r="K24" s="681"/>
      <c r="L24" s="681"/>
      <c r="M24" s="681"/>
      <c r="N24" s="683"/>
    </row>
    <row r="25" spans="1:14" ht="15" customHeight="1" x14ac:dyDescent="0.2">
      <c r="A25" s="680"/>
      <c r="B25" s="680"/>
      <c r="C25" s="680"/>
      <c r="D25" s="680"/>
      <c r="E25" s="680"/>
      <c r="F25" s="681"/>
      <c r="G25" s="680"/>
      <c r="H25" s="682"/>
      <c r="I25" s="682"/>
      <c r="J25" s="682"/>
      <c r="K25" s="681"/>
      <c r="L25" s="681"/>
      <c r="M25" s="681"/>
      <c r="N25" s="683"/>
    </row>
    <row r="26" spans="1:14" ht="15" customHeight="1" x14ac:dyDescent="0.2">
      <c r="A26" s="673" t="s">
        <v>1511</v>
      </c>
      <c r="B26" s="674"/>
      <c r="C26" s="675"/>
      <c r="D26" s="673"/>
      <c r="E26" s="676"/>
      <c r="F26" s="676"/>
      <c r="G26" s="674"/>
      <c r="H26" s="677"/>
      <c r="I26" s="673"/>
      <c r="J26" s="676"/>
      <c r="K26" s="676"/>
      <c r="L26" s="676"/>
      <c r="M26" s="670"/>
      <c r="N26" s="655"/>
    </row>
    <row r="27" spans="1:14" ht="18" customHeight="1" x14ac:dyDescent="0.2">
      <c r="A27" s="3851" t="s">
        <v>896</v>
      </c>
      <c r="B27" s="3861" t="s">
        <v>898</v>
      </c>
      <c r="C27" s="3862"/>
      <c r="D27" s="3862"/>
      <c r="E27" s="3862"/>
      <c r="F27" s="3863"/>
      <c r="G27" s="3861" t="s">
        <v>899</v>
      </c>
      <c r="H27" s="3862"/>
      <c r="I27" s="3862"/>
      <c r="J27" s="3862"/>
      <c r="K27" s="3863"/>
      <c r="L27" s="3852" t="s">
        <v>900</v>
      </c>
      <c r="M27" s="3851" t="s">
        <v>529</v>
      </c>
      <c r="N27" s="3851"/>
    </row>
    <row r="28" spans="1:14" ht="18" customHeight="1" x14ac:dyDescent="0.2">
      <c r="A28" s="3851"/>
      <c r="B28" s="1686" t="s">
        <v>897</v>
      </c>
      <c r="C28" s="656" t="s">
        <v>901</v>
      </c>
      <c r="D28" s="656" t="s">
        <v>768</v>
      </c>
      <c r="E28" s="658" t="s">
        <v>902</v>
      </c>
      <c r="F28" s="658" t="s">
        <v>903</v>
      </c>
      <c r="G28" s="1686" t="s">
        <v>897</v>
      </c>
      <c r="H28" s="1612" t="s">
        <v>901</v>
      </c>
      <c r="I28" s="657" t="s">
        <v>768</v>
      </c>
      <c r="J28" s="658" t="s">
        <v>902</v>
      </c>
      <c r="K28" s="658" t="s">
        <v>903</v>
      </c>
      <c r="L28" s="3852"/>
      <c r="M28" s="3851"/>
      <c r="N28" s="3851"/>
    </row>
    <row r="29" spans="1:14" ht="27" customHeight="1" x14ac:dyDescent="0.2">
      <c r="A29" s="659"/>
      <c r="B29" s="656"/>
      <c r="C29" s="660"/>
      <c r="D29" s="659"/>
      <c r="E29" s="661"/>
      <c r="F29" s="661"/>
      <c r="G29" s="656"/>
      <c r="H29" s="1613"/>
      <c r="I29" s="662"/>
      <c r="J29" s="661"/>
      <c r="K29" s="661"/>
      <c r="L29" s="661"/>
      <c r="M29" s="3864"/>
      <c r="N29" s="3864"/>
    </row>
    <row r="30" spans="1:14" ht="27" customHeight="1" x14ac:dyDescent="0.2">
      <c r="A30" s="659"/>
      <c r="B30" s="656"/>
      <c r="C30" s="660"/>
      <c r="D30" s="659"/>
      <c r="E30" s="661"/>
      <c r="F30" s="661"/>
      <c r="G30" s="656"/>
      <c r="H30" s="1613"/>
      <c r="I30" s="662"/>
      <c r="J30" s="661"/>
      <c r="K30" s="661"/>
      <c r="L30" s="661"/>
      <c r="M30" s="3864"/>
      <c r="N30" s="3864"/>
    </row>
    <row r="31" spans="1:14" ht="27" customHeight="1" x14ac:dyDescent="0.2">
      <c r="A31" s="659"/>
      <c r="B31" s="656"/>
      <c r="C31" s="660"/>
      <c r="D31" s="659"/>
      <c r="E31" s="661"/>
      <c r="F31" s="661"/>
      <c r="G31" s="656"/>
      <c r="H31" s="1613"/>
      <c r="I31" s="662"/>
      <c r="J31" s="661"/>
      <c r="K31" s="661"/>
      <c r="L31" s="661"/>
      <c r="M31" s="3864"/>
      <c r="N31" s="3864"/>
    </row>
    <row r="32" spans="1:14" ht="27" customHeight="1" x14ac:dyDescent="0.2">
      <c r="A32" s="659"/>
      <c r="B32" s="656"/>
      <c r="C32" s="660"/>
      <c r="D32" s="659"/>
      <c r="E32" s="661"/>
      <c r="F32" s="661"/>
      <c r="G32" s="656"/>
      <c r="H32" s="1613"/>
      <c r="I32" s="662"/>
      <c r="J32" s="661"/>
      <c r="K32" s="661"/>
      <c r="L32" s="661"/>
      <c r="M32" s="3864"/>
      <c r="N32" s="3864"/>
    </row>
    <row r="33" spans="1:14" ht="27" customHeight="1" thickBot="1" x14ac:dyDescent="0.25">
      <c r="A33" s="663"/>
      <c r="B33" s="664"/>
      <c r="C33" s="665"/>
      <c r="D33" s="663"/>
      <c r="E33" s="684"/>
      <c r="F33" s="684"/>
      <c r="G33" s="664"/>
      <c r="H33" s="1617"/>
      <c r="I33" s="685"/>
      <c r="J33" s="684"/>
      <c r="K33" s="686"/>
      <c r="L33" s="666"/>
      <c r="M33" s="3867"/>
      <c r="N33" s="3867"/>
    </row>
    <row r="34" spans="1:14" ht="27" customHeight="1" thickTop="1" x14ac:dyDescent="0.2">
      <c r="A34" s="3853" t="s">
        <v>231</v>
      </c>
      <c r="B34" s="3853"/>
      <c r="C34" s="3853"/>
      <c r="D34" s="3853"/>
      <c r="E34" s="3853"/>
      <c r="F34" s="668">
        <f>SUM(F29:F33)</f>
        <v>0</v>
      </c>
      <c r="G34" s="1683"/>
      <c r="H34" s="3854"/>
      <c r="I34" s="3855"/>
      <c r="J34" s="3855"/>
      <c r="K34" s="668">
        <f>SUM(K29:K33)</f>
        <v>0</v>
      </c>
      <c r="L34" s="668">
        <f>SUM(L29:L33)</f>
        <v>0</v>
      </c>
      <c r="M34" s="3864"/>
      <c r="N34" s="3864"/>
    </row>
    <row r="35" spans="1:14" ht="27" customHeight="1" thickBot="1" x14ac:dyDescent="0.25">
      <c r="B35" s="669"/>
      <c r="C35" s="672"/>
      <c r="E35" s="687"/>
      <c r="F35" s="687"/>
      <c r="G35" s="669"/>
      <c r="H35" s="688"/>
      <c r="I35" s="689"/>
      <c r="J35" s="687"/>
      <c r="K35" s="690"/>
      <c r="L35" s="670"/>
      <c r="M35" s="670"/>
      <c r="N35" s="672"/>
    </row>
    <row r="36" spans="1:14" ht="27" customHeight="1" thickBot="1" x14ac:dyDescent="0.25">
      <c r="A36" s="3856" t="s">
        <v>565</v>
      </c>
      <c r="B36" s="3857"/>
      <c r="C36" s="3857"/>
      <c r="D36" s="3857"/>
      <c r="E36" s="3858"/>
      <c r="F36" s="1615">
        <f>F13+F23+F34</f>
        <v>0</v>
      </c>
      <c r="G36" s="1684"/>
      <c r="H36" s="3859"/>
      <c r="I36" s="3859"/>
      <c r="J36" s="3860"/>
      <c r="K36" s="1615">
        <f>K13+K23+K34</f>
        <v>0</v>
      </c>
      <c r="L36" s="1615">
        <f>L13+L23+L34</f>
        <v>0</v>
      </c>
      <c r="M36" s="875" t="s">
        <v>1476</v>
      </c>
      <c r="N36" s="1691"/>
    </row>
    <row r="38" spans="1:14" ht="27" customHeight="1" x14ac:dyDescent="0.2"/>
    <row r="39" spans="1:14" ht="27" customHeight="1" x14ac:dyDescent="0.2"/>
  </sheetData>
  <mergeCells count="43">
    <mergeCell ref="A2:N2"/>
    <mergeCell ref="M30:N30"/>
    <mergeCell ref="M19:N19"/>
    <mergeCell ref="M33:N33"/>
    <mergeCell ref="M10:N10"/>
    <mergeCell ref="M11:N11"/>
    <mergeCell ref="M12:N12"/>
    <mergeCell ref="M13:N13"/>
    <mergeCell ref="M18:N18"/>
    <mergeCell ref="M20:N20"/>
    <mergeCell ref="M21:N21"/>
    <mergeCell ref="M22:N22"/>
    <mergeCell ref="M23:N23"/>
    <mergeCell ref="M8:N8"/>
    <mergeCell ref="M9:N9"/>
    <mergeCell ref="L27:L28"/>
    <mergeCell ref="M34:N34"/>
    <mergeCell ref="M29:N29"/>
    <mergeCell ref="M31:N31"/>
    <mergeCell ref="M32:N32"/>
    <mergeCell ref="A3:N3"/>
    <mergeCell ref="A6:A7"/>
    <mergeCell ref="L6:L7"/>
    <mergeCell ref="M6:N7"/>
    <mergeCell ref="G6:K6"/>
    <mergeCell ref="B6:F6"/>
    <mergeCell ref="A13:E13"/>
    <mergeCell ref="H13:J13"/>
    <mergeCell ref="A16:A17"/>
    <mergeCell ref="B16:F16"/>
    <mergeCell ref="G16:K16"/>
    <mergeCell ref="A34:E34"/>
    <mergeCell ref="H34:J34"/>
    <mergeCell ref="A36:E36"/>
    <mergeCell ref="H36:J36"/>
    <mergeCell ref="A27:A28"/>
    <mergeCell ref="B27:F27"/>
    <mergeCell ref="G27:K27"/>
    <mergeCell ref="M27:N28"/>
    <mergeCell ref="L16:L17"/>
    <mergeCell ref="M16:N17"/>
    <mergeCell ref="A23:E23"/>
    <mergeCell ref="H23:J23"/>
  </mergeCells>
  <phoneticPr fontId="2"/>
  <pageMargins left="0.78740157480314965" right="0.19685039370078741" top="0.59055118110236227" bottom="0.39370078740157483" header="0" footer="0"/>
  <pageSetup paperSize="9" scale="62"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A4BF-12D5-4963-B395-F2DD700D748A}">
  <sheetPr>
    <tabColor rgb="FF66FFFF"/>
    <pageSetUpPr fitToPage="1"/>
  </sheetPr>
  <dimension ref="A1:P39"/>
  <sheetViews>
    <sheetView showGridLines="0" view="pageBreakPreview" zoomScaleNormal="100" zoomScaleSheetLayoutView="100" workbookViewId="0">
      <selection activeCell="G7" sqref="G7"/>
    </sheetView>
  </sheetViews>
  <sheetFormatPr defaultColWidth="9.59765625" defaultRowHeight="13" x14ac:dyDescent="0.2"/>
  <cols>
    <col min="1" max="1" width="11.59765625" style="195" customWidth="1"/>
    <col min="2" max="2" width="21.8984375" style="195" customWidth="1"/>
    <col min="3" max="3" width="3.59765625" style="261" bestFit="1" customWidth="1"/>
    <col min="4" max="5" width="8.09765625" style="195" customWidth="1"/>
    <col min="6" max="6" width="35.09765625" style="195" customWidth="1"/>
    <col min="7" max="7" width="18.69921875" style="195" customWidth="1"/>
    <col min="8" max="8" width="9.59765625" style="1403" customWidth="1"/>
    <col min="9" max="12" width="9.59765625" style="195"/>
    <col min="13" max="13" width="0" style="195" hidden="1" customWidth="1"/>
    <col min="14" max="16" width="9.59765625" style="195" hidden="1" customWidth="1"/>
    <col min="17" max="16384" width="9.59765625" style="195"/>
  </cols>
  <sheetData>
    <row r="1" spans="1:8" s="185" customFormat="1" ht="20.149999999999999" customHeight="1" x14ac:dyDescent="0.2">
      <c r="A1" s="188"/>
      <c r="B1" s="372"/>
      <c r="C1" s="583"/>
      <c r="D1" s="186"/>
      <c r="E1" s="186"/>
      <c r="F1" s="186"/>
      <c r="G1" s="187" t="s">
        <v>1673</v>
      </c>
      <c r="H1" s="1401"/>
    </row>
    <row r="2" spans="1:8" s="185" customFormat="1" ht="22.5" customHeight="1" thickBot="1" x14ac:dyDescent="0.25">
      <c r="A2" s="3579" t="s">
        <v>1675</v>
      </c>
      <c r="B2" s="3579"/>
      <c r="C2" s="3579"/>
      <c r="D2" s="3579"/>
      <c r="E2" s="3579"/>
      <c r="F2" s="3579"/>
      <c r="G2" s="3579"/>
      <c r="H2" s="1402"/>
    </row>
    <row r="3" spans="1:8" s="151" customFormat="1" ht="25.5" customHeight="1" thickBot="1" x14ac:dyDescent="0.25">
      <c r="A3" s="1421" t="s">
        <v>287</v>
      </c>
      <c r="B3" s="3580" t="str">
        <f>IF('参考様式1-1'!D3="","",'参考様式1-1'!D3)</f>
        <v/>
      </c>
      <c r="C3" s="3580"/>
      <c r="D3" s="3580"/>
      <c r="E3" s="3580"/>
      <c r="F3" s="3581"/>
      <c r="G3" s="1459" t="s">
        <v>1657</v>
      </c>
      <c r="H3" s="161"/>
    </row>
    <row r="4" spans="1:8" s="185" customFormat="1" ht="30" customHeight="1" thickBot="1" x14ac:dyDescent="0.25">
      <c r="A4" s="1422"/>
      <c r="B4" s="1422"/>
      <c r="C4" s="1422"/>
      <c r="D4" s="1422"/>
      <c r="E4" s="1422"/>
      <c r="F4" s="1422"/>
      <c r="G4" s="1422"/>
      <c r="H4" s="1402"/>
    </row>
    <row r="5" spans="1:8" ht="15" customHeight="1" x14ac:dyDescent="0.2">
      <c r="A5" s="3582" t="s">
        <v>726</v>
      </c>
      <c r="B5" s="2818"/>
      <c r="C5" s="3582" t="s">
        <v>727</v>
      </c>
      <c r="D5" s="3585"/>
      <c r="E5" s="3585"/>
      <c r="F5" s="2818"/>
      <c r="G5" s="3587" t="s">
        <v>1352</v>
      </c>
    </row>
    <row r="6" spans="1:8" ht="15" customHeight="1" thickBot="1" x14ac:dyDescent="0.25">
      <c r="A6" s="3583"/>
      <c r="B6" s="3584"/>
      <c r="C6" s="3583"/>
      <c r="D6" s="3586"/>
      <c r="E6" s="3586"/>
      <c r="F6" s="3584"/>
      <c r="G6" s="3588"/>
    </row>
    <row r="7" spans="1:8" s="260" customFormat="1" ht="26.25" customHeight="1" x14ac:dyDescent="0.2">
      <c r="A7" s="3535" t="s">
        <v>1610</v>
      </c>
      <c r="B7" s="399" t="s">
        <v>1322</v>
      </c>
      <c r="C7" s="3570" t="s">
        <v>1690</v>
      </c>
      <c r="D7" s="3571"/>
      <c r="E7" s="3571"/>
      <c r="F7" s="3572"/>
      <c r="G7" s="1746"/>
      <c r="H7" s="1404" t="s">
        <v>1765</v>
      </c>
    </row>
    <row r="8" spans="1:8" s="260" customFormat="1" ht="26.25" customHeight="1" x14ac:dyDescent="0.2">
      <c r="A8" s="3536"/>
      <c r="B8" s="403" t="s">
        <v>1323</v>
      </c>
      <c r="C8" s="3573"/>
      <c r="D8" s="3574"/>
      <c r="E8" s="3574"/>
      <c r="F8" s="3575"/>
      <c r="G8" s="1747"/>
      <c r="H8" s="1404"/>
    </row>
    <row r="9" spans="1:8" s="260" customFormat="1" ht="26.25" customHeight="1" x14ac:dyDescent="0.2">
      <c r="A9" s="402"/>
      <c r="B9" s="403" t="s">
        <v>1324</v>
      </c>
      <c r="C9" s="3576"/>
      <c r="D9" s="3577"/>
      <c r="E9" s="3577"/>
      <c r="F9" s="3578"/>
      <c r="G9" s="1747"/>
      <c r="H9" s="1404"/>
    </row>
    <row r="10" spans="1:8" s="260" customFormat="1" ht="26.25" customHeight="1" thickBot="1" x14ac:dyDescent="0.25">
      <c r="A10" s="405"/>
      <c r="B10" s="406" t="s">
        <v>734</v>
      </c>
      <c r="C10" s="3563"/>
      <c r="D10" s="3564"/>
      <c r="E10" s="3564"/>
      <c r="F10" s="3568"/>
      <c r="G10" s="1748">
        <f>SUM(G7:G9)</f>
        <v>0</v>
      </c>
      <c r="H10" s="1404"/>
    </row>
    <row r="11" spans="1:8" s="260" customFormat="1" ht="26.25" customHeight="1" x14ac:dyDescent="0.2">
      <c r="A11" s="3535" t="s">
        <v>735</v>
      </c>
      <c r="B11" s="3569" t="s">
        <v>1322</v>
      </c>
      <c r="C11" s="3539" t="s">
        <v>1311</v>
      </c>
      <c r="D11" s="3540"/>
      <c r="E11" s="3541"/>
      <c r="F11" s="1414" t="s">
        <v>1611</v>
      </c>
      <c r="G11" s="384">
        <f>'参考様式2-2 実績'!E14+'参考様式2-2 実績'!E28</f>
        <v>0</v>
      </c>
      <c r="H11" s="1404"/>
    </row>
    <row r="12" spans="1:8" s="260" customFormat="1" ht="26.25" customHeight="1" x14ac:dyDescent="0.2">
      <c r="A12" s="3536"/>
      <c r="B12" s="3549"/>
      <c r="C12" s="3565" t="s">
        <v>1331</v>
      </c>
      <c r="D12" s="3566"/>
      <c r="E12" s="3567"/>
      <c r="F12" s="1415" t="s">
        <v>1612</v>
      </c>
      <c r="G12" s="386">
        <f>'参考様式2-2 実績'!E21</f>
        <v>0</v>
      </c>
      <c r="H12" s="1404"/>
    </row>
    <row r="13" spans="1:8" s="260" customFormat="1" ht="26.25" customHeight="1" x14ac:dyDescent="0.2">
      <c r="A13" s="402"/>
      <c r="B13" s="3549"/>
      <c r="C13" s="3545" t="s">
        <v>752</v>
      </c>
      <c r="D13" s="3546"/>
      <c r="E13" s="3547"/>
      <c r="F13" s="1559" t="s">
        <v>1613</v>
      </c>
      <c r="G13" s="379">
        <f>SUM(G11:G12)</f>
        <v>0</v>
      </c>
      <c r="H13" s="1404" t="s">
        <v>1766</v>
      </c>
    </row>
    <row r="14" spans="1:8" s="260" customFormat="1" ht="26.25" customHeight="1" x14ac:dyDescent="0.2">
      <c r="A14" s="402"/>
      <c r="B14" s="3556" t="s">
        <v>1323</v>
      </c>
      <c r="C14" s="1749"/>
      <c r="D14" s="1695"/>
      <c r="E14" s="1759" t="s">
        <v>1646</v>
      </c>
      <c r="F14" s="1757" t="s">
        <v>1645</v>
      </c>
      <c r="G14" s="380">
        <f>IF('参考様式2-2 実績'!E45&gt;1000,MIN('参考様式2-2 実績'!E30*0.1,'参考様式2-2 実績'!E45),'参考様式2-2 実績'!E45)</f>
        <v>0</v>
      </c>
      <c r="H14" s="1404" t="s">
        <v>1767</v>
      </c>
    </row>
    <row r="15" spans="1:8" s="260" customFormat="1" ht="26.25" customHeight="1" x14ac:dyDescent="0.2">
      <c r="A15" s="402"/>
      <c r="B15" s="3538"/>
      <c r="C15" s="3557" t="s">
        <v>1330</v>
      </c>
      <c r="D15" s="3558"/>
      <c r="E15" s="3559"/>
      <c r="F15" s="1418" t="s">
        <v>1633</v>
      </c>
      <c r="G15" s="387">
        <f>IF(ISERROR(G14*'参考様式2-2 実績'!E44/'参考様式2-2 実績'!E45),0,G14*'参考様式2-2 実績'!E44/'参考様式2-2 実績'!E45)</f>
        <v>0</v>
      </c>
      <c r="H15" s="1404"/>
    </row>
    <row r="16" spans="1:8" s="260" customFormat="1" ht="26.25" customHeight="1" x14ac:dyDescent="0.2">
      <c r="A16" s="415"/>
      <c r="B16" s="3538"/>
      <c r="C16" s="3560" t="s">
        <v>1332</v>
      </c>
      <c r="D16" s="3561"/>
      <c r="E16" s="3562"/>
      <c r="F16" s="1416" t="s">
        <v>1614</v>
      </c>
      <c r="G16" s="389">
        <f>G14-G15</f>
        <v>0</v>
      </c>
      <c r="H16" s="1404"/>
    </row>
    <row r="17" spans="1:16" s="260" customFormat="1" ht="26.25" customHeight="1" thickBot="1" x14ac:dyDescent="0.25">
      <c r="A17" s="415"/>
      <c r="B17" s="419" t="s">
        <v>1615</v>
      </c>
      <c r="C17" s="3563"/>
      <c r="D17" s="3564"/>
      <c r="E17" s="1560"/>
      <c r="F17" s="1561" t="s">
        <v>1632</v>
      </c>
      <c r="G17" s="383">
        <f>G9</f>
        <v>0</v>
      </c>
      <c r="H17" s="1404" t="s">
        <v>1768</v>
      </c>
    </row>
    <row r="18" spans="1:16" s="260" customFormat="1" ht="26.25" customHeight="1" x14ac:dyDescent="0.2">
      <c r="A18" s="422" t="s">
        <v>745</v>
      </c>
      <c r="B18" s="3537" t="s">
        <v>1616</v>
      </c>
      <c r="C18" s="3539" t="s">
        <v>736</v>
      </c>
      <c r="D18" s="3540"/>
      <c r="E18" s="3541"/>
      <c r="F18" s="423" t="s">
        <v>1637</v>
      </c>
      <c r="G18" s="391">
        <f>ROUNDDOWN(G11/3,0)+ROUNDDOWN(G15/3,0)</f>
        <v>0</v>
      </c>
      <c r="H18" s="1404"/>
      <c r="N18" s="1751">
        <f>ROUNDDOWN(G11/3,0)+ROUNDDOWN(G12/3,0)</f>
        <v>0</v>
      </c>
      <c r="O18" s="260" t="s">
        <v>1617</v>
      </c>
    </row>
    <row r="19" spans="1:16" s="260" customFormat="1" ht="26.25" customHeight="1" x14ac:dyDescent="0.2">
      <c r="A19" s="424"/>
      <c r="B19" s="3538"/>
      <c r="C19" s="3565" t="s">
        <v>738</v>
      </c>
      <c r="D19" s="3566"/>
      <c r="E19" s="3567"/>
      <c r="F19" s="425" t="s">
        <v>1638</v>
      </c>
      <c r="G19" s="386">
        <f>ROUNDDOWN(G12/3,0)+ROUNDDOWN(G16/3,0)</f>
        <v>0</v>
      </c>
      <c r="H19" s="1460"/>
      <c r="I19" s="1461"/>
      <c r="J19" s="1461"/>
      <c r="K19" s="1461"/>
      <c r="L19" s="1461"/>
      <c r="N19" s="1752">
        <f>ROUNDDOWN(G15/3,0)+ROUNDDOWN(G16/3,0)</f>
        <v>0</v>
      </c>
      <c r="O19" s="1559" t="s">
        <v>1618</v>
      </c>
    </row>
    <row r="20" spans="1:16" s="260" customFormat="1" ht="26.25" customHeight="1" x14ac:dyDescent="0.2">
      <c r="A20" s="424"/>
      <c r="B20" s="3538"/>
      <c r="C20" s="3545" t="s">
        <v>752</v>
      </c>
      <c r="D20" s="3546"/>
      <c r="E20" s="3547"/>
      <c r="F20" s="428" t="s">
        <v>747</v>
      </c>
      <c r="G20" s="379">
        <f>SUM(G18:G19)</f>
        <v>0</v>
      </c>
      <c r="H20" s="1460"/>
      <c r="I20" s="1461"/>
      <c r="J20" s="1461"/>
      <c r="K20" s="1461"/>
      <c r="L20" s="1461"/>
      <c r="N20" s="260" t="e">
        <f>1-(G19-25000)/G19</f>
        <v>#DIV/0!</v>
      </c>
      <c r="O20" s="260" t="s">
        <v>1619</v>
      </c>
      <c r="P20" s="260" t="s">
        <v>1620</v>
      </c>
    </row>
    <row r="21" spans="1:16" s="260" customFormat="1" ht="26.25" customHeight="1" thickBot="1" x14ac:dyDescent="0.25">
      <c r="A21" s="426"/>
      <c r="B21" s="419" t="s">
        <v>1325</v>
      </c>
      <c r="C21" s="1758"/>
      <c r="D21" s="1463"/>
      <c r="E21" s="1463"/>
      <c r="F21" s="1464" t="s">
        <v>1644</v>
      </c>
      <c r="G21" s="383">
        <f>ROUNDDOWN(G17/3,0)</f>
        <v>0</v>
      </c>
      <c r="N21" s="1753" t="e">
        <f>ROUNDDOWN(G11/3,0)+ROUNDDOWN(G12/3,0)*N20</f>
        <v>#DIV/0!</v>
      </c>
      <c r="O21" s="1754" t="s">
        <v>1621</v>
      </c>
    </row>
    <row r="22" spans="1:16" s="260" customFormat="1" ht="26.25" customHeight="1" x14ac:dyDescent="0.2">
      <c r="A22" s="3535" t="s">
        <v>746</v>
      </c>
      <c r="B22" s="3537" t="s">
        <v>1622</v>
      </c>
      <c r="C22" s="3539" t="s">
        <v>736</v>
      </c>
      <c r="D22" s="3540"/>
      <c r="E22" s="3541"/>
      <c r="F22" s="1562" t="s">
        <v>1384</v>
      </c>
      <c r="G22" s="391">
        <f>G18</f>
        <v>0</v>
      </c>
      <c r="H22" s="1404"/>
      <c r="N22" s="1755" t="e">
        <f>ROUNDDOWN(G15/3,0)+ROUNDDOWN(G16/3,0)*N20</f>
        <v>#DIV/0!</v>
      </c>
      <c r="O22" s="1756" t="s">
        <v>1623</v>
      </c>
    </row>
    <row r="23" spans="1:16" s="260" customFormat="1" ht="26.25" customHeight="1" x14ac:dyDescent="0.2">
      <c r="A23" s="3536"/>
      <c r="B23" s="3538"/>
      <c r="C23" s="3542" t="s">
        <v>744</v>
      </c>
      <c r="D23" s="3543"/>
      <c r="E23" s="3544"/>
      <c r="F23" s="427" t="s">
        <v>1635</v>
      </c>
      <c r="G23" s="386">
        <f>MIN(G19,25000)</f>
        <v>0</v>
      </c>
      <c r="H23" s="1404"/>
      <c r="N23" s="260" t="e">
        <f>1-(G25-50000)/G25</f>
        <v>#DIV/0!</v>
      </c>
      <c r="O23" s="260" t="s">
        <v>1624</v>
      </c>
      <c r="P23" s="260" t="s">
        <v>1625</v>
      </c>
    </row>
    <row r="24" spans="1:16" s="260" customFormat="1" ht="26.25" customHeight="1" x14ac:dyDescent="0.2">
      <c r="A24" s="415"/>
      <c r="B24" s="1387"/>
      <c r="C24" s="3545" t="s">
        <v>760</v>
      </c>
      <c r="D24" s="3546"/>
      <c r="E24" s="3547"/>
      <c r="F24" s="428" t="s">
        <v>1639</v>
      </c>
      <c r="G24" s="1408"/>
      <c r="H24" s="1404"/>
      <c r="N24" s="1753" t="e">
        <f>(ROUNDDOWN(G11/3,0)+ROUNDDOWN(G12/3,0))*N23</f>
        <v>#DIV/0!</v>
      </c>
      <c r="O24" s="1754" t="s">
        <v>1626</v>
      </c>
    </row>
    <row r="25" spans="1:16" s="260" customFormat="1" ht="26.25" customHeight="1" x14ac:dyDescent="0.2">
      <c r="A25" s="415"/>
      <c r="B25" s="1405" t="s">
        <v>1315</v>
      </c>
      <c r="C25" s="3545" t="s">
        <v>752</v>
      </c>
      <c r="D25" s="3546"/>
      <c r="E25" s="3547"/>
      <c r="F25" s="428" t="s">
        <v>1380</v>
      </c>
      <c r="G25" s="379">
        <f>SUM(G22:G24)</f>
        <v>0</v>
      </c>
      <c r="H25" s="1404"/>
      <c r="N25" s="1755" t="e">
        <f>(ROUNDDOWN(G15/3,0)+ROUNDDOWN(G16/3,0))*N23</f>
        <v>#DIV/0!</v>
      </c>
      <c r="O25" s="1756" t="s">
        <v>1627</v>
      </c>
    </row>
    <row r="26" spans="1:16" s="260" customFormat="1" ht="26.25" customHeight="1" x14ac:dyDescent="0.2">
      <c r="A26" s="415"/>
      <c r="B26" s="3548" t="s">
        <v>1326</v>
      </c>
      <c r="C26" s="3529" t="s">
        <v>743</v>
      </c>
      <c r="D26" s="3530"/>
      <c r="E26" s="3550"/>
      <c r="F26" s="1563" t="s">
        <v>1634</v>
      </c>
      <c r="G26" s="379">
        <f>G21</f>
        <v>0</v>
      </c>
      <c r="H26" s="1404"/>
      <c r="N26" s="1753" t="e">
        <f>(ROUNDDOWN(G11/3,0)+ROUNDDOWN(G12/3,0)*N20)*N23</f>
        <v>#DIV/0!</v>
      </c>
      <c r="O26" s="1753" t="s">
        <v>1628</v>
      </c>
      <c r="P26" s="260" t="s">
        <v>1629</v>
      </c>
    </row>
    <row r="27" spans="1:16" s="260" customFormat="1" ht="26.25" customHeight="1" x14ac:dyDescent="0.2">
      <c r="A27" s="415"/>
      <c r="B27" s="3549"/>
      <c r="C27" s="3545" t="s">
        <v>760</v>
      </c>
      <c r="D27" s="3546"/>
      <c r="E27" s="3547"/>
      <c r="F27" s="428" t="s">
        <v>1643</v>
      </c>
      <c r="G27" s="429"/>
      <c r="H27" s="1404"/>
      <c r="N27" s="1753" t="e">
        <f>(ROUNDDOWN(G15/3,0)+ROUNDDOWN(G16/3,0)*N20)*N23</f>
        <v>#DIV/0!</v>
      </c>
      <c r="O27" s="1753" t="s">
        <v>1630</v>
      </c>
    </row>
    <row r="28" spans="1:16" s="260" customFormat="1" ht="26.25" customHeight="1" thickBot="1" x14ac:dyDescent="0.25">
      <c r="A28" s="415"/>
      <c r="B28" s="1407" t="s">
        <v>1316</v>
      </c>
      <c r="C28" s="3551" t="s">
        <v>752</v>
      </c>
      <c r="D28" s="3552"/>
      <c r="E28" s="3553"/>
      <c r="F28" s="428" t="s">
        <v>1636</v>
      </c>
      <c r="G28" s="393">
        <f>SUM(G26:G27)</f>
        <v>0</v>
      </c>
    </row>
    <row r="29" spans="1:16" s="260" customFormat="1" ht="30" customHeight="1" thickTop="1" x14ac:dyDescent="0.2">
      <c r="A29" s="415"/>
      <c r="B29" s="1455" t="s">
        <v>1327</v>
      </c>
      <c r="C29" s="1564" t="s">
        <v>1315</v>
      </c>
      <c r="D29" s="3554" t="s">
        <v>1631</v>
      </c>
      <c r="E29" s="3555"/>
      <c r="F29" s="430" t="s">
        <v>1641</v>
      </c>
      <c r="G29" s="431">
        <f>MIN(G25,50000)</f>
        <v>0</v>
      </c>
      <c r="H29" s="1404"/>
    </row>
    <row r="30" spans="1:16" s="260" customFormat="1" ht="30" customHeight="1" x14ac:dyDescent="0.2">
      <c r="A30" s="415"/>
      <c r="B30" s="1456"/>
      <c r="C30" s="1565" t="s">
        <v>1320</v>
      </c>
      <c r="D30" s="3533" t="s">
        <v>765</v>
      </c>
      <c r="E30" s="3534"/>
      <c r="F30" s="428" t="s">
        <v>1642</v>
      </c>
      <c r="G30" s="379">
        <f>MIN(G28,25000)</f>
        <v>0</v>
      </c>
      <c r="H30" s="1404"/>
    </row>
    <row r="31" spans="1:16" s="260" customFormat="1" ht="30" customHeight="1" thickBot="1" x14ac:dyDescent="0.25">
      <c r="A31" s="426"/>
      <c r="B31" s="1457"/>
      <c r="C31" s="3523" t="s">
        <v>565</v>
      </c>
      <c r="D31" s="3524"/>
      <c r="E31" s="3525"/>
      <c r="F31" s="1417" t="s">
        <v>1640</v>
      </c>
      <c r="G31" s="410">
        <f>MIN(G29+G30,G32)</f>
        <v>0</v>
      </c>
      <c r="H31" s="1404"/>
    </row>
    <row r="32" spans="1:16" s="260" customFormat="1" ht="26.25" customHeight="1" thickBot="1" x14ac:dyDescent="0.25">
      <c r="A32" s="189"/>
      <c r="B32" s="219"/>
      <c r="C32" s="312"/>
      <c r="D32" s="3526"/>
      <c r="E32" s="3526"/>
      <c r="F32" s="1400" t="s">
        <v>1409</v>
      </c>
      <c r="G32" s="1567"/>
      <c r="H32" s="1794" t="s">
        <v>1732</v>
      </c>
    </row>
    <row r="33" spans="1:14" s="260" customFormat="1" ht="26.25" customHeight="1" x14ac:dyDescent="0.2">
      <c r="A33" s="422" t="s">
        <v>1375</v>
      </c>
      <c r="B33" s="399" t="s">
        <v>1322</v>
      </c>
      <c r="C33" s="3527"/>
      <c r="D33" s="3528"/>
      <c r="E33" s="1411"/>
      <c r="F33" s="1412"/>
      <c r="G33" s="377">
        <f>IF(AND(G25&gt;50000,G19&gt;25000),N26,IF(G25&gt;50000,N24,IF(G19&gt;25000,N21,N18)))</f>
        <v>0</v>
      </c>
      <c r="H33" s="1404" t="s">
        <v>1761</v>
      </c>
      <c r="I33" s="1462"/>
      <c r="J33" s="1462"/>
      <c r="K33" s="1462"/>
      <c r="L33" s="1462"/>
      <c r="N33" s="190"/>
    </row>
    <row r="34" spans="1:14" s="260" customFormat="1" ht="26.25" customHeight="1" x14ac:dyDescent="0.2">
      <c r="A34" s="402" t="s">
        <v>1377</v>
      </c>
      <c r="B34" s="403" t="s">
        <v>1323</v>
      </c>
      <c r="C34" s="3529"/>
      <c r="D34" s="3530"/>
      <c r="E34" s="300"/>
      <c r="F34" s="1413"/>
      <c r="G34" s="379">
        <f>IF(AND(G25&gt;50000,G19&gt;25000),N27,IF(G25&gt;50000,N25,IF(G19&gt;25000,N22,N19)))</f>
        <v>0</v>
      </c>
      <c r="H34" s="1404" t="s">
        <v>1762</v>
      </c>
      <c r="I34" s="1462"/>
      <c r="J34" s="1462"/>
      <c r="K34" s="1462"/>
      <c r="L34" s="1462"/>
      <c r="N34" s="190"/>
    </row>
    <row r="35" spans="1:14" s="260" customFormat="1" ht="26.25" customHeight="1" thickBot="1" x14ac:dyDescent="0.25">
      <c r="A35" s="405"/>
      <c r="B35" s="419" t="s">
        <v>1608</v>
      </c>
      <c r="C35" s="3531"/>
      <c r="D35" s="3532"/>
      <c r="E35" s="1463"/>
      <c r="F35" s="1464"/>
      <c r="G35" s="383">
        <f>G30</f>
        <v>0</v>
      </c>
      <c r="H35" s="1404" t="s">
        <v>1763</v>
      </c>
      <c r="N35" s="190"/>
    </row>
    <row r="36" spans="1:14" ht="4.5" customHeight="1" x14ac:dyDescent="0.2">
      <c r="A36" s="433"/>
      <c r="B36" s="433"/>
      <c r="C36" s="1409"/>
      <c r="D36" s="433"/>
      <c r="E36" s="433"/>
      <c r="F36" s="433"/>
    </row>
    <row r="37" spans="1:14" ht="13.5" customHeight="1" x14ac:dyDescent="0.2">
      <c r="A37" s="235" t="s">
        <v>749</v>
      </c>
      <c r="B37" s="434"/>
      <c r="C37" s="1410"/>
      <c r="D37" s="235"/>
      <c r="E37" s="235"/>
      <c r="F37" s="235"/>
    </row>
    <row r="38" spans="1:14" ht="13.5" customHeight="1" x14ac:dyDescent="0.2">
      <c r="A38" s="235" t="s">
        <v>750</v>
      </c>
      <c r="B38" s="434"/>
      <c r="C38" s="1410"/>
      <c r="D38" s="235"/>
      <c r="E38" s="235"/>
      <c r="F38" s="235"/>
    </row>
    <row r="39" spans="1:14" ht="13.5" customHeight="1" x14ac:dyDescent="0.2">
      <c r="A39" s="396"/>
      <c r="B39" s="434"/>
      <c r="C39" s="1410"/>
      <c r="D39" s="235"/>
      <c r="E39" s="235"/>
      <c r="F39" s="235"/>
    </row>
  </sheetData>
  <sheetProtection formatCells="0" formatColumns="0" formatRows="0" insertColumns="0" insertRows="0" insertHyperlinks="0" deleteColumns="0" deleteRows="0" sort="0" autoFilter="0" pivotTables="0"/>
  <mergeCells count="38">
    <mergeCell ref="A7:A8"/>
    <mergeCell ref="C7:F9"/>
    <mergeCell ref="A2:G2"/>
    <mergeCell ref="B3:F3"/>
    <mergeCell ref="A5:B6"/>
    <mergeCell ref="C5:F6"/>
    <mergeCell ref="G5:G6"/>
    <mergeCell ref="C10:F10"/>
    <mergeCell ref="A11:A12"/>
    <mergeCell ref="B11:B13"/>
    <mergeCell ref="C11:E11"/>
    <mergeCell ref="C12:E12"/>
    <mergeCell ref="C13:E13"/>
    <mergeCell ref="B14:B16"/>
    <mergeCell ref="C15:E15"/>
    <mergeCell ref="C16:E16"/>
    <mergeCell ref="C17:D17"/>
    <mergeCell ref="B18:B20"/>
    <mergeCell ref="C18:E18"/>
    <mergeCell ref="C19:E19"/>
    <mergeCell ref="C20:E20"/>
    <mergeCell ref="A22:A23"/>
    <mergeCell ref="B22:B23"/>
    <mergeCell ref="C22:E22"/>
    <mergeCell ref="C23:E23"/>
    <mergeCell ref="C24:E24"/>
    <mergeCell ref="C35:D35"/>
    <mergeCell ref="C25:E25"/>
    <mergeCell ref="B26:B27"/>
    <mergeCell ref="C26:E26"/>
    <mergeCell ref="C27:E27"/>
    <mergeCell ref="C28:E28"/>
    <mergeCell ref="D29:E29"/>
    <mergeCell ref="D30:E30"/>
    <mergeCell ref="C31:E31"/>
    <mergeCell ref="D32:E32"/>
    <mergeCell ref="C33:D33"/>
    <mergeCell ref="C34:D34"/>
  </mergeCells>
  <phoneticPr fontId="2"/>
  <conditionalFormatting sqref="G7:G9">
    <cfRule type="containsBlanks" dxfId="4" priority="6">
      <formula>LEN(TRIM(G7))=0</formula>
    </cfRule>
  </conditionalFormatting>
  <conditionalFormatting sqref="G32">
    <cfRule type="containsBlanks" dxfId="3" priority="4">
      <formula>LEN(TRIM(G32))=0</formula>
    </cfRule>
  </conditionalFormatting>
  <dataValidations disablePrompts="1" count="2">
    <dataValidation operator="greaterThan" allowBlank="1" showInputMessage="1" showErrorMessage="1" errorTitle="補助限度額" error="ⒷがⒶを超えています。Ⓐ≧Ⓑとなるようにしてください。" sqref="G30" xr:uid="{924159A6-CD43-4BC1-8615-1ADC81F8B519}"/>
    <dataValidation type="whole" operator="lessThanOrEqual" allowBlank="1" showInputMessage="1" showErrorMessage="1" errorTitle="補助申請額" error="採択額を超えています" sqref="G31" xr:uid="{57EE3AEF-83A2-44A3-BC79-F0BE097610DF}">
      <formula1>G32</formula1>
    </dataValidation>
  </dataValidations>
  <printOptions horizontalCentered="1"/>
  <pageMargins left="0.59055118110236227" right="0.39370078740157483" top="0.59055118110236227" bottom="0.59055118110236227" header="0" footer="0"/>
  <pageSetup paperSize="9" scale="87"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5414-7DCC-4128-8453-948D079DE9C9}">
  <sheetPr>
    <tabColor rgb="FF66FFFF"/>
  </sheetPr>
  <dimension ref="A1:M58"/>
  <sheetViews>
    <sheetView showGridLines="0" view="pageBreakPreview" zoomScaleNormal="100" zoomScaleSheetLayoutView="100" workbookViewId="0">
      <selection activeCell="E9" sqref="E9"/>
    </sheetView>
  </sheetViews>
  <sheetFormatPr defaultColWidth="9.59765625" defaultRowHeight="13" x14ac:dyDescent="0.2"/>
  <cols>
    <col min="1" max="1" width="2.59765625" style="195" customWidth="1"/>
    <col min="2" max="2" width="30.69921875" style="195" customWidth="1"/>
    <col min="3" max="4" width="15.69921875" style="195" customWidth="1"/>
    <col min="5" max="6" width="20.69921875" style="219" customWidth="1"/>
    <col min="7" max="7" width="9.3984375" style="195" customWidth="1"/>
    <col min="8" max="9" width="9.59765625" style="195" customWidth="1"/>
    <col min="10" max="12" width="9.59765625" style="195"/>
    <col min="13" max="13" width="2.8984375" style="195" hidden="1" customWidth="1"/>
    <col min="14" max="16384" width="9.59765625" style="195"/>
  </cols>
  <sheetData>
    <row r="1" spans="1:13" s="185" customFormat="1" ht="20.149999999999999" customHeight="1" x14ac:dyDescent="0.2">
      <c r="A1" s="188"/>
      <c r="B1" s="188"/>
      <c r="C1" s="188"/>
      <c r="D1" s="186"/>
      <c r="E1" s="435"/>
      <c r="F1" s="187" t="s">
        <v>1674</v>
      </c>
      <c r="G1" s="187"/>
      <c r="H1" s="187"/>
      <c r="I1" s="188"/>
    </row>
    <row r="2" spans="1:13" s="185" customFormat="1" ht="30" customHeight="1" thickBot="1" x14ac:dyDescent="0.25">
      <c r="A2" s="3601" t="s">
        <v>1676</v>
      </c>
      <c r="B2" s="3601"/>
      <c r="C2" s="3601"/>
      <c r="D2" s="3601"/>
      <c r="E2" s="3601"/>
      <c r="F2" s="3601"/>
      <c r="G2" s="373"/>
      <c r="H2" s="373"/>
      <c r="I2" s="373"/>
    </row>
    <row r="3" spans="1:13" s="151" customFormat="1" ht="25.5" customHeight="1" thickBot="1" x14ac:dyDescent="0.25">
      <c r="A3" s="2686" t="s">
        <v>287</v>
      </c>
      <c r="B3" s="2688"/>
      <c r="C3" s="3580" t="str">
        <f>IF('参考様式1-1'!D3="","",'参考様式1-1'!D3)</f>
        <v/>
      </c>
      <c r="D3" s="3580"/>
      <c r="E3" s="3581"/>
      <c r="F3" s="1459" t="s">
        <v>1657</v>
      </c>
      <c r="H3" s="161"/>
    </row>
    <row r="4" spans="1:13" s="185" customFormat="1" ht="15" customHeight="1" x14ac:dyDescent="0.2">
      <c r="A4" s="1397"/>
      <c r="B4" s="1397"/>
      <c r="C4" s="1397"/>
      <c r="D4" s="1397"/>
      <c r="E4" s="1397"/>
      <c r="F4" s="1397"/>
      <c r="G4" s="373"/>
      <c r="H4" s="373"/>
      <c r="I4" s="373"/>
    </row>
    <row r="5" spans="1:13" s="185" customFormat="1" ht="20.149999999999999" customHeight="1" thickBot="1" x14ac:dyDescent="0.25">
      <c r="A5" s="188" t="s">
        <v>1270</v>
      </c>
      <c r="B5" s="188"/>
      <c r="C5" s="188"/>
      <c r="D5" s="373"/>
      <c r="E5" s="374"/>
      <c r="F5" s="375"/>
      <c r="G5" s="373"/>
      <c r="H5" s="373"/>
      <c r="I5" s="373"/>
    </row>
    <row r="6" spans="1:13" s="235" customFormat="1" ht="14.25" customHeight="1" x14ac:dyDescent="0.2">
      <c r="A6" s="2706" t="s">
        <v>767</v>
      </c>
      <c r="B6" s="2745"/>
      <c r="C6" s="2745"/>
      <c r="D6" s="2745"/>
      <c r="E6" s="2850" t="s">
        <v>728</v>
      </c>
      <c r="F6" s="3593" t="s">
        <v>529</v>
      </c>
    </row>
    <row r="7" spans="1:13" s="235" customFormat="1" ht="14.25" customHeight="1" thickBot="1" x14ac:dyDescent="0.25">
      <c r="A7" s="3589"/>
      <c r="B7" s="3590"/>
      <c r="C7" s="3590"/>
      <c r="D7" s="3590"/>
      <c r="E7" s="3592"/>
      <c r="F7" s="3594"/>
    </row>
    <row r="8" spans="1:13" s="235" customFormat="1" ht="20.149999999999999" customHeight="1" x14ac:dyDescent="0.2">
      <c r="A8" s="1379" t="s">
        <v>770</v>
      </c>
      <c r="B8" s="1380"/>
      <c r="C8" s="1380"/>
      <c r="D8" s="1380"/>
      <c r="E8" s="437"/>
      <c r="F8" s="438"/>
    </row>
    <row r="9" spans="1:13" s="235" customFormat="1" ht="20.149999999999999" customHeight="1" x14ac:dyDescent="0.2">
      <c r="A9" s="3595" t="s">
        <v>1406</v>
      </c>
      <c r="B9" s="3596"/>
      <c r="C9" s="1434"/>
      <c r="D9" s="1433"/>
      <c r="E9" s="439"/>
      <c r="F9" s="440"/>
      <c r="G9" s="1796" t="s">
        <v>1294</v>
      </c>
      <c r="M9" s="235">
        <f>ROUNDDOWN(IF(COUNTIF($A9,"*フィルム*")+COUNTIF($A9,"*ﾌｨﾙﾑ*"),E9/2,E9),0)</f>
        <v>0</v>
      </c>
    </row>
    <row r="10" spans="1:13" s="235" customFormat="1" ht="20.149999999999999" customHeight="1" x14ac:dyDescent="0.2">
      <c r="A10" s="3595" t="s">
        <v>1354</v>
      </c>
      <c r="B10" s="3596"/>
      <c r="C10" s="1434"/>
      <c r="D10" s="1432"/>
      <c r="E10" s="439"/>
      <c r="F10" s="440"/>
      <c r="M10" s="235">
        <f>ROUNDDOWN(IF(COUNTIF($A10,"*フィルム*")+COUNTIF($A10,"*ﾌｨﾙﾑ*"),E10/2,E10),0)</f>
        <v>0</v>
      </c>
    </row>
    <row r="11" spans="1:13" s="235" customFormat="1" ht="20.149999999999999" customHeight="1" x14ac:dyDescent="0.2">
      <c r="A11" s="3595" t="s">
        <v>429</v>
      </c>
      <c r="B11" s="3596"/>
      <c r="C11" s="1438"/>
      <c r="D11" s="1439"/>
      <c r="E11" s="439"/>
      <c r="F11" s="1440"/>
      <c r="M11" s="235">
        <f>ROUNDDOWN(IF(COUNTIF($A11,"*フィルム*")+COUNTIF($A11,"*ﾌｨﾙﾑ*"),E11/2,E11),0)</f>
        <v>0</v>
      </c>
    </row>
    <row r="12" spans="1:13" s="235" customFormat="1" ht="20.149999999999999" customHeight="1" thickBot="1" x14ac:dyDescent="0.25">
      <c r="A12" s="3595"/>
      <c r="B12" s="3596"/>
      <c r="C12" s="1435"/>
      <c r="D12" s="1431"/>
      <c r="E12" s="439"/>
      <c r="F12" s="441"/>
      <c r="M12" s="235">
        <f>ROUNDDOWN(IF(COUNTIF($A12,"*フィルム*")+COUNTIF($A12,"*ﾌｨﾙﾑ*"),E12/2,E12),0)</f>
        <v>0</v>
      </c>
    </row>
    <row r="13" spans="1:13" s="235" customFormat="1" ht="20.149999999999999" customHeight="1" thickTop="1" x14ac:dyDescent="0.2">
      <c r="A13" s="442"/>
      <c r="B13" s="1429"/>
      <c r="C13" s="1429"/>
      <c r="D13" s="1368" t="s">
        <v>1272</v>
      </c>
      <c r="E13" s="443">
        <f>SUM(E9:E12)</f>
        <v>0</v>
      </c>
      <c r="F13" s="444"/>
    </row>
    <row r="14" spans="1:13" s="235" customFormat="1" ht="20.149999999999999" customHeight="1" thickBot="1" x14ac:dyDescent="0.25">
      <c r="A14" s="445"/>
      <c r="B14" s="1430"/>
      <c r="C14" s="1430"/>
      <c r="D14" s="1369" t="s">
        <v>1271</v>
      </c>
      <c r="E14" s="446">
        <f>SUM(M9:M12)</f>
        <v>0</v>
      </c>
      <c r="F14" s="447"/>
    </row>
    <row r="15" spans="1:13" s="235" customFormat="1" ht="20.149999999999999" customHeight="1" x14ac:dyDescent="0.2">
      <c r="A15" s="448" t="s">
        <v>771</v>
      </c>
      <c r="B15" s="449"/>
      <c r="C15" s="449"/>
      <c r="D15" s="449"/>
      <c r="E15" s="450"/>
      <c r="F15" s="451"/>
    </row>
    <row r="16" spans="1:13" s="235" customFormat="1" ht="20.149999999999999" customHeight="1" x14ac:dyDescent="0.2">
      <c r="A16" s="3595" t="s">
        <v>1229</v>
      </c>
      <c r="B16" s="3596"/>
      <c r="C16" s="1434"/>
      <c r="D16" s="1433"/>
      <c r="E16" s="439"/>
      <c r="F16" s="440"/>
    </row>
    <row r="17" spans="1:6" s="235" customFormat="1" ht="20.149999999999999" customHeight="1" x14ac:dyDescent="0.2">
      <c r="A17" s="3595" t="s">
        <v>1230</v>
      </c>
      <c r="B17" s="3596"/>
      <c r="C17" s="1434"/>
      <c r="D17" s="1432"/>
      <c r="E17" s="439"/>
      <c r="F17" s="440"/>
    </row>
    <row r="18" spans="1:6" s="235" customFormat="1" ht="20.149999999999999" customHeight="1" x14ac:dyDescent="0.2">
      <c r="A18" s="3595" t="s">
        <v>1231</v>
      </c>
      <c r="B18" s="3596"/>
      <c r="C18" s="1434"/>
      <c r="D18" s="1432"/>
      <c r="E18" s="439"/>
      <c r="F18" s="440"/>
    </row>
    <row r="19" spans="1:6" s="235" customFormat="1" ht="20.149999999999999" customHeight="1" x14ac:dyDescent="0.2">
      <c r="A19" s="3595" t="s">
        <v>1293</v>
      </c>
      <c r="B19" s="3596"/>
      <c r="C19" s="1434"/>
      <c r="D19" s="1432"/>
      <c r="E19" s="439"/>
      <c r="F19" s="440"/>
    </row>
    <row r="20" spans="1:6" s="235" customFormat="1" ht="20.149999999999999" customHeight="1" thickBot="1" x14ac:dyDescent="0.25">
      <c r="A20" s="3595"/>
      <c r="B20" s="3596"/>
      <c r="C20" s="1441"/>
      <c r="D20" s="1442"/>
      <c r="E20" s="452"/>
      <c r="F20" s="438"/>
    </row>
    <row r="21" spans="1:6" s="235" customFormat="1" ht="20.149999999999999" customHeight="1" thickTop="1" thickBot="1" x14ac:dyDescent="0.25">
      <c r="A21" s="453"/>
      <c r="B21" s="454"/>
      <c r="C21" s="454"/>
      <c r="D21" s="1370" t="s">
        <v>1273</v>
      </c>
      <c r="E21" s="455">
        <f>SUM(E16:E20)</f>
        <v>0</v>
      </c>
      <c r="F21" s="456"/>
    </row>
    <row r="22" spans="1:6" s="235" customFormat="1" ht="20.149999999999999" customHeight="1" x14ac:dyDescent="0.2">
      <c r="A22" s="457" t="s">
        <v>772</v>
      </c>
      <c r="B22" s="458"/>
      <c r="C22" s="458"/>
      <c r="D22" s="458"/>
      <c r="E22" s="450"/>
      <c r="F22" s="451"/>
    </row>
    <row r="23" spans="1:6" s="235" customFormat="1" ht="20.149999999999999" customHeight="1" x14ac:dyDescent="0.2">
      <c r="A23" s="3595" t="s">
        <v>1229</v>
      </c>
      <c r="B23" s="3596"/>
      <c r="C23" s="1434"/>
      <c r="D23" s="1433"/>
      <c r="E23" s="439"/>
      <c r="F23" s="440"/>
    </row>
    <row r="24" spans="1:6" s="235" customFormat="1" ht="20.149999999999999" customHeight="1" x14ac:dyDescent="0.2">
      <c r="A24" s="3595" t="s">
        <v>1230</v>
      </c>
      <c r="B24" s="3596"/>
      <c r="C24" s="1434"/>
      <c r="D24" s="1432"/>
      <c r="E24" s="439"/>
      <c r="F24" s="440"/>
    </row>
    <row r="25" spans="1:6" s="235" customFormat="1" ht="20.149999999999999" customHeight="1" x14ac:dyDescent="0.2">
      <c r="A25" s="3595" t="s">
        <v>1231</v>
      </c>
      <c r="B25" s="3596"/>
      <c r="C25" s="1434"/>
      <c r="D25" s="1432"/>
      <c r="E25" s="439"/>
      <c r="F25" s="440"/>
    </row>
    <row r="26" spans="1:6" s="235" customFormat="1" ht="20.149999999999999" customHeight="1" x14ac:dyDescent="0.2">
      <c r="A26" s="3595" t="s">
        <v>1293</v>
      </c>
      <c r="B26" s="3596"/>
      <c r="C26" s="1434"/>
      <c r="D26" s="1432"/>
      <c r="E26" s="452"/>
      <c r="F26" s="438"/>
    </row>
    <row r="27" spans="1:6" s="235" customFormat="1" ht="20.149999999999999" customHeight="1" thickBot="1" x14ac:dyDescent="0.25">
      <c r="A27" s="3597"/>
      <c r="B27" s="3598"/>
      <c r="C27" s="1441"/>
      <c r="D27" s="1442"/>
      <c r="E27" s="452"/>
      <c r="F27" s="438"/>
    </row>
    <row r="28" spans="1:6" s="235" customFormat="1" ht="20.149999999999999" customHeight="1" thickTop="1" thickBot="1" x14ac:dyDescent="0.25">
      <c r="A28" s="453"/>
      <c r="B28" s="454"/>
      <c r="C28" s="454"/>
      <c r="D28" s="1370" t="s">
        <v>1278</v>
      </c>
      <c r="E28" s="459">
        <f>SUM(E23:E27)</f>
        <v>0</v>
      </c>
      <c r="F28" s="460"/>
    </row>
    <row r="29" spans="1:6" s="189" customFormat="1" ht="5.15" customHeight="1" thickBot="1" x14ac:dyDescent="0.25">
      <c r="A29" s="1398"/>
      <c r="B29" s="1398"/>
      <c r="C29" s="1398"/>
      <c r="D29" s="1398"/>
      <c r="E29" s="1399"/>
      <c r="F29" s="582"/>
    </row>
    <row r="30" spans="1:6" s="235" customFormat="1" ht="21" customHeight="1" thickBot="1" x14ac:dyDescent="0.25">
      <c r="A30" s="3599" t="s">
        <v>1279</v>
      </c>
      <c r="B30" s="3600"/>
      <c r="C30" s="3600"/>
      <c r="D30" s="3600"/>
      <c r="E30" s="466">
        <f>E13+E21+E28</f>
        <v>0</v>
      </c>
      <c r="F30" s="467"/>
    </row>
    <row r="31" spans="1:6" s="189" customFormat="1" ht="5.15" customHeight="1" thickBot="1" x14ac:dyDescent="0.25">
      <c r="A31" s="1398"/>
      <c r="B31" s="1398"/>
      <c r="C31" s="1398"/>
      <c r="D31" s="1398"/>
      <c r="E31" s="1399"/>
      <c r="F31" s="582"/>
    </row>
    <row r="32" spans="1:6" s="235" customFormat="1" ht="21" customHeight="1" thickBot="1" x14ac:dyDescent="0.25">
      <c r="A32" s="3599" t="s">
        <v>1274</v>
      </c>
      <c r="B32" s="3600"/>
      <c r="C32" s="3600"/>
      <c r="D32" s="3600"/>
      <c r="E32" s="466">
        <f>E14+E21+E28</f>
        <v>0</v>
      </c>
      <c r="F32" s="467"/>
    </row>
    <row r="33" spans="1:7" s="185" customFormat="1" ht="15" customHeight="1" x14ac:dyDescent="0.2">
      <c r="A33" s="188"/>
      <c r="B33" s="188"/>
      <c r="C33" s="188"/>
      <c r="D33" s="186"/>
      <c r="E33" s="186"/>
      <c r="F33" s="187"/>
      <c r="G33" s="187"/>
    </row>
    <row r="34" spans="1:7" s="185" customFormat="1" ht="20.149999999999999" customHeight="1" thickBot="1" x14ac:dyDescent="0.25">
      <c r="A34" s="188" t="s">
        <v>1267</v>
      </c>
      <c r="B34" s="188"/>
      <c r="C34" s="188"/>
      <c r="D34" s="373"/>
      <c r="E34" s="374"/>
      <c r="F34" s="375"/>
      <c r="G34" s="373"/>
    </row>
    <row r="35" spans="1:7" s="235" customFormat="1" ht="14.25" customHeight="1" x14ac:dyDescent="0.2">
      <c r="A35" s="2706" t="s">
        <v>767</v>
      </c>
      <c r="B35" s="2745"/>
      <c r="C35" s="2745"/>
      <c r="D35" s="2741"/>
      <c r="E35" s="2850" t="s">
        <v>728</v>
      </c>
      <c r="F35" s="3593" t="s">
        <v>529</v>
      </c>
    </row>
    <row r="36" spans="1:7" s="235" customFormat="1" ht="14.25" customHeight="1" thickBot="1" x14ac:dyDescent="0.25">
      <c r="A36" s="3589"/>
      <c r="B36" s="3590"/>
      <c r="C36" s="3590"/>
      <c r="D36" s="3591"/>
      <c r="E36" s="3592"/>
      <c r="F36" s="3594"/>
    </row>
    <row r="37" spans="1:7" s="235" customFormat="1" ht="20.149999999999999" customHeight="1" x14ac:dyDescent="0.2">
      <c r="A37" s="462" t="s">
        <v>1268</v>
      </c>
      <c r="B37" s="463"/>
      <c r="C37" s="463"/>
      <c r="D37" s="463"/>
      <c r="E37" s="464"/>
      <c r="F37" s="465"/>
    </row>
    <row r="38" spans="1:7" s="235" customFormat="1" ht="20.149999999999999" customHeight="1" x14ac:dyDescent="0.2">
      <c r="A38" s="3595" t="s">
        <v>1313</v>
      </c>
      <c r="B38" s="3596"/>
      <c r="C38" s="1434"/>
      <c r="D38" s="1433"/>
      <c r="E38" s="439"/>
      <c r="F38" s="440"/>
    </row>
    <row r="39" spans="1:7" s="235" customFormat="1" ht="20.149999999999999" customHeight="1" thickBot="1" x14ac:dyDescent="0.25">
      <c r="A39" s="3597"/>
      <c r="B39" s="3598"/>
      <c r="C39" s="1434"/>
      <c r="D39" s="1433"/>
      <c r="E39" s="439"/>
      <c r="F39" s="440"/>
    </row>
    <row r="40" spans="1:7" s="235" customFormat="1" ht="20.149999999999999" customHeight="1" thickTop="1" thickBot="1" x14ac:dyDescent="0.25">
      <c r="A40" s="453"/>
      <c r="B40" s="454"/>
      <c r="C40" s="454"/>
      <c r="D40" s="1370" t="s">
        <v>1647</v>
      </c>
      <c r="E40" s="455">
        <f>SUM(E38:E39)</f>
        <v>0</v>
      </c>
      <c r="F40" s="456"/>
    </row>
    <row r="41" spans="1:7" s="235" customFormat="1" ht="20.149999999999999" customHeight="1" x14ac:dyDescent="0.2">
      <c r="A41" s="457" t="s">
        <v>1269</v>
      </c>
      <c r="B41" s="458"/>
      <c r="C41" s="458"/>
      <c r="D41" s="458"/>
      <c r="E41" s="450"/>
      <c r="F41" s="451"/>
    </row>
    <row r="42" spans="1:7" s="235" customFormat="1" ht="20.149999999999999" customHeight="1" x14ac:dyDescent="0.2">
      <c r="A42" s="3595" t="s">
        <v>1314</v>
      </c>
      <c r="B42" s="3596"/>
      <c r="C42" s="1434"/>
      <c r="D42" s="1433"/>
      <c r="E42" s="439"/>
      <c r="F42" s="440"/>
    </row>
    <row r="43" spans="1:7" s="235" customFormat="1" ht="20.149999999999999" customHeight="1" thickBot="1" x14ac:dyDescent="0.25">
      <c r="A43" s="3597"/>
      <c r="B43" s="3598"/>
      <c r="C43" s="1434"/>
      <c r="D43" s="1433"/>
      <c r="E43" s="439"/>
      <c r="F43" s="440"/>
    </row>
    <row r="44" spans="1:7" s="235" customFormat="1" ht="20.149999999999999" customHeight="1" thickTop="1" thickBot="1" x14ac:dyDescent="0.25">
      <c r="A44" s="453"/>
      <c r="B44" s="454"/>
      <c r="C44" s="454"/>
      <c r="D44" s="1370" t="s">
        <v>1648</v>
      </c>
      <c r="E44" s="455">
        <f>SUM(E42:E43)</f>
        <v>0</v>
      </c>
      <c r="F44" s="456"/>
    </row>
    <row r="45" spans="1:7" s="235" customFormat="1" ht="20.149999999999999" customHeight="1" thickBot="1" x14ac:dyDescent="0.25">
      <c r="A45" s="3599" t="s">
        <v>1649</v>
      </c>
      <c r="B45" s="3600"/>
      <c r="C45" s="3600"/>
      <c r="D45" s="3600"/>
      <c r="E45" s="466">
        <f>E40+E44</f>
        <v>0</v>
      </c>
      <c r="F45" s="467"/>
    </row>
    <row r="46" spans="1:7" s="235" customFormat="1" ht="5.15" customHeight="1" x14ac:dyDescent="0.2">
      <c r="A46" s="396"/>
      <c r="B46" s="396"/>
      <c r="C46" s="396"/>
      <c r="D46" s="396"/>
      <c r="E46" s="189"/>
      <c r="F46" s="461"/>
    </row>
    <row r="47" spans="1:7" s="235" customFormat="1" ht="25" customHeight="1" x14ac:dyDescent="0.2">
      <c r="A47" s="189"/>
      <c r="B47" s="189"/>
      <c r="C47" s="189"/>
      <c r="D47" s="189"/>
      <c r="E47" s="266"/>
      <c r="F47" s="257"/>
    </row>
    <row r="48" spans="1:7" s="235" customFormat="1" ht="20.149999999999999" customHeight="1" thickBot="1" x14ac:dyDescent="0.25">
      <c r="A48" s="1760" t="s">
        <v>1650</v>
      </c>
      <c r="B48" s="1760"/>
      <c r="C48" s="1760"/>
      <c r="D48" s="1760"/>
      <c r="E48" s="1761"/>
      <c r="F48" s="1762"/>
    </row>
    <row r="49" spans="1:8" s="235" customFormat="1" ht="15" customHeight="1" x14ac:dyDescent="0.2">
      <c r="A49" s="2706" t="s">
        <v>727</v>
      </c>
      <c r="B49" s="2745"/>
      <c r="C49" s="2745"/>
      <c r="D49" s="2741"/>
      <c r="E49" s="2850" t="s">
        <v>728</v>
      </c>
      <c r="F49" s="3593" t="s">
        <v>529</v>
      </c>
    </row>
    <row r="50" spans="1:8" s="235" customFormat="1" ht="15" customHeight="1" thickBot="1" x14ac:dyDescent="0.25">
      <c r="A50" s="3589"/>
      <c r="B50" s="3590"/>
      <c r="C50" s="3590"/>
      <c r="D50" s="3591"/>
      <c r="E50" s="3592"/>
      <c r="F50" s="3594"/>
    </row>
    <row r="51" spans="1:8" s="235" customFormat="1" ht="20.149999999999999" customHeight="1" thickBot="1" x14ac:dyDescent="0.25">
      <c r="A51" s="1763" t="s">
        <v>1651</v>
      </c>
      <c r="B51" s="1764"/>
      <c r="C51" s="1764" t="s">
        <v>1652</v>
      </c>
      <c r="D51" s="1764"/>
      <c r="E51" s="1798">
        <f>'参考様式2-3 実績'!I26</f>
        <v>0</v>
      </c>
      <c r="F51" s="465"/>
    </row>
    <row r="52" spans="1:8" s="235" customFormat="1" ht="20.149999999999999" customHeight="1" thickTop="1" thickBot="1" x14ac:dyDescent="0.25">
      <c r="A52" s="453"/>
      <c r="B52" s="454"/>
      <c r="C52" s="454"/>
      <c r="D52" s="1370" t="s">
        <v>1653</v>
      </c>
      <c r="E52" s="455">
        <f>E51</f>
        <v>0</v>
      </c>
      <c r="F52" s="456"/>
    </row>
    <row r="53" spans="1:8" s="235" customFormat="1" ht="5.15" customHeight="1" x14ac:dyDescent="0.2">
      <c r="A53" s="396"/>
      <c r="B53" s="396"/>
      <c r="C53" s="396"/>
      <c r="D53" s="396"/>
      <c r="E53" s="189"/>
      <c r="F53" s="461"/>
    </row>
    <row r="54" spans="1:8" s="235" customFormat="1" ht="13" customHeight="1" x14ac:dyDescent="0.2">
      <c r="A54" s="1367" t="s">
        <v>1654</v>
      </c>
      <c r="B54" s="1367"/>
      <c r="C54" s="1367"/>
      <c r="E54" s="1367"/>
      <c r="F54" s="1367"/>
      <c r="G54" s="189"/>
      <c r="H54" s="189"/>
    </row>
    <row r="55" spans="1:8" s="235" customFormat="1" ht="13" customHeight="1" x14ac:dyDescent="0.2">
      <c r="A55" s="1367" t="s">
        <v>1655</v>
      </c>
      <c r="B55" s="1367"/>
      <c r="C55" s="1367"/>
      <c r="E55" s="1367"/>
      <c r="F55" s="1367"/>
      <c r="G55" s="189"/>
      <c r="H55" s="189"/>
    </row>
    <row r="56" spans="1:8" s="235" customFormat="1" ht="13" customHeight="1" x14ac:dyDescent="0.2">
      <c r="A56" s="1367"/>
      <c r="B56" s="1367"/>
      <c r="C56" s="1367"/>
      <c r="E56" s="1367"/>
      <c r="F56" s="1367"/>
      <c r="G56" s="189"/>
      <c r="H56" s="189"/>
    </row>
    <row r="57" spans="1:8" s="235" customFormat="1" ht="16.5" customHeight="1" x14ac:dyDescent="0.2">
      <c r="A57" s="396"/>
      <c r="B57" s="396"/>
      <c r="C57" s="396"/>
      <c r="D57" s="396"/>
      <c r="E57" s="189"/>
      <c r="F57" s="189"/>
    </row>
    <row r="58" spans="1:8" s="235" customFormat="1" ht="14.25" customHeight="1" x14ac:dyDescent="0.2">
      <c r="D58" s="396"/>
      <c r="E58" s="189"/>
      <c r="F58" s="461"/>
    </row>
  </sheetData>
  <sheetProtection selectLockedCells="1"/>
  <protectedRanges>
    <protectedRange password="CC0B" sqref="E9:E12 E16:E20 E23:E27" name="範囲1"/>
    <protectedRange password="CC0B" sqref="E42:E43 E37:E39 E51" name="範囲1_1"/>
  </protectedRanges>
  <dataConsolidate/>
  <mergeCells count="33">
    <mergeCell ref="A2:F2"/>
    <mergeCell ref="A3:B3"/>
    <mergeCell ref="C3:E3"/>
    <mergeCell ref="A6:D7"/>
    <mergeCell ref="E6:E7"/>
    <mergeCell ref="F6:F7"/>
    <mergeCell ref="A25:B25"/>
    <mergeCell ref="A9:B9"/>
    <mergeCell ref="A10:B10"/>
    <mergeCell ref="A11:B11"/>
    <mergeCell ref="A12:B12"/>
    <mergeCell ref="A16:B16"/>
    <mergeCell ref="A17:B17"/>
    <mergeCell ref="A18:B18"/>
    <mergeCell ref="A19:B19"/>
    <mergeCell ref="A20:B20"/>
    <mergeCell ref="A23:B23"/>
    <mergeCell ref="A24:B24"/>
    <mergeCell ref="A26:B26"/>
    <mergeCell ref="A27:B27"/>
    <mergeCell ref="A30:D30"/>
    <mergeCell ref="A32:D32"/>
    <mergeCell ref="A35:D36"/>
    <mergeCell ref="A49:D50"/>
    <mergeCell ref="E49:E50"/>
    <mergeCell ref="F49:F50"/>
    <mergeCell ref="F35:F36"/>
    <mergeCell ref="A38:B38"/>
    <mergeCell ref="A39:B39"/>
    <mergeCell ref="A42:B42"/>
    <mergeCell ref="A43:B43"/>
    <mergeCell ref="A45:D45"/>
    <mergeCell ref="E35:E36"/>
  </mergeCells>
  <phoneticPr fontId="2"/>
  <printOptions horizontalCentered="1"/>
  <pageMargins left="0.59055118110236227" right="0.39370078740157483" top="0.59055118110236227" bottom="0.59055118110236227" header="0" footer="0"/>
  <pageSetup paperSize="9" scale="77"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tabColor rgb="FF66FFFF"/>
  </sheetPr>
  <dimension ref="A1:K33"/>
  <sheetViews>
    <sheetView showGridLines="0" view="pageBreakPreview" zoomScaleNormal="100" zoomScaleSheetLayoutView="100" workbookViewId="0">
      <selection activeCell="F16" sqref="F16"/>
    </sheetView>
  </sheetViews>
  <sheetFormatPr defaultColWidth="9.59765625" defaultRowHeight="13" x14ac:dyDescent="0.2"/>
  <cols>
    <col min="1" max="1" width="9.09765625" style="195" customWidth="1"/>
    <col min="2" max="5" width="11.09765625" style="195" customWidth="1"/>
    <col min="6" max="6" width="6.09765625" style="195" customWidth="1"/>
    <col min="7" max="8" width="6.8984375" style="261" customWidth="1"/>
    <col min="9" max="9" width="16.09765625" style="219" customWidth="1"/>
    <col min="10" max="10" width="17.3984375" style="219" customWidth="1"/>
    <col min="11" max="16384" width="9.59765625" style="195"/>
  </cols>
  <sheetData>
    <row r="1" spans="1:11" s="185" customFormat="1" ht="21" customHeight="1" x14ac:dyDescent="0.2">
      <c r="A1" s="186"/>
      <c r="B1" s="186"/>
      <c r="C1" s="186"/>
      <c r="D1" s="186"/>
      <c r="E1" s="186"/>
      <c r="F1" s="186"/>
      <c r="G1" s="187"/>
      <c r="H1" s="186"/>
      <c r="I1" s="188"/>
      <c r="J1" s="187" t="s">
        <v>1677</v>
      </c>
      <c r="K1" s="187"/>
    </row>
    <row r="2" spans="1:11" s="185" customFormat="1" ht="36" customHeight="1" x14ac:dyDescent="0.2">
      <c r="A2" s="3601" t="s">
        <v>1676</v>
      </c>
      <c r="B2" s="3601"/>
      <c r="C2" s="3601"/>
      <c r="D2" s="3601"/>
      <c r="E2" s="3601"/>
      <c r="F2" s="3601"/>
      <c r="G2" s="3601"/>
      <c r="H2" s="3601"/>
      <c r="I2" s="3601"/>
      <c r="J2" s="3601"/>
      <c r="K2" s="373"/>
    </row>
    <row r="3" spans="1:11" s="185" customFormat="1" ht="5.25" customHeight="1" x14ac:dyDescent="0.2">
      <c r="A3" s="374"/>
      <c r="B3" s="374"/>
      <c r="C3" s="374"/>
      <c r="D3" s="374"/>
      <c r="E3" s="374"/>
      <c r="F3" s="374"/>
      <c r="G3" s="374"/>
      <c r="H3" s="374"/>
      <c r="I3" s="374"/>
      <c r="J3" s="374"/>
      <c r="K3" s="373"/>
    </row>
    <row r="4" spans="1:11" s="185" customFormat="1" ht="16.5" customHeight="1" x14ac:dyDescent="0.2">
      <c r="A4" s="374"/>
      <c r="B4" s="374"/>
      <c r="C4" s="374"/>
      <c r="D4" s="374"/>
      <c r="E4" s="374"/>
      <c r="F4" s="374"/>
      <c r="G4" s="374"/>
      <c r="H4" s="374"/>
      <c r="I4" s="374"/>
      <c r="J4" s="374"/>
      <c r="K4" s="373"/>
    </row>
    <row r="5" spans="1:11" s="185" customFormat="1" ht="22.5" customHeight="1" x14ac:dyDescent="0.2">
      <c r="A5" s="373" t="s">
        <v>1328</v>
      </c>
      <c r="B5" s="374"/>
      <c r="C5" s="374"/>
      <c r="D5" s="374"/>
      <c r="E5" s="374"/>
      <c r="F5" s="374"/>
      <c r="G5" s="374"/>
      <c r="H5" s="374"/>
      <c r="I5" s="374"/>
      <c r="J5" s="374"/>
      <c r="K5" s="373"/>
    </row>
    <row r="6" spans="1:11" s="185" customFormat="1" ht="10.5" customHeight="1" x14ac:dyDescent="0.2">
      <c r="A6" s="374"/>
      <c r="B6" s="374"/>
      <c r="C6" s="374"/>
      <c r="D6" s="374"/>
      <c r="E6" s="374"/>
      <c r="F6" s="374"/>
      <c r="G6" s="374"/>
      <c r="H6" s="374"/>
      <c r="I6" s="374"/>
      <c r="J6" s="374"/>
      <c r="K6" s="373"/>
    </row>
    <row r="7" spans="1:11" s="185" customFormat="1" ht="18" customHeight="1" x14ac:dyDescent="0.2">
      <c r="A7" s="468" t="s">
        <v>774</v>
      </c>
      <c r="B7" s="469" t="s">
        <v>775</v>
      </c>
      <c r="C7" s="469"/>
      <c r="D7" s="469"/>
      <c r="E7" s="469"/>
      <c r="F7" s="469"/>
      <c r="G7" s="469"/>
      <c r="H7" s="469"/>
      <c r="I7" s="469"/>
      <c r="J7" s="469"/>
      <c r="K7" s="373"/>
    </row>
    <row r="8" spans="1:11" s="185" customFormat="1" ht="18" customHeight="1" x14ac:dyDescent="0.2">
      <c r="A8" s="470"/>
      <c r="B8" s="469" t="s">
        <v>776</v>
      </c>
      <c r="C8" s="469"/>
      <c r="D8" s="469"/>
      <c r="E8" s="469"/>
      <c r="F8" s="469"/>
      <c r="G8" s="469"/>
      <c r="H8" s="469"/>
      <c r="I8" s="469"/>
      <c r="J8" s="469"/>
      <c r="K8" s="373"/>
    </row>
    <row r="9" spans="1:11" s="185" customFormat="1" ht="18" customHeight="1" x14ac:dyDescent="0.2">
      <c r="A9" s="471"/>
      <c r="B9" s="469" t="s">
        <v>777</v>
      </c>
      <c r="C9" s="469"/>
      <c r="D9" s="469"/>
      <c r="E9" s="469"/>
      <c r="F9" s="469"/>
      <c r="G9" s="469"/>
      <c r="H9" s="469"/>
      <c r="I9" s="469"/>
      <c r="J9" s="469"/>
      <c r="K9" s="373"/>
    </row>
    <row r="10" spans="1:11" s="185" customFormat="1" ht="18" customHeight="1" x14ac:dyDescent="0.2">
      <c r="A10" s="468"/>
      <c r="B10" s="471" t="s">
        <v>778</v>
      </c>
      <c r="C10" s="471"/>
      <c r="D10" s="471"/>
      <c r="E10" s="471"/>
      <c r="F10" s="471"/>
      <c r="G10" s="471"/>
      <c r="H10" s="471"/>
      <c r="I10" s="471"/>
      <c r="J10" s="471"/>
      <c r="K10" s="373"/>
    </row>
    <row r="11" spans="1:11" s="185" customFormat="1" ht="18" customHeight="1" x14ac:dyDescent="0.2">
      <c r="A11" s="468" t="s">
        <v>779</v>
      </c>
      <c r="B11" s="471" t="s">
        <v>780</v>
      </c>
      <c r="C11" s="471"/>
      <c r="D11" s="471"/>
      <c r="E11" s="471"/>
      <c r="F11" s="471"/>
      <c r="G11" s="471"/>
      <c r="H11" s="471"/>
      <c r="I11" s="471"/>
      <c r="J11" s="471"/>
      <c r="K11" s="373"/>
    </row>
    <row r="12" spans="1:11" s="185" customFormat="1" ht="18" customHeight="1" x14ac:dyDescent="0.2">
      <c r="A12" s="374"/>
      <c r="B12" s="470"/>
      <c r="C12" s="470"/>
      <c r="D12" s="470"/>
      <c r="E12" s="470"/>
      <c r="F12" s="470"/>
      <c r="G12" s="470"/>
      <c r="H12" s="470"/>
      <c r="I12" s="470"/>
      <c r="J12" s="470"/>
      <c r="K12" s="373"/>
    </row>
    <row r="13" spans="1:11" s="185" customFormat="1" ht="18" customHeight="1" thickBot="1" x14ac:dyDescent="0.25">
      <c r="A13" s="471"/>
      <c r="B13" s="374"/>
      <c r="C13" s="374"/>
      <c r="D13" s="374"/>
      <c r="E13" s="374"/>
      <c r="F13" s="374"/>
      <c r="G13" s="374"/>
      <c r="H13" s="374"/>
      <c r="I13" s="374"/>
      <c r="J13" s="375"/>
      <c r="K13" s="373"/>
    </row>
    <row r="14" spans="1:11" s="185" customFormat="1" ht="16.5" customHeight="1" x14ac:dyDescent="0.2">
      <c r="A14" s="3609" t="s">
        <v>781</v>
      </c>
      <c r="B14" s="3610"/>
      <c r="C14" s="3610"/>
      <c r="D14" s="3610"/>
      <c r="E14" s="3611"/>
      <c r="F14" s="3615" t="s">
        <v>782</v>
      </c>
      <c r="G14" s="3617" t="s">
        <v>783</v>
      </c>
      <c r="H14" s="3611"/>
      <c r="I14" s="3619" t="s">
        <v>728</v>
      </c>
      <c r="J14" s="3621" t="s">
        <v>529</v>
      </c>
      <c r="K14" s="373"/>
    </row>
    <row r="15" spans="1:11" s="185" customFormat="1" ht="16.5" customHeight="1" thickBot="1" x14ac:dyDescent="0.25">
      <c r="A15" s="3612"/>
      <c r="B15" s="3613"/>
      <c r="C15" s="3613"/>
      <c r="D15" s="3613"/>
      <c r="E15" s="3614"/>
      <c r="F15" s="3616"/>
      <c r="G15" s="3618"/>
      <c r="H15" s="3614"/>
      <c r="I15" s="3620"/>
      <c r="J15" s="3622"/>
      <c r="K15" s="373"/>
    </row>
    <row r="16" spans="1:11" s="185" customFormat="1" ht="25" customHeight="1" x14ac:dyDescent="0.2">
      <c r="A16" s="3606" t="s">
        <v>784</v>
      </c>
      <c r="B16" s="3607"/>
      <c r="C16" s="3607"/>
      <c r="D16" s="3607"/>
      <c r="E16" s="3608"/>
      <c r="F16" s="472" t="s">
        <v>117</v>
      </c>
      <c r="G16" s="473"/>
      <c r="H16" s="474" t="s">
        <v>785</v>
      </c>
      <c r="I16" s="475"/>
      <c r="J16" s="476"/>
      <c r="K16" s="373"/>
    </row>
    <row r="17" spans="1:11" s="185" customFormat="1" ht="25" customHeight="1" x14ac:dyDescent="0.2">
      <c r="A17" s="3602" t="s">
        <v>786</v>
      </c>
      <c r="B17" s="3603"/>
      <c r="C17" s="3603"/>
      <c r="D17" s="3603"/>
      <c r="E17" s="3604"/>
      <c r="F17" s="477" t="s">
        <v>117</v>
      </c>
      <c r="G17" s="478"/>
      <c r="H17" s="479" t="s">
        <v>785</v>
      </c>
      <c r="I17" s="480"/>
      <c r="J17" s="481"/>
      <c r="K17" s="373"/>
    </row>
    <row r="18" spans="1:11" s="185" customFormat="1" ht="25" customHeight="1" x14ac:dyDescent="0.2">
      <c r="A18" s="3602" t="s">
        <v>787</v>
      </c>
      <c r="B18" s="3603"/>
      <c r="C18" s="3603"/>
      <c r="D18" s="3603"/>
      <c r="E18" s="3604"/>
      <c r="F18" s="477" t="s">
        <v>117</v>
      </c>
      <c r="G18" s="478"/>
      <c r="H18" s="479" t="s">
        <v>785</v>
      </c>
      <c r="I18" s="480"/>
      <c r="J18" s="481"/>
      <c r="K18" s="373"/>
    </row>
    <row r="19" spans="1:11" s="185" customFormat="1" ht="25" customHeight="1" x14ac:dyDescent="0.2">
      <c r="A19" s="3602" t="s">
        <v>788</v>
      </c>
      <c r="B19" s="3603"/>
      <c r="C19" s="3603"/>
      <c r="D19" s="3603"/>
      <c r="E19" s="3604"/>
      <c r="F19" s="477" t="s">
        <v>117</v>
      </c>
      <c r="G19" s="478"/>
      <c r="H19" s="479" t="s">
        <v>785</v>
      </c>
      <c r="I19" s="480"/>
      <c r="J19" s="481"/>
      <c r="K19" s="373"/>
    </row>
    <row r="20" spans="1:11" s="185" customFormat="1" ht="25" customHeight="1" x14ac:dyDescent="0.2">
      <c r="A20" s="3602" t="s">
        <v>789</v>
      </c>
      <c r="B20" s="3603"/>
      <c r="C20" s="3603"/>
      <c r="D20" s="3603"/>
      <c r="E20" s="3604"/>
      <c r="F20" s="477" t="s">
        <v>117</v>
      </c>
      <c r="G20" s="478"/>
      <c r="H20" s="479" t="s">
        <v>785</v>
      </c>
      <c r="I20" s="480"/>
      <c r="J20" s="481"/>
      <c r="K20" s="373"/>
    </row>
    <row r="21" spans="1:11" s="185" customFormat="1" ht="25" customHeight="1" x14ac:dyDescent="0.2">
      <c r="A21" s="3602" t="s">
        <v>790</v>
      </c>
      <c r="B21" s="3603"/>
      <c r="C21" s="3603"/>
      <c r="D21" s="3603"/>
      <c r="E21" s="3604"/>
      <c r="F21" s="477" t="s">
        <v>117</v>
      </c>
      <c r="G21" s="478"/>
      <c r="H21" s="479" t="s">
        <v>785</v>
      </c>
      <c r="I21" s="480"/>
      <c r="J21" s="481"/>
      <c r="K21" s="373"/>
    </row>
    <row r="22" spans="1:11" s="185" customFormat="1" ht="25" customHeight="1" x14ac:dyDescent="0.2">
      <c r="A22" s="3602" t="s">
        <v>791</v>
      </c>
      <c r="B22" s="3603"/>
      <c r="C22" s="3603"/>
      <c r="D22" s="3603"/>
      <c r="E22" s="3604"/>
      <c r="F22" s="477" t="s">
        <v>117</v>
      </c>
      <c r="G22" s="478"/>
      <c r="H22" s="479" t="s">
        <v>785</v>
      </c>
      <c r="I22" s="480"/>
      <c r="J22" s="481"/>
      <c r="K22" s="373"/>
    </row>
    <row r="23" spans="1:11" s="185" customFormat="1" ht="25" customHeight="1" x14ac:dyDescent="0.2">
      <c r="A23" s="482"/>
      <c r="B23" s="3605" t="s">
        <v>792</v>
      </c>
      <c r="C23" s="3603"/>
      <c r="D23" s="3603"/>
      <c r="E23" s="3604"/>
      <c r="F23" s="477" t="s">
        <v>117</v>
      </c>
      <c r="G23" s="478"/>
      <c r="H23" s="479" t="s">
        <v>785</v>
      </c>
      <c r="I23" s="480"/>
      <c r="J23" s="481"/>
      <c r="K23" s="373"/>
    </row>
    <row r="24" spans="1:11" s="185" customFormat="1" ht="25" customHeight="1" x14ac:dyDescent="0.2">
      <c r="A24" s="483" t="s">
        <v>793</v>
      </c>
      <c r="B24" s="3605" t="s">
        <v>794</v>
      </c>
      <c r="C24" s="3603"/>
      <c r="D24" s="3603"/>
      <c r="E24" s="3604"/>
      <c r="F24" s="477" t="s">
        <v>117</v>
      </c>
      <c r="G24" s="478"/>
      <c r="H24" s="479" t="s">
        <v>785</v>
      </c>
      <c r="I24" s="480"/>
      <c r="J24" s="481"/>
      <c r="K24" s="373"/>
    </row>
    <row r="25" spans="1:11" s="185" customFormat="1" ht="25" customHeight="1" thickBot="1" x14ac:dyDescent="0.25">
      <c r="A25" s="484"/>
      <c r="B25" s="3605" t="s">
        <v>795</v>
      </c>
      <c r="C25" s="3603"/>
      <c r="D25" s="3603"/>
      <c r="E25" s="3604"/>
      <c r="F25" s="485" t="s">
        <v>117</v>
      </c>
      <c r="G25" s="478"/>
      <c r="H25" s="479" t="s">
        <v>785</v>
      </c>
      <c r="I25" s="480"/>
      <c r="J25" s="481"/>
      <c r="K25" s="373"/>
    </row>
    <row r="26" spans="1:11" s="185" customFormat="1" ht="30" customHeight="1" thickTop="1" thickBot="1" x14ac:dyDescent="0.25">
      <c r="A26" s="453" t="s">
        <v>1298</v>
      </c>
      <c r="B26" s="486"/>
      <c r="C26" s="454"/>
      <c r="D26" s="454"/>
      <c r="E26" s="454"/>
      <c r="F26" s="395"/>
      <c r="G26" s="487">
        <f>SUM(G16:G25)</f>
        <v>0</v>
      </c>
      <c r="H26" s="488" t="s">
        <v>797</v>
      </c>
      <c r="I26" s="489">
        <f>SUM(I16:I25)</f>
        <v>0</v>
      </c>
      <c r="J26" s="490"/>
      <c r="K26" s="373"/>
    </row>
    <row r="27" spans="1:11" ht="4.5" customHeight="1" x14ac:dyDescent="0.2"/>
    <row r="28" spans="1:11" ht="16.5" customHeight="1" x14ac:dyDescent="0.2">
      <c r="A28" s="235" t="s">
        <v>749</v>
      </c>
      <c r="B28" s="235"/>
      <c r="C28" s="235"/>
      <c r="D28" s="235"/>
      <c r="E28" s="235"/>
      <c r="F28" s="235"/>
    </row>
    <row r="29" spans="1:11" ht="16.5" customHeight="1" x14ac:dyDescent="0.2">
      <c r="A29" s="235" t="s">
        <v>798</v>
      </c>
      <c r="B29" s="235"/>
      <c r="C29" s="235"/>
      <c r="D29" s="235"/>
      <c r="E29" s="235"/>
      <c r="F29" s="235"/>
    </row>
    <row r="30" spans="1:11" ht="16.5" customHeight="1" x14ac:dyDescent="0.2">
      <c r="A30" s="235"/>
      <c r="B30" s="235"/>
      <c r="C30" s="235"/>
      <c r="D30" s="235"/>
      <c r="E30" s="235"/>
      <c r="F30" s="235"/>
    </row>
    <row r="31" spans="1:11" ht="16.5" customHeight="1" x14ac:dyDescent="0.2">
      <c r="A31" s="1367" t="s">
        <v>1329</v>
      </c>
      <c r="C31" s="235"/>
      <c r="D31" s="235"/>
      <c r="E31" s="235"/>
      <c r="F31" s="235"/>
    </row>
    <row r="32" spans="1:11" ht="16.5" customHeight="1" x14ac:dyDescent="0.2">
      <c r="A32" s="1367" t="s">
        <v>1600</v>
      </c>
      <c r="C32" s="235"/>
      <c r="D32" s="235"/>
      <c r="E32" s="235"/>
      <c r="F32" s="235"/>
    </row>
    <row r="33" spans="1:1" x14ac:dyDescent="0.2">
      <c r="A33" s="1367" t="s">
        <v>269</v>
      </c>
    </row>
  </sheetData>
  <sheetProtection selectLockedCells="1"/>
  <mergeCells count="16">
    <mergeCell ref="A2:J2"/>
    <mergeCell ref="A14:E15"/>
    <mergeCell ref="F14:F15"/>
    <mergeCell ref="G14:H15"/>
    <mergeCell ref="I14:I15"/>
    <mergeCell ref="J14:J15"/>
    <mergeCell ref="A22:E22"/>
    <mergeCell ref="B23:E23"/>
    <mergeCell ref="B24:E24"/>
    <mergeCell ref="B25:E25"/>
    <mergeCell ref="A16:E16"/>
    <mergeCell ref="A17:E17"/>
    <mergeCell ref="A18:E18"/>
    <mergeCell ref="A19:E19"/>
    <mergeCell ref="A20:E20"/>
    <mergeCell ref="A21:E21"/>
  </mergeCells>
  <phoneticPr fontId="2"/>
  <conditionalFormatting sqref="I16:I25">
    <cfRule type="expression" dxfId="2" priority="1" stopIfTrue="1">
      <formula>(#REF!="")</formula>
    </cfRule>
  </conditionalFormatting>
  <dataValidations count="1">
    <dataValidation type="list" allowBlank="1" showInputMessage="1" showErrorMessage="1" sqref="F16:F25" xr:uid="{00000000-0002-0000-1F00-000000000000}">
      <formula1>"□,■"</formula1>
    </dataValidation>
  </dataValidations>
  <printOptions horizontalCentered="1"/>
  <pageMargins left="0.78740157480314965" right="0.39370078740157483" top="0.59055118110236227" bottom="0.59055118110236227" header="0" footer="0"/>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5AA6-ECC7-49E0-818D-219F958BE67E}">
  <sheetPr codeName="Sheet6">
    <tabColor rgb="FF99FF99"/>
    <pageSetUpPr fitToPage="1"/>
  </sheetPr>
  <dimension ref="A1:O43"/>
  <sheetViews>
    <sheetView showGridLines="0" view="pageBreakPreview" zoomScaleNormal="100" zoomScaleSheetLayoutView="100" workbookViewId="0">
      <selection activeCell="B10" sqref="B10"/>
    </sheetView>
  </sheetViews>
  <sheetFormatPr defaultColWidth="9.59765625" defaultRowHeight="13" x14ac:dyDescent="0.2"/>
  <cols>
    <col min="1" max="1" width="3.69921875" style="19" customWidth="1"/>
    <col min="2" max="2" width="15.69921875" style="19" customWidth="1"/>
    <col min="3" max="4" width="3.69921875" style="19" customWidth="1"/>
    <col min="5" max="5" width="15.69921875" style="19" customWidth="1"/>
    <col min="6" max="7" width="3.69921875" style="19" customWidth="1"/>
    <col min="8" max="8" width="15.69921875" style="19" customWidth="1"/>
    <col min="9" max="9" width="3.69921875" style="19" customWidth="1"/>
    <col min="10" max="10" width="9.69921875" style="19" customWidth="1"/>
    <col min="11" max="11" width="3.69921875" style="19" customWidth="1"/>
    <col min="12" max="12" width="15.69921875" style="19" customWidth="1"/>
    <col min="13" max="13" width="3.69921875" style="19" customWidth="1"/>
    <col min="14" max="16384" width="9.59765625" style="19"/>
  </cols>
  <sheetData>
    <row r="1" spans="1:15" ht="15" customHeight="1" x14ac:dyDescent="0.2">
      <c r="B1" s="18"/>
      <c r="C1" s="18"/>
      <c r="D1" s="18"/>
      <c r="E1" s="18"/>
      <c r="F1" s="18"/>
      <c r="G1" s="18"/>
      <c r="H1" s="18"/>
      <c r="I1" s="18"/>
      <c r="J1" s="18"/>
      <c r="K1" s="18"/>
      <c r="L1" s="18"/>
      <c r="M1" s="22" t="s">
        <v>950</v>
      </c>
      <c r="N1" s="18"/>
      <c r="O1" s="18"/>
    </row>
    <row r="2" spans="1:15" ht="18" customHeight="1" x14ac:dyDescent="0.2">
      <c r="A2" s="20"/>
      <c r="B2" s="20"/>
      <c r="C2" s="20"/>
      <c r="D2" s="20"/>
      <c r="E2" s="20"/>
      <c r="F2" s="20"/>
      <c r="G2" s="20"/>
      <c r="H2" s="20"/>
      <c r="I2" s="20"/>
      <c r="J2" s="20"/>
      <c r="K2" s="20"/>
      <c r="L2" s="20"/>
      <c r="M2" s="20"/>
    </row>
    <row r="3" spans="1:15" ht="19" x14ac:dyDescent="0.2">
      <c r="A3" s="2134" t="s">
        <v>127</v>
      </c>
      <c r="B3" s="2134"/>
      <c r="C3" s="2134"/>
      <c r="D3" s="2134"/>
      <c r="E3" s="2134"/>
      <c r="F3" s="2134"/>
      <c r="G3" s="2134"/>
      <c r="H3" s="2134"/>
      <c r="I3" s="2134"/>
      <c r="J3" s="2134"/>
      <c r="K3" s="2134"/>
      <c r="L3" s="2134"/>
      <c r="M3" s="2134"/>
      <c r="N3" s="20"/>
      <c r="O3" s="20"/>
    </row>
    <row r="4" spans="1:15" ht="18" customHeight="1" x14ac:dyDescent="0.2">
      <c r="A4" s="21"/>
      <c r="B4" s="21"/>
      <c r="C4" s="21"/>
      <c r="D4" s="21"/>
      <c r="E4" s="21"/>
      <c r="F4" s="21"/>
      <c r="G4" s="21"/>
      <c r="H4" s="21"/>
      <c r="I4" s="21"/>
      <c r="J4" s="21"/>
      <c r="K4" s="21"/>
      <c r="L4" s="21"/>
      <c r="M4" s="21"/>
    </row>
    <row r="5" spans="1:15" ht="15" customHeight="1" x14ac:dyDescent="0.2">
      <c r="A5" s="18"/>
      <c r="B5" s="18"/>
      <c r="C5" s="18"/>
      <c r="D5" s="18"/>
      <c r="E5" s="18"/>
      <c r="F5" s="18"/>
      <c r="G5" s="18"/>
      <c r="H5" s="18"/>
      <c r="I5" s="18"/>
      <c r="J5" s="18"/>
      <c r="K5" s="18"/>
      <c r="L5" s="18"/>
      <c r="M5" s="18"/>
    </row>
    <row r="6" spans="1:15" ht="15" customHeight="1" x14ac:dyDescent="0.2">
      <c r="A6" s="2124" t="s">
        <v>128</v>
      </c>
      <c r="B6" s="2124"/>
      <c r="C6" s="2124"/>
      <c r="D6" s="2124"/>
      <c r="E6" s="2124"/>
      <c r="F6" s="2124"/>
      <c r="G6" s="2124"/>
      <c r="H6" s="2124"/>
      <c r="I6" s="2124"/>
      <c r="J6" s="2124"/>
      <c r="K6" s="2124"/>
      <c r="L6" s="2124"/>
      <c r="M6" s="2124"/>
    </row>
    <row r="7" spans="1:15" ht="15" customHeight="1" x14ac:dyDescent="0.2">
      <c r="A7" s="18"/>
      <c r="B7" s="18"/>
      <c r="C7" s="18"/>
      <c r="D7" s="18"/>
      <c r="E7" s="18"/>
      <c r="F7" s="18"/>
      <c r="G7" s="18"/>
      <c r="H7" s="18"/>
      <c r="I7" s="18"/>
      <c r="J7" s="18"/>
      <c r="K7" s="18"/>
      <c r="L7" s="18"/>
      <c r="M7" s="22" t="s">
        <v>109</v>
      </c>
    </row>
    <row r="8" spans="1:15" ht="25.5" customHeight="1" x14ac:dyDescent="0.2">
      <c r="A8" s="2126" t="s">
        <v>129</v>
      </c>
      <c r="B8" s="2127"/>
      <c r="C8" s="2127"/>
      <c r="D8" s="2128" t="s">
        <v>1475</v>
      </c>
      <c r="E8" s="2129"/>
      <c r="F8" s="2130"/>
      <c r="G8" s="2128" t="s">
        <v>110</v>
      </c>
      <c r="H8" s="2129"/>
      <c r="I8" s="2130"/>
      <c r="J8" s="23" t="s">
        <v>111</v>
      </c>
      <c r="K8" s="2127" t="s">
        <v>112</v>
      </c>
      <c r="L8" s="2127"/>
      <c r="M8" s="2131"/>
    </row>
    <row r="9" spans="1:15" ht="33" customHeight="1" x14ac:dyDescent="0.2">
      <c r="A9" s="24" t="s">
        <v>113</v>
      </c>
      <c r="B9" s="1679"/>
      <c r="C9" s="26" t="s">
        <v>114</v>
      </c>
      <c r="D9" s="27" t="s">
        <v>113</v>
      </c>
      <c r="E9" s="25"/>
      <c r="F9" s="28" t="s">
        <v>114</v>
      </c>
      <c r="G9" s="27" t="s">
        <v>113</v>
      </c>
      <c r="H9" s="25"/>
      <c r="I9" s="28" t="s">
        <v>114</v>
      </c>
      <c r="J9" s="2121" t="s">
        <v>115</v>
      </c>
      <c r="K9" s="29" t="s">
        <v>113</v>
      </c>
      <c r="L9" s="25"/>
      <c r="M9" s="30" t="s">
        <v>114</v>
      </c>
    </row>
    <row r="10" spans="1:15" ht="33" customHeight="1" x14ac:dyDescent="0.2">
      <c r="A10" s="31" t="s">
        <v>130</v>
      </c>
      <c r="B10" s="1680"/>
      <c r="C10" s="33"/>
      <c r="D10" s="34"/>
      <c r="E10" s="32"/>
      <c r="F10" s="35"/>
      <c r="G10" s="34"/>
      <c r="H10" s="32"/>
      <c r="I10" s="35"/>
      <c r="J10" s="2122"/>
      <c r="K10" s="36"/>
      <c r="L10" s="32"/>
      <c r="M10" s="37"/>
      <c r="O10" s="15"/>
    </row>
    <row r="11" spans="1:15" ht="30" customHeight="1" x14ac:dyDescent="0.2">
      <c r="A11" s="38"/>
      <c r="B11" s="38"/>
      <c r="C11" s="38"/>
      <c r="D11" s="38"/>
      <c r="E11" s="38"/>
      <c r="F11" s="38"/>
      <c r="G11" s="38"/>
      <c r="H11" s="38"/>
      <c r="I11" s="38"/>
      <c r="J11" s="38"/>
      <c r="K11" s="38"/>
      <c r="L11" s="38"/>
      <c r="M11" s="38"/>
    </row>
    <row r="12" spans="1:15" ht="15" customHeight="1" x14ac:dyDescent="0.2">
      <c r="A12" s="2124" t="s">
        <v>131</v>
      </c>
      <c r="B12" s="2124"/>
      <c r="C12" s="2124"/>
      <c r="D12" s="2124"/>
      <c r="E12" s="2124"/>
      <c r="F12" s="2124"/>
      <c r="G12" s="2124"/>
      <c r="H12" s="2124"/>
      <c r="I12" s="2124"/>
      <c r="J12" s="2124"/>
      <c r="K12" s="2124"/>
      <c r="L12" s="2124"/>
      <c r="M12" s="2124"/>
    </row>
    <row r="13" spans="1:15" ht="15" customHeight="1" x14ac:dyDescent="0.2">
      <c r="A13" s="2125"/>
      <c r="B13" s="2125"/>
      <c r="C13" s="2125"/>
      <c r="D13" s="2125"/>
      <c r="E13" s="2125"/>
      <c r="F13" s="2125"/>
      <c r="G13" s="2125"/>
      <c r="H13" s="2125"/>
      <c r="I13" s="2125"/>
      <c r="J13" s="2125"/>
      <c r="K13" s="18"/>
      <c r="L13" s="18"/>
      <c r="M13" s="22" t="s">
        <v>132</v>
      </c>
    </row>
    <row r="14" spans="1:15" ht="25.5" customHeight="1" x14ac:dyDescent="0.2">
      <c r="A14" s="2126" t="s">
        <v>129</v>
      </c>
      <c r="B14" s="2127"/>
      <c r="C14" s="2127"/>
      <c r="D14" s="2128" t="s">
        <v>1475</v>
      </c>
      <c r="E14" s="2129"/>
      <c r="F14" s="2130"/>
      <c r="G14" s="2128" t="s">
        <v>110</v>
      </c>
      <c r="H14" s="2129"/>
      <c r="I14" s="2130"/>
      <c r="J14" s="23" t="s">
        <v>111</v>
      </c>
      <c r="K14" s="2127" t="s">
        <v>112</v>
      </c>
      <c r="L14" s="2127"/>
      <c r="M14" s="2131"/>
    </row>
    <row r="15" spans="1:15" ht="33" customHeight="1" x14ac:dyDescent="0.2">
      <c r="A15" s="24" t="s">
        <v>113</v>
      </c>
      <c r="B15" s="1679"/>
      <c r="C15" s="26" t="s">
        <v>114</v>
      </c>
      <c r="D15" s="27" t="s">
        <v>113</v>
      </c>
      <c r="E15" s="25"/>
      <c r="F15" s="28" t="s">
        <v>114</v>
      </c>
      <c r="G15" s="27" t="s">
        <v>113</v>
      </c>
      <c r="H15" s="25"/>
      <c r="I15" s="28" t="s">
        <v>114</v>
      </c>
      <c r="J15" s="2121" t="s">
        <v>115</v>
      </c>
      <c r="K15" s="29" t="s">
        <v>113</v>
      </c>
      <c r="L15" s="25"/>
      <c r="M15" s="30" t="s">
        <v>114</v>
      </c>
    </row>
    <row r="16" spans="1:15" ht="33" customHeight="1" x14ac:dyDescent="0.2">
      <c r="A16" s="31" t="s">
        <v>130</v>
      </c>
      <c r="B16" s="1680"/>
      <c r="C16" s="33"/>
      <c r="D16" s="34"/>
      <c r="E16" s="32"/>
      <c r="F16" s="35"/>
      <c r="G16" s="34"/>
      <c r="H16" s="32"/>
      <c r="I16" s="35"/>
      <c r="J16" s="2122"/>
      <c r="K16" s="36"/>
      <c r="L16" s="32"/>
      <c r="M16" s="37"/>
    </row>
    <row r="17" spans="1:13" ht="30" customHeight="1" x14ac:dyDescent="0.2">
      <c r="A17" s="39"/>
      <c r="B17" s="39"/>
      <c r="C17" s="39"/>
      <c r="D17" s="39"/>
      <c r="E17" s="39"/>
      <c r="F17" s="39"/>
      <c r="G17" s="39"/>
      <c r="H17" s="39"/>
      <c r="I17" s="39"/>
      <c r="J17" s="39"/>
      <c r="K17" s="16"/>
      <c r="L17" s="16"/>
      <c r="M17" s="40"/>
    </row>
    <row r="18" spans="1:13" ht="15" customHeight="1" x14ac:dyDescent="0.2">
      <c r="A18" s="2124" t="s">
        <v>1480</v>
      </c>
      <c r="B18" s="2124"/>
      <c r="C18" s="2124"/>
      <c r="D18" s="2124"/>
      <c r="E18" s="2124"/>
      <c r="F18" s="2124"/>
      <c r="G18" s="2124"/>
      <c r="H18" s="2124"/>
      <c r="I18" s="2124"/>
      <c r="J18" s="2124"/>
      <c r="K18" s="2124"/>
      <c r="L18" s="2124"/>
      <c r="M18" s="2124"/>
    </row>
    <row r="19" spans="1:13" ht="15" customHeight="1" x14ac:dyDescent="0.2">
      <c r="A19" s="2125"/>
      <c r="B19" s="2125"/>
      <c r="C19" s="2125"/>
      <c r="D19" s="2125"/>
      <c r="E19" s="2125"/>
      <c r="F19" s="2125"/>
      <c r="G19" s="2125"/>
      <c r="H19" s="2125"/>
      <c r="I19" s="2125"/>
      <c r="J19" s="2125"/>
      <c r="K19" s="18"/>
      <c r="L19" s="18"/>
      <c r="M19" s="22" t="s">
        <v>132</v>
      </c>
    </row>
    <row r="20" spans="1:13" ht="25.5" customHeight="1" x14ac:dyDescent="0.2">
      <c r="A20" s="2126" t="s">
        <v>129</v>
      </c>
      <c r="B20" s="2127"/>
      <c r="C20" s="2127"/>
      <c r="D20" s="2128" t="s">
        <v>1475</v>
      </c>
      <c r="E20" s="2129"/>
      <c r="F20" s="2130"/>
      <c r="G20" s="2128" t="s">
        <v>110</v>
      </c>
      <c r="H20" s="2129"/>
      <c r="I20" s="2130"/>
      <c r="J20" s="23" t="s">
        <v>111</v>
      </c>
      <c r="K20" s="2127" t="s">
        <v>112</v>
      </c>
      <c r="L20" s="2127"/>
      <c r="M20" s="2131"/>
    </row>
    <row r="21" spans="1:13" ht="33" customHeight="1" x14ac:dyDescent="0.2">
      <c r="A21" s="24" t="s">
        <v>113</v>
      </c>
      <c r="B21" s="1679"/>
      <c r="C21" s="26" t="s">
        <v>114</v>
      </c>
      <c r="D21" s="27" t="s">
        <v>113</v>
      </c>
      <c r="E21" s="25"/>
      <c r="F21" s="28" t="s">
        <v>114</v>
      </c>
      <c r="G21" s="27" t="s">
        <v>113</v>
      </c>
      <c r="H21" s="25"/>
      <c r="I21" s="28" t="s">
        <v>114</v>
      </c>
      <c r="J21" s="2121" t="s">
        <v>115</v>
      </c>
      <c r="K21" s="29" t="s">
        <v>113</v>
      </c>
      <c r="L21" s="25"/>
      <c r="M21" s="30" t="s">
        <v>114</v>
      </c>
    </row>
    <row r="22" spans="1:13" ht="33" customHeight="1" x14ac:dyDescent="0.2">
      <c r="A22" s="31" t="s">
        <v>130</v>
      </c>
      <c r="B22" s="1680"/>
      <c r="C22" s="33"/>
      <c r="D22" s="34"/>
      <c r="E22" s="32"/>
      <c r="F22" s="35"/>
      <c r="G22" s="34"/>
      <c r="H22" s="32"/>
      <c r="I22" s="35"/>
      <c r="J22" s="2122"/>
      <c r="K22" s="36"/>
      <c r="L22" s="32"/>
      <c r="M22" s="37"/>
    </row>
    <row r="23" spans="1:13" x14ac:dyDescent="0.2">
      <c r="A23" s="38"/>
      <c r="B23" s="38"/>
      <c r="C23" s="38"/>
      <c r="D23" s="38"/>
      <c r="E23" s="38"/>
      <c r="F23" s="38"/>
      <c r="G23" s="38"/>
      <c r="H23" s="38"/>
      <c r="I23" s="38"/>
      <c r="J23" s="38"/>
      <c r="K23" s="38"/>
      <c r="L23" s="38"/>
      <c r="M23" s="38"/>
    </row>
    <row r="24" spans="1:13" ht="14" x14ac:dyDescent="0.2">
      <c r="A24" s="39"/>
      <c r="B24" s="39"/>
      <c r="C24" s="39"/>
      <c r="D24" s="39"/>
      <c r="E24" s="39"/>
      <c r="F24" s="39"/>
      <c r="G24" s="39"/>
      <c r="H24" s="39"/>
      <c r="I24" s="39"/>
      <c r="J24" s="39"/>
      <c r="K24" s="16"/>
      <c r="L24" s="16"/>
      <c r="M24" s="40"/>
    </row>
    <row r="25" spans="1:13" ht="13.5" customHeight="1" x14ac:dyDescent="0.2">
      <c r="A25" s="2132" t="s">
        <v>133</v>
      </c>
      <c r="B25" s="2132"/>
      <c r="C25" s="2132"/>
      <c r="D25" s="2132"/>
      <c r="E25" s="2132"/>
      <c r="F25" s="2132"/>
      <c r="G25" s="2132"/>
      <c r="H25" s="2132"/>
      <c r="I25" s="2132"/>
      <c r="J25" s="2132"/>
      <c r="K25" s="2132"/>
      <c r="L25" s="2132"/>
      <c r="M25" s="2132"/>
    </row>
    <row r="26" spans="1:13" x14ac:dyDescent="0.2">
      <c r="A26" s="41"/>
      <c r="B26" s="41"/>
      <c r="C26" s="41"/>
      <c r="D26" s="41"/>
      <c r="E26" s="41"/>
      <c r="F26" s="41"/>
      <c r="G26" s="41"/>
      <c r="H26" s="41"/>
      <c r="I26" s="41"/>
      <c r="J26" s="41"/>
      <c r="K26" s="41"/>
      <c r="L26" s="41"/>
      <c r="M26" s="41"/>
    </row>
    <row r="27" spans="1:13" x14ac:dyDescent="0.2">
      <c r="A27" s="2133" t="s">
        <v>134</v>
      </c>
      <c r="B27" s="2133"/>
      <c r="C27" s="2133"/>
      <c r="D27" s="2133"/>
      <c r="E27" s="2133"/>
      <c r="F27" s="2133"/>
      <c r="G27" s="2133"/>
      <c r="H27" s="2133"/>
      <c r="I27" s="2133"/>
      <c r="J27" s="2133"/>
      <c r="K27" s="2133"/>
      <c r="L27" s="2133"/>
      <c r="M27" s="2133"/>
    </row>
    <row r="28" spans="1:13" x14ac:dyDescent="0.2">
      <c r="A28" s="2133" t="s">
        <v>135</v>
      </c>
      <c r="B28" s="2133"/>
      <c r="C28" s="2133"/>
      <c r="D28" s="2133"/>
      <c r="E28" s="2133"/>
      <c r="F28" s="2133"/>
      <c r="G28" s="2133"/>
      <c r="H28" s="2133"/>
      <c r="I28" s="2133"/>
      <c r="J28" s="2133"/>
      <c r="K28" s="2133"/>
      <c r="L28" s="2133"/>
      <c r="M28" s="2133"/>
    </row>
    <row r="29" spans="1:13" x14ac:dyDescent="0.2">
      <c r="A29" s="2133" t="s">
        <v>136</v>
      </c>
      <c r="B29" s="2133"/>
      <c r="C29" s="2133"/>
      <c r="D29" s="2133"/>
      <c r="E29" s="2133"/>
      <c r="F29" s="2133"/>
      <c r="G29" s="2133"/>
      <c r="H29" s="2133"/>
      <c r="I29" s="2133"/>
      <c r="J29" s="2133"/>
      <c r="K29" s="2133"/>
      <c r="L29" s="2133"/>
      <c r="M29" s="2133"/>
    </row>
    <row r="30" spans="1:13" x14ac:dyDescent="0.2">
      <c r="A30" s="38"/>
      <c r="B30" s="38"/>
      <c r="C30" s="38"/>
      <c r="D30" s="38"/>
      <c r="E30" s="38"/>
      <c r="F30" s="38"/>
      <c r="G30" s="38"/>
      <c r="H30" s="38"/>
      <c r="I30" s="38"/>
      <c r="J30" s="38"/>
      <c r="K30" s="38"/>
      <c r="L30" s="38"/>
      <c r="M30" s="38"/>
    </row>
    <row r="31" spans="1:13" x14ac:dyDescent="0.2">
      <c r="A31" s="38"/>
      <c r="B31" s="38"/>
      <c r="C31" s="38"/>
      <c r="D31" s="38"/>
      <c r="E31" s="38"/>
      <c r="F31" s="38"/>
      <c r="G31" s="38"/>
      <c r="H31" s="38"/>
      <c r="I31" s="38"/>
      <c r="J31" s="38"/>
      <c r="K31" s="38"/>
      <c r="L31" s="38"/>
      <c r="M31" s="38"/>
    </row>
    <row r="33" spans="1:13" ht="12" customHeight="1" x14ac:dyDescent="0.2"/>
    <row r="43" spans="1:13" x14ac:dyDescent="0.2">
      <c r="A43" s="2123" t="str">
        <f>IF(基本情報!D13="","事業名：　　　　　　　　　　　　　　　　　　　　",CONCATENATE("事業名：","",基本情報!D13))</f>
        <v>事業名：　　　　　　　　　　　　　　　　　　　　</v>
      </c>
      <c r="B43" s="2123"/>
      <c r="C43" s="2123"/>
      <c r="D43" s="2123"/>
      <c r="E43" s="2123"/>
      <c r="F43" s="2123"/>
      <c r="G43" s="2123"/>
      <c r="H43" s="2123"/>
      <c r="I43" s="2123"/>
      <c r="J43" s="2123"/>
      <c r="K43" s="2123"/>
      <c r="L43" s="2123"/>
      <c r="M43" s="2123"/>
    </row>
  </sheetData>
  <sheetProtection selectLockedCells="1"/>
  <mergeCells count="28">
    <mergeCell ref="J9:J10"/>
    <mergeCell ref="D8:F8"/>
    <mergeCell ref="A3:M3"/>
    <mergeCell ref="A6:M6"/>
    <mergeCell ref="A8:C8"/>
    <mergeCell ref="G8:I8"/>
    <mergeCell ref="K8:M8"/>
    <mergeCell ref="A12:M12"/>
    <mergeCell ref="A13:B13"/>
    <mergeCell ref="C13:J13"/>
    <mergeCell ref="A14:C14"/>
    <mergeCell ref="G14:I14"/>
    <mergeCell ref="K14:M14"/>
    <mergeCell ref="D14:F14"/>
    <mergeCell ref="J15:J16"/>
    <mergeCell ref="A43:M43"/>
    <mergeCell ref="A18:M18"/>
    <mergeCell ref="A19:B19"/>
    <mergeCell ref="C19:J19"/>
    <mergeCell ref="A20:C20"/>
    <mergeCell ref="G20:I20"/>
    <mergeCell ref="K20:M20"/>
    <mergeCell ref="D20:F20"/>
    <mergeCell ref="J21:J22"/>
    <mergeCell ref="A25:M25"/>
    <mergeCell ref="A27:M27"/>
    <mergeCell ref="A28:M28"/>
    <mergeCell ref="A29:M29"/>
  </mergeCells>
  <phoneticPr fontId="2"/>
  <printOptions horizontalCentered="1"/>
  <pageMargins left="0.59055118110236227" right="0.59055118110236227" top="0.59055118110236227" bottom="0.59055118110236227" header="0" footer="0"/>
  <pageSetup paperSize="9" scale="99" fitToHeight="0"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A000-A3D4-457D-A7AA-D91EDFC5B5FC}">
  <sheetPr>
    <tabColor rgb="FFFFFF00"/>
  </sheetPr>
  <dimension ref="A1:I87"/>
  <sheetViews>
    <sheetView showGridLines="0" view="pageBreakPreview" zoomScaleNormal="100" zoomScaleSheetLayoutView="100" workbookViewId="0">
      <selection activeCell="H9" sqref="H9"/>
    </sheetView>
  </sheetViews>
  <sheetFormatPr defaultColWidth="9.59765625" defaultRowHeight="13" x14ac:dyDescent="0.2"/>
  <cols>
    <col min="1" max="1" width="11.09765625" style="195" customWidth="1"/>
    <col min="2" max="2" width="19.8984375" style="195" customWidth="1"/>
    <col min="3" max="3" width="9.09765625" style="195" customWidth="1"/>
    <col min="4" max="5" width="8.09765625" style="195" customWidth="1"/>
    <col min="6" max="6" width="24.09765625" style="195" customWidth="1"/>
    <col min="7" max="7" width="13.3984375" style="195" customWidth="1"/>
    <col min="8" max="8" width="13.3984375" style="219" customWidth="1"/>
    <col min="9" max="16384" width="9.59765625" style="195"/>
  </cols>
  <sheetData>
    <row r="1" spans="1:9" s="185" customFormat="1" ht="21" customHeight="1" thickBot="1" x14ac:dyDescent="0.25">
      <c r="A1" s="491" t="s">
        <v>799</v>
      </c>
      <c r="B1" s="492"/>
      <c r="C1" s="493"/>
      <c r="D1" s="493"/>
      <c r="E1" s="493"/>
      <c r="F1" s="493"/>
      <c r="G1" s="186"/>
      <c r="H1" s="187" t="s">
        <v>1734</v>
      </c>
      <c r="I1" s="186"/>
    </row>
    <row r="2" spans="1:9" s="185" customFormat="1" ht="36" customHeight="1" x14ac:dyDescent="0.2">
      <c r="A2" s="3640" t="s">
        <v>847</v>
      </c>
      <c r="B2" s="3641"/>
      <c r="C2" s="3641"/>
      <c r="D2" s="3641"/>
      <c r="E2" s="3641"/>
      <c r="F2" s="3641"/>
      <c r="G2" s="3641"/>
      <c r="H2" s="3641"/>
      <c r="I2" s="1793" t="s">
        <v>218</v>
      </c>
    </row>
    <row r="3" spans="1:9" s="185" customFormat="1" ht="4.5" customHeight="1" x14ac:dyDescent="0.2">
      <c r="A3" s="470"/>
      <c r="B3" s="436"/>
      <c r="C3" s="436"/>
      <c r="D3" s="436"/>
      <c r="E3" s="436"/>
      <c r="F3" s="436"/>
      <c r="G3" s="436"/>
      <c r="H3" s="436"/>
      <c r="I3" s="373"/>
    </row>
    <row r="4" spans="1:9" s="185" customFormat="1" ht="12" customHeight="1" x14ac:dyDescent="0.2">
      <c r="A4" s="3647" t="s">
        <v>1403</v>
      </c>
      <c r="B4" s="3647"/>
      <c r="C4" s="3647"/>
      <c r="D4" s="3647"/>
      <c r="E4" s="3647"/>
      <c r="F4" s="3647"/>
      <c r="G4" s="3647"/>
      <c r="H4" s="3647"/>
      <c r="I4" s="373"/>
    </row>
    <row r="5" spans="1:9" s="185" customFormat="1" ht="12" customHeight="1" x14ac:dyDescent="0.2">
      <c r="A5" s="3647"/>
      <c r="B5" s="3647"/>
      <c r="C5" s="3647"/>
      <c r="D5" s="3647"/>
      <c r="E5" s="3647"/>
      <c r="F5" s="3647"/>
      <c r="G5" s="3647"/>
      <c r="H5" s="3647"/>
      <c r="I5" s="373"/>
    </row>
    <row r="6" spans="1:9" s="185" customFormat="1" ht="4.5" customHeight="1" thickBot="1" x14ac:dyDescent="0.25">
      <c r="A6" s="470"/>
      <c r="B6" s="436"/>
      <c r="C6" s="436"/>
      <c r="D6" s="436"/>
      <c r="E6" s="436"/>
      <c r="F6" s="436"/>
      <c r="G6" s="436"/>
      <c r="H6" s="436"/>
      <c r="I6" s="373"/>
    </row>
    <row r="7" spans="1:9" ht="16.5" customHeight="1" x14ac:dyDescent="0.2">
      <c r="A7" s="3582" t="s">
        <v>726</v>
      </c>
      <c r="B7" s="2818"/>
      <c r="C7" s="3582" t="s">
        <v>727</v>
      </c>
      <c r="D7" s="3585"/>
      <c r="E7" s="3585"/>
      <c r="F7" s="3585"/>
      <c r="G7" s="2818"/>
      <c r="H7" s="3587" t="s">
        <v>800</v>
      </c>
    </row>
    <row r="8" spans="1:9" ht="16.5" customHeight="1" thickBot="1" x14ac:dyDescent="0.25">
      <c r="A8" s="3583"/>
      <c r="B8" s="3584"/>
      <c r="C8" s="3583"/>
      <c r="D8" s="3586"/>
      <c r="E8" s="3586"/>
      <c r="F8" s="3586"/>
      <c r="G8" s="3584"/>
      <c r="H8" s="3648"/>
    </row>
    <row r="9" spans="1:9" ht="17.25" customHeight="1" x14ac:dyDescent="0.2">
      <c r="A9" s="376" t="s">
        <v>729</v>
      </c>
      <c r="B9" s="3642" t="s">
        <v>801</v>
      </c>
      <c r="C9" s="494"/>
      <c r="D9" s="495" t="s">
        <v>802</v>
      </c>
      <c r="E9" s="496"/>
      <c r="F9" s="497"/>
      <c r="G9" s="498" t="s">
        <v>731</v>
      </c>
      <c r="H9" s="499"/>
      <c r="I9" s="292"/>
    </row>
    <row r="10" spans="1:9" ht="17.25" customHeight="1" x14ac:dyDescent="0.2">
      <c r="A10" s="378"/>
      <c r="B10" s="3628"/>
      <c r="C10" s="500"/>
      <c r="D10" s="501" t="s">
        <v>803</v>
      </c>
      <c r="E10" s="502"/>
      <c r="F10" s="503"/>
      <c r="G10" s="504" t="s">
        <v>731</v>
      </c>
      <c r="H10" s="505"/>
      <c r="I10" s="292"/>
    </row>
    <row r="11" spans="1:9" ht="17.25" customHeight="1" x14ac:dyDescent="0.2">
      <c r="A11" s="378"/>
      <c r="B11" s="517"/>
      <c r="C11" s="549"/>
      <c r="D11" s="550" t="s">
        <v>835</v>
      </c>
      <c r="E11" s="551"/>
      <c r="F11" s="552"/>
      <c r="G11" s="553" t="s">
        <v>731</v>
      </c>
      <c r="H11" s="506"/>
      <c r="I11" s="292"/>
    </row>
    <row r="12" spans="1:9" ht="17.25" customHeight="1" x14ac:dyDescent="0.2">
      <c r="A12" s="378"/>
      <c r="B12" s="507"/>
      <c r="C12" s="1472"/>
      <c r="D12" s="302" t="s">
        <v>805</v>
      </c>
      <c r="E12" s="301"/>
      <c r="F12" s="303"/>
      <c r="G12" s="1474" t="s">
        <v>806</v>
      </c>
      <c r="H12" s="1471">
        <f>SUM(H9:H11)</f>
        <v>0</v>
      </c>
      <c r="I12" s="292"/>
    </row>
    <row r="13" spans="1:9" ht="17.25" customHeight="1" x14ac:dyDescent="0.2">
      <c r="A13" s="378"/>
      <c r="B13" s="3627" t="s">
        <v>732</v>
      </c>
      <c r="C13" s="508"/>
      <c r="D13" s="509" t="s">
        <v>802</v>
      </c>
      <c r="E13" s="510"/>
      <c r="F13" s="511"/>
      <c r="G13" s="512" t="s">
        <v>807</v>
      </c>
      <c r="H13" s="513"/>
      <c r="I13" s="292"/>
    </row>
    <row r="14" spans="1:9" ht="17.25" customHeight="1" x14ac:dyDescent="0.2">
      <c r="A14" s="378"/>
      <c r="B14" s="3628"/>
      <c r="C14" s="500"/>
      <c r="D14" s="501" t="s">
        <v>803</v>
      </c>
      <c r="E14" s="502"/>
      <c r="F14" s="503"/>
      <c r="G14" s="504" t="s">
        <v>807</v>
      </c>
      <c r="H14" s="505"/>
      <c r="I14" s="292"/>
    </row>
    <row r="15" spans="1:9" ht="17.25" customHeight="1" x14ac:dyDescent="0.2">
      <c r="A15" s="378"/>
      <c r="B15" s="385"/>
      <c r="C15" s="549"/>
      <c r="D15" s="550" t="s">
        <v>804</v>
      </c>
      <c r="E15" s="551"/>
      <c r="F15" s="552"/>
      <c r="G15" s="553" t="s">
        <v>733</v>
      </c>
      <c r="H15" s="506"/>
      <c r="I15" s="292"/>
    </row>
    <row r="16" spans="1:9" ht="17.25" customHeight="1" x14ac:dyDescent="0.2">
      <c r="A16" s="378"/>
      <c r="B16" s="392"/>
      <c r="C16" s="1472"/>
      <c r="D16" s="302" t="s">
        <v>805</v>
      </c>
      <c r="E16" s="301"/>
      <c r="F16" s="303"/>
      <c r="G16" s="1475" t="s">
        <v>808</v>
      </c>
      <c r="H16" s="1470">
        <f>SUM(H13:H15)</f>
        <v>0</v>
      </c>
      <c r="I16" s="292"/>
    </row>
    <row r="17" spans="1:9" ht="17.25" customHeight="1" x14ac:dyDescent="0.2">
      <c r="A17" s="378"/>
      <c r="B17" s="3627" t="s">
        <v>1607</v>
      </c>
      <c r="C17" s="508"/>
      <c r="D17" s="509" t="s">
        <v>802</v>
      </c>
      <c r="E17" s="510"/>
      <c r="F17" s="511"/>
      <c r="G17" s="554" t="s">
        <v>751</v>
      </c>
      <c r="H17" s="513"/>
      <c r="I17" s="1404" t="s">
        <v>1319</v>
      </c>
    </row>
    <row r="18" spans="1:9" ht="17.25" customHeight="1" x14ac:dyDescent="0.2">
      <c r="A18" s="378"/>
      <c r="B18" s="3628"/>
      <c r="C18" s="500"/>
      <c r="D18" s="501" t="s">
        <v>803</v>
      </c>
      <c r="E18" s="502"/>
      <c r="F18" s="503"/>
      <c r="G18" s="504" t="s">
        <v>836</v>
      </c>
      <c r="H18" s="505"/>
      <c r="I18" s="1404"/>
    </row>
    <row r="19" spans="1:9" ht="17.25" customHeight="1" x14ac:dyDescent="0.2">
      <c r="A19" s="378"/>
      <c r="B19" s="385"/>
      <c r="C19" s="549"/>
      <c r="D19" s="550" t="s">
        <v>804</v>
      </c>
      <c r="E19" s="551"/>
      <c r="F19" s="552"/>
      <c r="G19" s="553" t="s">
        <v>836</v>
      </c>
      <c r="H19" s="506"/>
      <c r="I19" s="1404"/>
    </row>
    <row r="20" spans="1:9" ht="17.25" customHeight="1" x14ac:dyDescent="0.2">
      <c r="A20" s="378"/>
      <c r="B20" s="392"/>
      <c r="C20" s="1472"/>
      <c r="D20" s="302" t="s">
        <v>805</v>
      </c>
      <c r="E20" s="301"/>
      <c r="F20" s="303"/>
      <c r="G20" s="1475" t="s">
        <v>837</v>
      </c>
      <c r="H20" s="1470">
        <f>SUM(H17:H19)</f>
        <v>0</v>
      </c>
      <c r="I20" s="1404"/>
    </row>
    <row r="21" spans="1:9" ht="17.25" customHeight="1" thickBot="1" x14ac:dyDescent="0.25">
      <c r="A21" s="381"/>
      <c r="B21" s="382" t="s">
        <v>734</v>
      </c>
      <c r="C21" s="1476" t="s">
        <v>838</v>
      </c>
      <c r="D21" s="1477"/>
      <c r="E21" s="1477"/>
      <c r="F21" s="1477"/>
      <c r="G21" s="1478"/>
      <c r="H21" s="1467">
        <f>SUM(H12,H16,H20)</f>
        <v>0</v>
      </c>
      <c r="I21" s="1404" t="s">
        <v>1317</v>
      </c>
    </row>
    <row r="22" spans="1:9" ht="17.25" customHeight="1" x14ac:dyDescent="0.2">
      <c r="A22" s="3645" t="s">
        <v>735</v>
      </c>
      <c r="B22" s="3642" t="s">
        <v>809</v>
      </c>
      <c r="C22" s="390"/>
      <c r="D22" s="515" t="s">
        <v>810</v>
      </c>
      <c r="E22" s="496"/>
      <c r="F22" s="497"/>
      <c r="G22" s="498" t="s">
        <v>737</v>
      </c>
      <c r="H22" s="499"/>
      <c r="I22" s="1404" t="s">
        <v>1318</v>
      </c>
    </row>
    <row r="23" spans="1:9" ht="17.25" customHeight="1" x14ac:dyDescent="0.2">
      <c r="A23" s="3646"/>
      <c r="B23" s="3628"/>
      <c r="C23" s="388" t="s">
        <v>811</v>
      </c>
      <c r="D23" s="516" t="s">
        <v>812</v>
      </c>
      <c r="E23" s="502"/>
      <c r="F23" s="503"/>
      <c r="G23" s="504" t="s">
        <v>813</v>
      </c>
      <c r="H23" s="505"/>
      <c r="I23" s="292"/>
    </row>
    <row r="24" spans="1:9" ht="17.25" customHeight="1" x14ac:dyDescent="0.2">
      <c r="A24" s="378"/>
      <c r="B24" s="517"/>
      <c r="C24" s="388"/>
      <c r="D24" s="525" t="s">
        <v>804</v>
      </c>
      <c r="E24" s="551"/>
      <c r="F24" s="552"/>
      <c r="G24" s="555" t="s">
        <v>813</v>
      </c>
      <c r="H24" s="506"/>
      <c r="I24" s="292"/>
    </row>
    <row r="25" spans="1:9" ht="17.25" customHeight="1" x14ac:dyDescent="0.2">
      <c r="A25" s="378"/>
      <c r="B25" s="517"/>
      <c r="C25" s="518"/>
      <c r="D25" s="1473" t="s">
        <v>231</v>
      </c>
      <c r="E25" s="301"/>
      <c r="F25" s="303"/>
      <c r="G25" s="1475" t="s">
        <v>815</v>
      </c>
      <c r="H25" s="1466">
        <f>SUM(H22:H24)</f>
        <v>0</v>
      </c>
      <c r="I25" s="292"/>
    </row>
    <row r="26" spans="1:9" ht="17.25" customHeight="1" x14ac:dyDescent="0.2">
      <c r="A26" s="378"/>
      <c r="B26" s="517"/>
      <c r="C26" s="519"/>
      <c r="D26" s="520" t="s">
        <v>810</v>
      </c>
      <c r="E26" s="510"/>
      <c r="F26" s="511"/>
      <c r="G26" s="512" t="s">
        <v>739</v>
      </c>
      <c r="H26" s="513"/>
      <c r="I26" s="292"/>
    </row>
    <row r="27" spans="1:9" ht="17.25" customHeight="1" x14ac:dyDescent="0.2">
      <c r="A27" s="378"/>
      <c r="B27" s="517"/>
      <c r="C27" s="388" t="s">
        <v>816</v>
      </c>
      <c r="D27" s="516" t="s">
        <v>812</v>
      </c>
      <c r="E27" s="502"/>
      <c r="F27" s="503"/>
      <c r="G27" s="504" t="s">
        <v>817</v>
      </c>
      <c r="H27" s="505"/>
      <c r="I27" s="292"/>
    </row>
    <row r="28" spans="1:9" ht="17.25" customHeight="1" x14ac:dyDescent="0.2">
      <c r="A28" s="378"/>
      <c r="B28" s="517"/>
      <c r="C28" s="388"/>
      <c r="D28" s="525" t="s">
        <v>804</v>
      </c>
      <c r="E28" s="551"/>
      <c r="F28" s="552"/>
      <c r="G28" s="555" t="s">
        <v>817</v>
      </c>
      <c r="H28" s="506"/>
      <c r="I28" s="292"/>
    </row>
    <row r="29" spans="1:9" ht="17.25" customHeight="1" x14ac:dyDescent="0.2">
      <c r="A29" s="378"/>
      <c r="B29" s="517"/>
      <c r="C29" s="518"/>
      <c r="D29" s="1473" t="s">
        <v>231</v>
      </c>
      <c r="E29" s="301"/>
      <c r="F29" s="303"/>
      <c r="G29" s="1475" t="s">
        <v>818</v>
      </c>
      <c r="H29" s="1466">
        <f>SUM(H26:H28)</f>
        <v>0</v>
      </c>
      <c r="I29" s="292"/>
    </row>
    <row r="30" spans="1:9" ht="17.25" customHeight="1" x14ac:dyDescent="0.2">
      <c r="A30" s="378"/>
      <c r="B30" s="517"/>
      <c r="C30" s="2800" t="s">
        <v>814</v>
      </c>
      <c r="D30" s="3634"/>
      <c r="E30" s="1479" t="s">
        <v>839</v>
      </c>
      <c r="F30" s="301"/>
      <c r="G30" s="1480"/>
      <c r="H30" s="1466">
        <f>SUM(H25,H29)</f>
        <v>0</v>
      </c>
      <c r="I30" s="292"/>
    </row>
    <row r="31" spans="1:9" ht="17.25" customHeight="1" x14ac:dyDescent="0.2">
      <c r="A31" s="521"/>
      <c r="B31" s="3627" t="s">
        <v>732</v>
      </c>
      <c r="C31" s="1481"/>
      <c r="D31" s="1482" t="s">
        <v>840</v>
      </c>
      <c r="E31" s="1483"/>
      <c r="F31" s="1483"/>
      <c r="G31" s="512" t="s">
        <v>819</v>
      </c>
      <c r="H31" s="513"/>
      <c r="I31" s="522"/>
    </row>
    <row r="32" spans="1:9" ht="17.25" customHeight="1" x14ac:dyDescent="0.2">
      <c r="A32" s="521"/>
      <c r="B32" s="3628"/>
      <c r="C32" s="1484"/>
      <c r="D32" s="1485" t="s">
        <v>841</v>
      </c>
      <c r="E32" s="1486"/>
      <c r="F32" s="1486"/>
      <c r="G32" s="504" t="s">
        <v>820</v>
      </c>
      <c r="H32" s="505"/>
      <c r="I32" s="522"/>
    </row>
    <row r="33" spans="1:9" ht="17.25" customHeight="1" x14ac:dyDescent="0.2">
      <c r="A33" s="521"/>
      <c r="B33" s="385"/>
      <c r="C33" s="1487"/>
      <c r="D33" s="1488" t="s">
        <v>842</v>
      </c>
      <c r="E33" s="1489"/>
      <c r="F33" s="1489"/>
      <c r="G33" s="555" t="s">
        <v>820</v>
      </c>
      <c r="H33" s="506"/>
      <c r="I33" s="522"/>
    </row>
    <row r="34" spans="1:9" ht="17.25" customHeight="1" x14ac:dyDescent="0.2">
      <c r="A34" s="521"/>
      <c r="B34" s="385"/>
      <c r="C34" s="523"/>
      <c r="D34" s="1490" t="s">
        <v>814</v>
      </c>
      <c r="E34" s="1491"/>
      <c r="F34" s="1491"/>
      <c r="G34" s="1475" t="s">
        <v>821</v>
      </c>
      <c r="H34" s="1470">
        <f>SUM(H31:H33)</f>
        <v>0</v>
      </c>
      <c r="I34" s="522"/>
    </row>
    <row r="35" spans="1:9" ht="17.25" customHeight="1" x14ac:dyDescent="0.2">
      <c r="A35" s="378"/>
      <c r="B35" s="385"/>
      <c r="C35" s="519"/>
      <c r="D35" s="1492" t="s">
        <v>822</v>
      </c>
      <c r="E35" s="556" t="s">
        <v>810</v>
      </c>
      <c r="F35" s="557"/>
      <c r="G35" s="512" t="s">
        <v>823</v>
      </c>
      <c r="H35" s="513"/>
      <c r="I35" s="292"/>
    </row>
    <row r="36" spans="1:9" ht="17.25" customHeight="1" x14ac:dyDescent="0.2">
      <c r="A36" s="378"/>
      <c r="B36" s="385"/>
      <c r="C36" s="388"/>
      <c r="D36" s="524"/>
      <c r="E36" s="558" t="s">
        <v>812</v>
      </c>
      <c r="F36" s="559"/>
      <c r="G36" s="504" t="s">
        <v>824</v>
      </c>
      <c r="H36" s="505"/>
      <c r="I36" s="292"/>
    </row>
    <row r="37" spans="1:9" ht="17.25" customHeight="1" x14ac:dyDescent="0.2">
      <c r="A37" s="378"/>
      <c r="B37" s="385"/>
      <c r="C37" s="388"/>
      <c r="D37" s="524"/>
      <c r="E37" s="553" t="s">
        <v>804</v>
      </c>
      <c r="F37" s="560"/>
      <c r="G37" s="555" t="s">
        <v>824</v>
      </c>
      <c r="H37" s="506"/>
      <c r="I37" s="292"/>
    </row>
    <row r="38" spans="1:9" ht="17.25" customHeight="1" x14ac:dyDescent="0.2">
      <c r="A38" s="378"/>
      <c r="B38" s="385"/>
      <c r="C38" s="388"/>
      <c r="D38" s="1493"/>
      <c r="E38" s="1473" t="s">
        <v>752</v>
      </c>
      <c r="F38" s="303"/>
      <c r="G38" s="1475" t="s">
        <v>825</v>
      </c>
      <c r="H38" s="1466">
        <f>SUM(H35:H37)</f>
        <v>0</v>
      </c>
      <c r="I38" s="292"/>
    </row>
    <row r="39" spans="1:9" ht="17.25" customHeight="1" x14ac:dyDescent="0.2">
      <c r="A39" s="378"/>
      <c r="B39" s="385"/>
      <c r="C39" s="388" t="s">
        <v>742</v>
      </c>
      <c r="D39" s="526" t="s">
        <v>738</v>
      </c>
      <c r="E39" s="556" t="s">
        <v>810</v>
      </c>
      <c r="F39" s="557"/>
      <c r="G39" s="512" t="s">
        <v>826</v>
      </c>
      <c r="H39" s="513"/>
      <c r="I39" s="292"/>
    </row>
    <row r="40" spans="1:9" ht="17.25" customHeight="1" x14ac:dyDescent="0.2">
      <c r="A40" s="388"/>
      <c r="B40" s="385"/>
      <c r="C40" s="388"/>
      <c r="D40" s="524"/>
      <c r="E40" s="558" t="s">
        <v>812</v>
      </c>
      <c r="F40" s="559"/>
      <c r="G40" s="504" t="s">
        <v>827</v>
      </c>
      <c r="H40" s="505"/>
      <c r="I40" s="292"/>
    </row>
    <row r="41" spans="1:9" ht="17.25" customHeight="1" x14ac:dyDescent="0.2">
      <c r="A41" s="388"/>
      <c r="B41" s="385"/>
      <c r="C41" s="388"/>
      <c r="D41" s="524"/>
      <c r="E41" s="553" t="s">
        <v>804</v>
      </c>
      <c r="F41" s="560"/>
      <c r="G41" s="555" t="s">
        <v>827</v>
      </c>
      <c r="H41" s="506"/>
      <c r="I41" s="292"/>
    </row>
    <row r="42" spans="1:9" ht="17.25" customHeight="1" x14ac:dyDescent="0.2">
      <c r="A42" s="388"/>
      <c r="B42" s="385"/>
      <c r="C42" s="1494"/>
      <c r="D42" s="1493"/>
      <c r="E42" s="1473" t="s">
        <v>752</v>
      </c>
      <c r="F42" s="303"/>
      <c r="G42" s="1475" t="s">
        <v>828</v>
      </c>
      <c r="H42" s="1466">
        <f>SUM(H39:H41)</f>
        <v>0</v>
      </c>
      <c r="I42" s="292"/>
    </row>
    <row r="43" spans="1:9" ht="17.25" customHeight="1" x14ac:dyDescent="0.2">
      <c r="A43" s="388"/>
      <c r="B43" s="3627" t="s">
        <v>1607</v>
      </c>
      <c r="C43" s="1481"/>
      <c r="D43" s="1482" t="s">
        <v>840</v>
      </c>
      <c r="E43" s="1483"/>
      <c r="F43" s="511"/>
      <c r="G43" s="554" t="s">
        <v>1385</v>
      </c>
      <c r="H43" s="513"/>
      <c r="I43" s="219"/>
    </row>
    <row r="44" spans="1:9" ht="17.25" customHeight="1" x14ac:dyDescent="0.2">
      <c r="A44" s="388"/>
      <c r="B44" s="3628"/>
      <c r="C44" s="1484"/>
      <c r="D44" s="1485" t="s">
        <v>841</v>
      </c>
      <c r="E44" s="1486"/>
      <c r="F44" s="503"/>
      <c r="G44" s="504" t="s">
        <v>1385</v>
      </c>
      <c r="H44" s="505"/>
      <c r="I44" s="219"/>
    </row>
    <row r="45" spans="1:9" ht="17.25" customHeight="1" x14ac:dyDescent="0.2">
      <c r="A45" s="388"/>
      <c r="B45" s="517"/>
      <c r="C45" s="1495"/>
      <c r="D45" s="1488" t="s">
        <v>842</v>
      </c>
      <c r="E45" s="1489"/>
      <c r="F45" s="552"/>
      <c r="G45" s="553" t="s">
        <v>1385</v>
      </c>
      <c r="H45" s="506"/>
      <c r="I45" s="219"/>
    </row>
    <row r="46" spans="1:9" ht="17.25" customHeight="1" thickBot="1" x14ac:dyDescent="0.25">
      <c r="A46" s="394"/>
      <c r="B46" s="561"/>
      <c r="C46" s="1496"/>
      <c r="D46" s="1497" t="s">
        <v>805</v>
      </c>
      <c r="E46" s="1498"/>
      <c r="F46" s="1499"/>
      <c r="G46" s="1531" t="s">
        <v>1387</v>
      </c>
      <c r="H46" s="1467">
        <f>SUM(H43:H45)</f>
        <v>0</v>
      </c>
      <c r="I46" s="219"/>
    </row>
    <row r="47" spans="1:9" ht="4.5" customHeight="1" thickBot="1" x14ac:dyDescent="0.25">
      <c r="A47" s="529"/>
      <c r="B47" s="185"/>
      <c r="C47" s="530"/>
      <c r="D47" s="530"/>
      <c r="E47" s="185"/>
      <c r="F47" s="185"/>
      <c r="G47" s="185"/>
      <c r="H47" s="531"/>
      <c r="I47" s="219"/>
    </row>
    <row r="48" spans="1:9" s="533" customFormat="1" ht="21" customHeight="1" thickBot="1" x14ac:dyDescent="0.25">
      <c r="A48" s="491" t="s">
        <v>799</v>
      </c>
      <c r="B48" s="492"/>
      <c r="C48" s="493"/>
      <c r="D48" s="493"/>
      <c r="E48" s="493"/>
      <c r="F48" s="493"/>
      <c r="G48" s="493"/>
      <c r="H48" s="187" t="s">
        <v>829</v>
      </c>
      <c r="I48" s="532"/>
    </row>
    <row r="49" spans="1:9" s="533" customFormat="1" ht="36" customHeight="1" thickBot="1" x14ac:dyDescent="0.25">
      <c r="A49" s="3640" t="s">
        <v>847</v>
      </c>
      <c r="B49" s="3641"/>
      <c r="C49" s="3641"/>
      <c r="D49" s="3641"/>
      <c r="E49" s="3641"/>
      <c r="F49" s="3641"/>
      <c r="G49" s="3641"/>
      <c r="H49" s="3641"/>
      <c r="I49" s="532"/>
    </row>
    <row r="50" spans="1:9" ht="20.149999999999999" customHeight="1" x14ac:dyDescent="0.2">
      <c r="A50" s="390" t="s">
        <v>745</v>
      </c>
      <c r="B50" s="3642" t="s">
        <v>830</v>
      </c>
      <c r="C50" s="534" t="s">
        <v>831</v>
      </c>
      <c r="D50" s="535"/>
      <c r="E50" s="536" t="s">
        <v>736</v>
      </c>
      <c r="F50" s="1532"/>
      <c r="G50" s="1525" t="s">
        <v>1395</v>
      </c>
      <c r="H50" s="499"/>
      <c r="I50" s="292"/>
    </row>
    <row r="51" spans="1:9" ht="20.149999999999999" customHeight="1" x14ac:dyDescent="0.2">
      <c r="A51" s="388"/>
      <c r="B51" s="3628"/>
      <c r="C51" s="537"/>
      <c r="D51" s="538"/>
      <c r="E51" s="539" t="s">
        <v>738</v>
      </c>
      <c r="F51" s="1503"/>
      <c r="G51" s="1526" t="s">
        <v>1396</v>
      </c>
      <c r="H51" s="541"/>
      <c r="I51" s="292"/>
    </row>
    <row r="52" spans="1:9" ht="20.149999999999999" customHeight="1" x14ac:dyDescent="0.2">
      <c r="A52" s="388"/>
      <c r="B52" s="3628"/>
      <c r="C52" s="523" t="s">
        <v>832</v>
      </c>
      <c r="D52" s="527"/>
      <c r="E52" s="542" t="s">
        <v>736</v>
      </c>
      <c r="F52" s="1483"/>
      <c r="G52" s="1527" t="s">
        <v>1395</v>
      </c>
      <c r="H52" s="513"/>
      <c r="I52" s="292"/>
    </row>
    <row r="53" spans="1:9" ht="20.149999999999999" customHeight="1" x14ac:dyDescent="0.2">
      <c r="A53" s="388"/>
      <c r="B53" s="3628"/>
      <c r="C53" s="537"/>
      <c r="D53" s="538"/>
      <c r="E53" s="539" t="s">
        <v>738</v>
      </c>
      <c r="F53" s="1503"/>
      <c r="G53" s="1526" t="s">
        <v>1396</v>
      </c>
      <c r="H53" s="541"/>
      <c r="I53" s="292"/>
    </row>
    <row r="54" spans="1:9" ht="20.149999999999999" customHeight="1" x14ac:dyDescent="0.2">
      <c r="A54" s="388"/>
      <c r="B54" s="385"/>
      <c r="C54" s="292" t="s">
        <v>833</v>
      </c>
      <c r="D54" s="562"/>
      <c r="E54" s="542" t="s">
        <v>736</v>
      </c>
      <c r="F54" s="1483"/>
      <c r="G54" s="1527" t="s">
        <v>1395</v>
      </c>
      <c r="H54" s="513"/>
      <c r="I54" s="292"/>
    </row>
    <row r="55" spans="1:9" ht="20.149999999999999" customHeight="1" x14ac:dyDescent="0.2">
      <c r="A55" s="388"/>
      <c r="B55" s="385"/>
      <c r="C55" s="537"/>
      <c r="D55" s="538"/>
      <c r="E55" s="539" t="s">
        <v>738</v>
      </c>
      <c r="F55" s="1503"/>
      <c r="G55" s="1526" t="s">
        <v>1396</v>
      </c>
      <c r="H55" s="541"/>
      <c r="I55" s="292"/>
    </row>
    <row r="56" spans="1:9" ht="20.149999999999999" customHeight="1" x14ac:dyDescent="0.2">
      <c r="A56" s="388"/>
      <c r="B56" s="385"/>
      <c r="C56" s="2792" t="s">
        <v>814</v>
      </c>
      <c r="D56" s="3643"/>
      <c r="E56" s="542" t="s">
        <v>736</v>
      </c>
      <c r="F56" s="1483"/>
      <c r="G56" s="1527" t="s">
        <v>1397</v>
      </c>
      <c r="H56" s="1468">
        <f>SUM(H50,H52,H54)</f>
        <v>0</v>
      </c>
      <c r="I56" s="292"/>
    </row>
    <row r="57" spans="1:9" ht="20.149999999999999" customHeight="1" x14ac:dyDescent="0.2">
      <c r="A57" s="388"/>
      <c r="B57" s="392"/>
      <c r="C57" s="2828"/>
      <c r="D57" s="3644"/>
      <c r="E57" s="1500" t="s">
        <v>738</v>
      </c>
      <c r="F57" s="1489"/>
      <c r="G57" s="1528" t="s">
        <v>1398</v>
      </c>
      <c r="H57" s="1469">
        <f>SUM(H51,H53,H55)</f>
        <v>0</v>
      </c>
      <c r="I57" s="292"/>
    </row>
    <row r="58" spans="1:9" ht="20.149999999999999" customHeight="1" x14ac:dyDescent="0.2">
      <c r="A58" s="388"/>
      <c r="B58" s="3627" t="s">
        <v>843</v>
      </c>
      <c r="C58" s="1501" t="s">
        <v>810</v>
      </c>
      <c r="D58" s="543"/>
      <c r="E58" s="511"/>
      <c r="F58" s="1483"/>
      <c r="G58" s="1527" t="s">
        <v>1399</v>
      </c>
      <c r="H58" s="513"/>
      <c r="I58" s="292"/>
    </row>
    <row r="59" spans="1:9" ht="20.149999999999999" customHeight="1" x14ac:dyDescent="0.2">
      <c r="A59" s="388"/>
      <c r="B59" s="3628"/>
      <c r="C59" s="564" t="s">
        <v>812</v>
      </c>
      <c r="D59" s="544"/>
      <c r="E59" s="503"/>
      <c r="F59" s="1486"/>
      <c r="G59" s="1529" t="s">
        <v>1399</v>
      </c>
      <c r="H59" s="505"/>
      <c r="I59" s="292"/>
    </row>
    <row r="60" spans="1:9" ht="20.149999999999999" customHeight="1" x14ac:dyDescent="0.2">
      <c r="A60" s="388"/>
      <c r="B60" s="385"/>
      <c r="C60" s="565" t="s">
        <v>804</v>
      </c>
      <c r="D60" s="566"/>
      <c r="E60" s="552"/>
      <c r="F60" s="1489"/>
      <c r="G60" s="1528" t="s">
        <v>1399</v>
      </c>
      <c r="H60" s="506"/>
      <c r="I60" s="292"/>
    </row>
    <row r="61" spans="1:9" ht="20.149999999999999" customHeight="1" thickBot="1" x14ac:dyDescent="0.25">
      <c r="A61" s="388"/>
      <c r="B61" s="528"/>
      <c r="C61" s="3629" t="s">
        <v>814</v>
      </c>
      <c r="D61" s="3630"/>
      <c r="E61" s="3630"/>
      <c r="F61" s="1533"/>
      <c r="G61" s="1530" t="s">
        <v>1400</v>
      </c>
      <c r="H61" s="1465">
        <f>SUM(H58:H60)</f>
        <v>0</v>
      </c>
      <c r="I61" s="292"/>
    </row>
    <row r="62" spans="1:9" ht="20.149999999999999" customHeight="1" thickTop="1" x14ac:dyDescent="0.2">
      <c r="A62" s="3632" t="s">
        <v>746</v>
      </c>
      <c r="B62" s="3631" t="s">
        <v>1601</v>
      </c>
      <c r="C62" s="563" t="s">
        <v>810</v>
      </c>
      <c r="D62" s="1511"/>
      <c r="E62" s="1534"/>
      <c r="F62" s="1535"/>
      <c r="G62" s="1536" t="s">
        <v>1401</v>
      </c>
      <c r="H62" s="1507"/>
      <c r="I62" s="292"/>
    </row>
    <row r="63" spans="1:9" ht="20.149999999999999" customHeight="1" x14ac:dyDescent="0.2">
      <c r="A63" s="3633"/>
      <c r="B63" s="3628"/>
      <c r="C63" s="564" t="s">
        <v>812</v>
      </c>
      <c r="D63" s="1510"/>
      <c r="E63" s="1537"/>
      <c r="F63" s="1538"/>
      <c r="G63" s="1539" t="s">
        <v>1401</v>
      </c>
      <c r="H63" s="1508"/>
      <c r="I63" s="292"/>
    </row>
    <row r="64" spans="1:9" ht="20.149999999999999" customHeight="1" x14ac:dyDescent="0.2">
      <c r="A64" s="3633"/>
      <c r="B64" s="517"/>
      <c r="C64" s="1513" t="s">
        <v>804</v>
      </c>
      <c r="D64" s="1509"/>
      <c r="E64" s="1540"/>
      <c r="F64" s="1541"/>
      <c r="G64" s="1542" t="s">
        <v>1401</v>
      </c>
      <c r="H64" s="541"/>
      <c r="I64" s="292"/>
    </row>
    <row r="65" spans="1:9" ht="30" customHeight="1" x14ac:dyDescent="0.2">
      <c r="A65" s="3633"/>
      <c r="B65" s="507"/>
      <c r="C65" s="3635" t="s">
        <v>814</v>
      </c>
      <c r="D65" s="3636"/>
      <c r="E65" s="3637" t="s">
        <v>1392</v>
      </c>
      <c r="F65" s="3638"/>
      <c r="G65" s="3639"/>
      <c r="H65" s="1471">
        <f>MIN(SUM(H62:H64),50000)</f>
        <v>0</v>
      </c>
      <c r="I65" s="292"/>
    </row>
    <row r="66" spans="1:9" ht="20.149999999999999" customHeight="1" x14ac:dyDescent="0.2">
      <c r="A66" s="3633"/>
      <c r="B66" s="219" t="s">
        <v>1383</v>
      </c>
      <c r="C66" s="563" t="s">
        <v>810</v>
      </c>
      <c r="D66" s="527"/>
      <c r="E66" s="1543"/>
      <c r="F66" s="1544"/>
      <c r="G66" s="1545" t="s">
        <v>1402</v>
      </c>
      <c r="H66" s="514"/>
      <c r="I66" s="292"/>
    </row>
    <row r="67" spans="1:9" ht="20.149999999999999" customHeight="1" x14ac:dyDescent="0.2">
      <c r="A67" s="3633"/>
      <c r="B67" s="219"/>
      <c r="C67" s="564" t="s">
        <v>812</v>
      </c>
      <c r="D67" s="1512"/>
      <c r="E67" s="1537"/>
      <c r="F67" s="1538"/>
      <c r="G67" s="1539" t="s">
        <v>1402</v>
      </c>
      <c r="H67" s="1508"/>
      <c r="I67" s="292"/>
    </row>
    <row r="68" spans="1:9" ht="20.149999999999999" customHeight="1" x14ac:dyDescent="0.2">
      <c r="A68" s="3633"/>
      <c r="B68" s="219"/>
      <c r="C68" s="565" t="s">
        <v>804</v>
      </c>
      <c r="D68" s="538"/>
      <c r="E68" s="1540"/>
      <c r="F68" s="1541"/>
      <c r="G68" s="1542" t="s">
        <v>1402</v>
      </c>
      <c r="H68" s="541"/>
      <c r="I68" s="292"/>
    </row>
    <row r="69" spans="1:9" ht="30" customHeight="1" x14ac:dyDescent="0.2">
      <c r="A69" s="3633"/>
      <c r="B69" s="507"/>
      <c r="C69" s="3635" t="s">
        <v>814</v>
      </c>
      <c r="D69" s="3636"/>
      <c r="E69" s="3637" t="s">
        <v>1404</v>
      </c>
      <c r="F69" s="3638"/>
      <c r="G69" s="3639"/>
      <c r="H69" s="1466">
        <f>MIN(SUM(H66:H68),25000,H65)</f>
        <v>0</v>
      </c>
      <c r="I69" s="292"/>
    </row>
    <row r="70" spans="1:9" ht="30" customHeight="1" thickBot="1" x14ac:dyDescent="0.25">
      <c r="A70" s="394"/>
      <c r="B70" s="545"/>
      <c r="C70" s="2811" t="s">
        <v>565</v>
      </c>
      <c r="D70" s="2796"/>
      <c r="E70" s="3624" t="s">
        <v>1393</v>
      </c>
      <c r="F70" s="3625"/>
      <c r="G70" s="3626"/>
      <c r="H70" s="1467">
        <f>MIN(H65+H69,H71)</f>
        <v>0</v>
      </c>
      <c r="I70" s="292"/>
    </row>
    <row r="71" spans="1:9" ht="25" customHeight="1" thickBot="1" x14ac:dyDescent="0.25">
      <c r="B71" s="432"/>
      <c r="F71" s="534" t="s">
        <v>1388</v>
      </c>
      <c r="G71" s="1514"/>
      <c r="H71" s="1568"/>
      <c r="I71" s="1406" t="s">
        <v>1737</v>
      </c>
    </row>
    <row r="72" spans="1:9" ht="17.25" customHeight="1" x14ac:dyDescent="0.2">
      <c r="A72" s="422" t="s">
        <v>1375</v>
      </c>
      <c r="B72" s="3537" t="s">
        <v>1322</v>
      </c>
      <c r="C72" s="1521" t="s">
        <v>810</v>
      </c>
      <c r="D72" s="535"/>
      <c r="E72" s="432"/>
      <c r="F72" s="432"/>
      <c r="G72" s="1514"/>
      <c r="H72" s="1546"/>
      <c r="I72" s="1404"/>
    </row>
    <row r="73" spans="1:9" ht="17.25" customHeight="1" x14ac:dyDescent="0.2">
      <c r="A73" s="402" t="s">
        <v>1377</v>
      </c>
      <c r="B73" s="3538"/>
      <c r="C73" s="1523" t="s">
        <v>812</v>
      </c>
      <c r="D73" s="1512"/>
      <c r="E73" s="1517"/>
      <c r="F73" s="1517"/>
      <c r="G73" s="1518"/>
      <c r="H73" s="1547"/>
      <c r="I73" s="1404"/>
    </row>
    <row r="74" spans="1:9" ht="17.25" customHeight="1" x14ac:dyDescent="0.2">
      <c r="A74" s="402"/>
      <c r="B74" s="1387"/>
      <c r="C74" s="1522" t="s">
        <v>804</v>
      </c>
      <c r="D74" s="538"/>
      <c r="E74" s="1503"/>
      <c r="F74" s="1503"/>
      <c r="G74" s="540"/>
      <c r="H74" s="1548"/>
      <c r="I74" s="1404"/>
    </row>
    <row r="75" spans="1:9" ht="20.149999999999999" customHeight="1" x14ac:dyDescent="0.2">
      <c r="A75" s="402"/>
      <c r="B75" s="1458"/>
      <c r="C75" s="537" t="s">
        <v>1394</v>
      </c>
      <c r="D75" s="301"/>
      <c r="E75" s="301"/>
      <c r="F75" s="1503"/>
      <c r="G75" s="540"/>
      <c r="H75" s="1549">
        <f>SUM(H72:H74)</f>
        <v>0</v>
      </c>
      <c r="I75" s="1404" t="s">
        <v>1376</v>
      </c>
    </row>
    <row r="76" spans="1:9" ht="17.25" customHeight="1" x14ac:dyDescent="0.2">
      <c r="A76" s="402"/>
      <c r="B76" s="3556" t="s">
        <v>1323</v>
      </c>
      <c r="C76" s="1524" t="s">
        <v>810</v>
      </c>
      <c r="D76" s="527"/>
      <c r="E76" s="1491"/>
      <c r="F76" s="1491"/>
      <c r="G76" s="1519"/>
      <c r="H76" s="1550"/>
      <c r="I76" s="1404"/>
    </row>
    <row r="77" spans="1:9" ht="17.25" customHeight="1" x14ac:dyDescent="0.2">
      <c r="A77" s="402"/>
      <c r="B77" s="3623"/>
      <c r="C77" s="1523" t="s">
        <v>812</v>
      </c>
      <c r="D77" s="1512"/>
      <c r="E77" s="1517"/>
      <c r="F77" s="1517"/>
      <c r="G77" s="1518"/>
      <c r="H77" s="1547"/>
      <c r="I77" s="1404"/>
    </row>
    <row r="78" spans="1:9" ht="17.25" customHeight="1" x14ac:dyDescent="0.2">
      <c r="A78" s="402"/>
      <c r="B78" s="1387"/>
      <c r="C78" s="1522" t="s">
        <v>804</v>
      </c>
      <c r="D78" s="538"/>
      <c r="E78" s="1503"/>
      <c r="F78" s="1503"/>
      <c r="G78" s="540"/>
      <c r="H78" s="1548"/>
      <c r="I78" s="1404"/>
    </row>
    <row r="79" spans="1:9" ht="20.149999999999999" customHeight="1" x14ac:dyDescent="0.2">
      <c r="A79" s="402"/>
      <c r="B79" s="1458"/>
      <c r="C79" s="537" t="s">
        <v>1394</v>
      </c>
      <c r="D79" s="301"/>
      <c r="E79" s="301"/>
      <c r="F79" s="301"/>
      <c r="G79" s="1480"/>
      <c r="H79" s="1549">
        <f>SUM(H76:H78)</f>
        <v>0</v>
      </c>
      <c r="I79" s="1404" t="s">
        <v>1378</v>
      </c>
    </row>
    <row r="80" spans="1:9" ht="17.25" customHeight="1" x14ac:dyDescent="0.2">
      <c r="A80" s="402"/>
      <c r="B80" s="3556" t="s">
        <v>1608</v>
      </c>
      <c r="C80" s="1524" t="s">
        <v>810</v>
      </c>
      <c r="D80" s="527"/>
      <c r="E80" s="1491"/>
      <c r="F80" s="1491"/>
      <c r="G80" s="1519"/>
      <c r="H80" s="1550"/>
      <c r="I80" s="1404"/>
    </row>
    <row r="81" spans="1:9" ht="17.25" customHeight="1" x14ac:dyDescent="0.2">
      <c r="A81" s="402"/>
      <c r="B81" s="3623"/>
      <c r="C81" s="1523" t="s">
        <v>812</v>
      </c>
      <c r="D81" s="1512"/>
      <c r="E81" s="1517"/>
      <c r="F81" s="1517"/>
      <c r="G81" s="1518"/>
      <c r="H81" s="1547"/>
      <c r="I81" s="1404"/>
    </row>
    <row r="82" spans="1:9" ht="17.25" customHeight="1" x14ac:dyDescent="0.2">
      <c r="A82" s="402"/>
      <c r="B82" s="1387"/>
      <c r="C82" s="1522" t="s">
        <v>804</v>
      </c>
      <c r="D82" s="538"/>
      <c r="E82" s="1503"/>
      <c r="F82" s="1503"/>
      <c r="G82" s="540"/>
      <c r="H82" s="1548"/>
      <c r="I82" s="1404"/>
    </row>
    <row r="83" spans="1:9" ht="20.149999999999999" customHeight="1" thickBot="1" x14ac:dyDescent="0.25">
      <c r="A83" s="405"/>
      <c r="B83" s="1516"/>
      <c r="C83" s="1520" t="s">
        <v>1394</v>
      </c>
      <c r="D83" s="1498"/>
      <c r="E83" s="1498"/>
      <c r="F83" s="1498"/>
      <c r="G83" s="1502"/>
      <c r="H83" s="1551">
        <f>SUM(H80:H82)</f>
        <v>0</v>
      </c>
      <c r="I83" s="1404" t="s">
        <v>1379</v>
      </c>
    </row>
    <row r="84" spans="1:9" ht="5.25" customHeight="1" x14ac:dyDescent="0.2">
      <c r="B84" s="219"/>
    </row>
    <row r="85" spans="1:9" ht="13.5" customHeight="1" x14ac:dyDescent="0.2">
      <c r="A85" s="235" t="s">
        <v>749</v>
      </c>
      <c r="B85" s="397"/>
    </row>
    <row r="86" spans="1:9" ht="13.5" customHeight="1" x14ac:dyDescent="0.2">
      <c r="A86" s="235" t="s">
        <v>750</v>
      </c>
      <c r="B86" s="397"/>
    </row>
    <row r="87" spans="1:9" ht="13.5" customHeight="1" x14ac:dyDescent="0.2">
      <c r="A87" s="397"/>
      <c r="B87" s="397"/>
    </row>
  </sheetData>
  <sheetProtection selectLockedCells="1"/>
  <mergeCells count="29">
    <mergeCell ref="B9:B10"/>
    <mergeCell ref="A2:H2"/>
    <mergeCell ref="A4:H5"/>
    <mergeCell ref="A7:B8"/>
    <mergeCell ref="C7:G8"/>
    <mergeCell ref="H7:H8"/>
    <mergeCell ref="C61:E61"/>
    <mergeCell ref="B13:B14"/>
    <mergeCell ref="B17:B18"/>
    <mergeCell ref="A22:A23"/>
    <mergeCell ref="B22:B23"/>
    <mergeCell ref="C30:D30"/>
    <mergeCell ref="B31:B32"/>
    <mergeCell ref="B43:B44"/>
    <mergeCell ref="A49:H49"/>
    <mergeCell ref="B50:B53"/>
    <mergeCell ref="C56:D57"/>
    <mergeCell ref="B58:B59"/>
    <mergeCell ref="A62:A69"/>
    <mergeCell ref="B62:B63"/>
    <mergeCell ref="C65:D65"/>
    <mergeCell ref="E65:G65"/>
    <mergeCell ref="C69:D69"/>
    <mergeCell ref="E69:G69"/>
    <mergeCell ref="C70:D70"/>
    <mergeCell ref="E70:G70"/>
    <mergeCell ref="B72:B73"/>
    <mergeCell ref="B76:B77"/>
    <mergeCell ref="B80:B81"/>
  </mergeCells>
  <phoneticPr fontId="2"/>
  <conditionalFormatting sqref="H71">
    <cfRule type="containsBlanks" dxfId="1" priority="1">
      <formula>LEN(TRIM(H71))=0</formula>
    </cfRule>
  </conditionalFormatting>
  <printOptions horizontalCentered="1"/>
  <pageMargins left="0.78740157480314965" right="0.39370078740157483" top="0.59055118110236227" bottom="0.59055118110236227" header="0" footer="0"/>
  <pageSetup paperSize="9" scale="84" orientation="portrait" r:id="rId1"/>
  <headerFooter alignWithMargins="0"/>
  <rowBreaks count="1" manualBreakCount="1">
    <brk id="47" max="7"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57DA-8662-4CCB-8245-F8473ACD9E46}">
  <sheetPr>
    <tabColor rgb="FFFFFF00"/>
  </sheetPr>
  <dimension ref="A1:G41"/>
  <sheetViews>
    <sheetView showGridLines="0" view="pageBreakPreview" zoomScaleNormal="100" zoomScaleSheetLayoutView="100" workbookViewId="0">
      <selection activeCell="H9" sqref="H9"/>
    </sheetView>
  </sheetViews>
  <sheetFormatPr defaultColWidth="9.59765625" defaultRowHeight="13" x14ac:dyDescent="0.2"/>
  <cols>
    <col min="1" max="1" width="11.59765625" style="195" customWidth="1"/>
    <col min="2" max="2" width="21.8984375" style="195" customWidth="1"/>
    <col min="3" max="4" width="8.09765625" style="195" customWidth="1"/>
    <col min="5" max="5" width="35.09765625" style="195" customWidth="1"/>
    <col min="6" max="6" width="19.69921875" style="219" customWidth="1"/>
    <col min="7" max="16384" width="9.59765625" style="195"/>
  </cols>
  <sheetData>
    <row r="1" spans="1:7" s="185" customFormat="1" ht="21" customHeight="1" thickBot="1" x14ac:dyDescent="0.25">
      <c r="A1" s="491" t="s">
        <v>799</v>
      </c>
      <c r="B1" s="372"/>
      <c r="C1" s="186"/>
      <c r="D1" s="186"/>
      <c r="E1" s="186"/>
      <c r="F1" s="187" t="s">
        <v>1735</v>
      </c>
      <c r="G1" s="186"/>
    </row>
    <row r="2" spans="1:7" s="532" customFormat="1" ht="36" customHeight="1" x14ac:dyDescent="0.2">
      <c r="A2" s="3640" t="s">
        <v>847</v>
      </c>
      <c r="B2" s="3641"/>
      <c r="C2" s="3641"/>
      <c r="D2" s="3641"/>
      <c r="E2" s="3641"/>
      <c r="F2" s="3641"/>
      <c r="G2" s="1793" t="s">
        <v>218</v>
      </c>
    </row>
    <row r="3" spans="1:7" s="185" customFormat="1" ht="4.5" customHeight="1" thickBot="1" x14ac:dyDescent="0.25">
      <c r="A3" s="374"/>
      <c r="B3" s="567"/>
      <c r="C3" s="567"/>
      <c r="D3" s="567"/>
      <c r="E3" s="567"/>
      <c r="F3" s="567"/>
      <c r="G3" s="373"/>
    </row>
    <row r="4" spans="1:7" s="185" customFormat="1" ht="26.15" customHeight="1" thickBot="1" x14ac:dyDescent="0.25">
      <c r="A4" s="546" t="s">
        <v>844</v>
      </c>
      <c r="B4" s="374"/>
      <c r="C4" s="374"/>
      <c r="D4" s="547" t="s">
        <v>287</v>
      </c>
      <c r="E4" s="548"/>
      <c r="F4" s="548" t="s">
        <v>845</v>
      </c>
      <c r="G4" s="373"/>
    </row>
    <row r="5" spans="1:7" s="185" customFormat="1" ht="10" customHeight="1" thickBot="1" x14ac:dyDescent="0.25">
      <c r="A5" s="546"/>
      <c r="B5" s="374"/>
      <c r="C5" s="374"/>
      <c r="D5" s="374"/>
      <c r="E5" s="374"/>
      <c r="F5" s="374"/>
      <c r="G5" s="373"/>
    </row>
    <row r="6" spans="1:7" ht="14.15" customHeight="1" x14ac:dyDescent="0.2">
      <c r="A6" s="2769" t="s">
        <v>726</v>
      </c>
      <c r="B6" s="3677"/>
      <c r="C6" s="2769" t="s">
        <v>727</v>
      </c>
      <c r="D6" s="3679"/>
      <c r="E6" s="3679"/>
      <c r="F6" s="3680" t="s">
        <v>800</v>
      </c>
    </row>
    <row r="7" spans="1:7" ht="14.15" customHeight="1" thickBot="1" x14ac:dyDescent="0.25">
      <c r="A7" s="3678"/>
      <c r="B7" s="2716"/>
      <c r="C7" s="3678"/>
      <c r="D7" s="2715"/>
      <c r="E7" s="2715"/>
      <c r="F7" s="3681"/>
    </row>
    <row r="8" spans="1:7" s="260" customFormat="1" ht="24" customHeight="1" x14ac:dyDescent="0.2">
      <c r="A8" s="398" t="s">
        <v>729</v>
      </c>
      <c r="B8" s="399" t="s">
        <v>730</v>
      </c>
      <c r="C8" s="400" t="s">
        <v>731</v>
      </c>
      <c r="D8" s="199"/>
      <c r="E8" s="401"/>
      <c r="F8" s="568">
        <f>'参考様式2-2複数棟用 実績'!E31</f>
        <v>0</v>
      </c>
      <c r="G8" s="569"/>
    </row>
    <row r="9" spans="1:7" s="260" customFormat="1" ht="24" customHeight="1" x14ac:dyDescent="0.2">
      <c r="A9" s="402"/>
      <c r="B9" s="403" t="s">
        <v>732</v>
      </c>
      <c r="C9" s="204" t="s">
        <v>733</v>
      </c>
      <c r="D9" s="205"/>
      <c r="E9" s="268"/>
      <c r="F9" s="570">
        <f>'参考様式2-2複数棟用 実績'!E46</f>
        <v>0</v>
      </c>
      <c r="G9" s="569"/>
    </row>
    <row r="10" spans="1:7" s="260" customFormat="1" ht="24" customHeight="1" x14ac:dyDescent="0.2">
      <c r="A10" s="402"/>
      <c r="B10" s="403" t="s">
        <v>1606</v>
      </c>
      <c r="C10" s="404" t="s">
        <v>751</v>
      </c>
      <c r="D10" s="205"/>
      <c r="E10" s="268"/>
      <c r="F10" s="570">
        <f>'参考様式2-3複数棟用 実績 '!I27</f>
        <v>0</v>
      </c>
      <c r="G10" s="569"/>
    </row>
    <row r="11" spans="1:7" s="260" customFormat="1" ht="24" customHeight="1" thickBot="1" x14ac:dyDescent="0.25">
      <c r="A11" s="405"/>
      <c r="B11" s="406" t="s">
        <v>734</v>
      </c>
      <c r="C11" s="407" t="s">
        <v>1605</v>
      </c>
      <c r="D11" s="408"/>
      <c r="E11" s="409"/>
      <c r="F11" s="571">
        <f>SUM(F8:F10)</f>
        <v>0</v>
      </c>
      <c r="G11" s="569"/>
    </row>
    <row r="12" spans="1:7" s="260" customFormat="1" ht="24" customHeight="1" x14ac:dyDescent="0.2">
      <c r="A12" s="3535" t="s">
        <v>735</v>
      </c>
      <c r="B12" s="3537" t="s">
        <v>730</v>
      </c>
      <c r="C12" s="3666" t="s">
        <v>736</v>
      </c>
      <c r="D12" s="3667"/>
      <c r="E12" s="411" t="s">
        <v>737</v>
      </c>
      <c r="F12" s="572">
        <f>'参考様式2-2複数棟用 実績'!E15+'参考様式2-2複数棟用 実績'!E29</f>
        <v>0</v>
      </c>
      <c r="G12" s="569"/>
    </row>
    <row r="13" spans="1:7" s="260" customFormat="1" ht="24" customHeight="1" x14ac:dyDescent="0.2">
      <c r="A13" s="3536"/>
      <c r="B13" s="3538"/>
      <c r="C13" s="3683" t="s">
        <v>738</v>
      </c>
      <c r="D13" s="3684"/>
      <c r="E13" s="412" t="s">
        <v>739</v>
      </c>
      <c r="F13" s="573">
        <f>'参考様式2-2複数棟用 実績'!E22</f>
        <v>0</v>
      </c>
      <c r="G13" s="569"/>
    </row>
    <row r="14" spans="1:7" s="260" customFormat="1" ht="24" customHeight="1" x14ac:dyDescent="0.2">
      <c r="A14" s="402"/>
      <c r="B14" s="3682"/>
      <c r="C14" s="3654" t="s">
        <v>752</v>
      </c>
      <c r="D14" s="3658"/>
      <c r="E14" s="264" t="s">
        <v>740</v>
      </c>
      <c r="F14" s="570">
        <f>SUM(F12:F13)</f>
        <v>0</v>
      </c>
      <c r="G14" s="1437"/>
    </row>
    <row r="15" spans="1:7" s="260" customFormat="1" ht="24" customHeight="1" x14ac:dyDescent="0.2">
      <c r="A15" s="402"/>
      <c r="B15" s="3556" t="s">
        <v>732</v>
      </c>
      <c r="C15" s="3685" t="s">
        <v>741</v>
      </c>
      <c r="D15" s="3686"/>
      <c r="E15" s="3687"/>
      <c r="F15" s="574">
        <f>IF(F9&gt;=1000,MIN(F8*0.1,F9),F9)</f>
        <v>0</v>
      </c>
      <c r="G15" s="1437"/>
    </row>
    <row r="16" spans="1:7" s="260" customFormat="1" ht="24" customHeight="1" x14ac:dyDescent="0.2">
      <c r="A16" s="402"/>
      <c r="B16" s="3538"/>
      <c r="C16" s="3688" t="s">
        <v>742</v>
      </c>
      <c r="D16" s="413" t="s">
        <v>736</v>
      </c>
      <c r="E16" s="414" t="s">
        <v>846</v>
      </c>
      <c r="F16" s="575">
        <f>IF(ISERROR(F15*'参考様式2-2複数棟用 実績'!E45/'参考様式2-2複数棟用 実績'!E46),0,F15*'参考様式2-2複数棟用 実績'!E45/'参考様式2-2複数棟用 実績'!E46)</f>
        <v>0</v>
      </c>
    </row>
    <row r="17" spans="1:7" s="260" customFormat="1" ht="24" customHeight="1" x14ac:dyDescent="0.2">
      <c r="A17" s="415"/>
      <c r="B17" s="3538"/>
      <c r="C17" s="3536"/>
      <c r="D17" s="416" t="s">
        <v>738</v>
      </c>
      <c r="E17" s="417" t="s">
        <v>753</v>
      </c>
      <c r="F17" s="576">
        <f>F15-F16</f>
        <v>0</v>
      </c>
      <c r="G17" s="569"/>
    </row>
    <row r="18" spans="1:7" s="260" customFormat="1" ht="24" customHeight="1" thickBot="1" x14ac:dyDescent="0.25">
      <c r="A18" s="415"/>
      <c r="B18" s="419" t="s">
        <v>1607</v>
      </c>
      <c r="C18" s="212" t="s">
        <v>1382</v>
      </c>
      <c r="D18" s="420"/>
      <c r="E18" s="421"/>
      <c r="F18" s="577">
        <f>F10</f>
        <v>0</v>
      </c>
      <c r="G18" s="569"/>
    </row>
    <row r="19" spans="1:7" s="260" customFormat="1" ht="24" customHeight="1" x14ac:dyDescent="0.2">
      <c r="A19" s="422" t="s">
        <v>745</v>
      </c>
      <c r="B19" s="3659" t="s">
        <v>1602</v>
      </c>
      <c r="C19" s="3666" t="s">
        <v>736</v>
      </c>
      <c r="D19" s="3667"/>
      <c r="E19" s="423" t="s">
        <v>754</v>
      </c>
      <c r="F19" s="578">
        <f>ROUNDDOWN(F12/3,0)+ROUNDDOWN(F16/3,0)</f>
        <v>0</v>
      </c>
      <c r="G19" s="569"/>
    </row>
    <row r="20" spans="1:7" s="260" customFormat="1" ht="24" customHeight="1" x14ac:dyDescent="0.2">
      <c r="A20" s="424"/>
      <c r="B20" s="3660"/>
      <c r="C20" s="3668" t="s">
        <v>744</v>
      </c>
      <c r="D20" s="3669"/>
      <c r="E20" s="425" t="s">
        <v>755</v>
      </c>
      <c r="F20" s="573">
        <f>ROUNDDOWN(F13/3,0)+ROUNDDOWN(F17/3,0)</f>
        <v>0</v>
      </c>
      <c r="G20" s="569"/>
    </row>
    <row r="21" spans="1:7" s="260" customFormat="1" ht="24" customHeight="1" x14ac:dyDescent="0.2">
      <c r="A21" s="424"/>
      <c r="B21" s="3661"/>
      <c r="C21" s="3654" t="s">
        <v>752</v>
      </c>
      <c r="D21" s="3658"/>
      <c r="E21" s="418" t="s">
        <v>756</v>
      </c>
      <c r="F21" s="579">
        <f>SUM(F19:F20)</f>
        <v>0</v>
      </c>
      <c r="G21" s="569"/>
    </row>
    <row r="22" spans="1:7" s="260" customFormat="1" ht="24" customHeight="1" thickBot="1" x14ac:dyDescent="0.25">
      <c r="A22" s="426"/>
      <c r="B22" s="419" t="s">
        <v>757</v>
      </c>
      <c r="C22" s="212" t="s">
        <v>758</v>
      </c>
      <c r="D22" s="213"/>
      <c r="E22" s="270"/>
      <c r="F22" s="577">
        <f>ROUNDDOWN(F18/3,0)</f>
        <v>0</v>
      </c>
      <c r="G22" s="569"/>
    </row>
    <row r="23" spans="1:7" s="260" customFormat="1" ht="24" customHeight="1" x14ac:dyDescent="0.2">
      <c r="A23" s="3535" t="s">
        <v>746</v>
      </c>
      <c r="B23" s="3659" t="s">
        <v>1603</v>
      </c>
      <c r="C23" s="3666" t="s">
        <v>736</v>
      </c>
      <c r="D23" s="3667"/>
      <c r="E23" s="423" t="s">
        <v>747</v>
      </c>
      <c r="F23" s="578">
        <f>F19</f>
        <v>0</v>
      </c>
      <c r="G23" s="569"/>
    </row>
    <row r="24" spans="1:7" s="260" customFormat="1" ht="24" customHeight="1" x14ac:dyDescent="0.2">
      <c r="A24" s="3536"/>
      <c r="B24" s="3660"/>
      <c r="C24" s="3668" t="s">
        <v>744</v>
      </c>
      <c r="D24" s="3669"/>
      <c r="E24" s="427" t="s">
        <v>759</v>
      </c>
      <c r="F24" s="573">
        <f>MIN(F20,25000)</f>
        <v>0</v>
      </c>
      <c r="G24" s="569"/>
    </row>
    <row r="25" spans="1:7" s="260" customFormat="1" ht="24" customHeight="1" x14ac:dyDescent="0.2">
      <c r="A25" s="415"/>
      <c r="B25" s="3660"/>
      <c r="C25" s="3654" t="s">
        <v>760</v>
      </c>
      <c r="D25" s="3658"/>
      <c r="E25" s="428" t="s">
        <v>761</v>
      </c>
      <c r="F25" s="580"/>
      <c r="G25" s="569"/>
    </row>
    <row r="26" spans="1:7" s="260" customFormat="1" ht="24" customHeight="1" x14ac:dyDescent="0.2">
      <c r="A26" s="415"/>
      <c r="B26" s="3661"/>
      <c r="C26" s="3654" t="s">
        <v>752</v>
      </c>
      <c r="D26" s="3658"/>
      <c r="E26" s="418" t="s">
        <v>763</v>
      </c>
      <c r="F26" s="570">
        <f>SUM(F23:F25)</f>
        <v>0</v>
      </c>
      <c r="G26" s="569"/>
    </row>
    <row r="27" spans="1:7" s="260" customFormat="1" ht="24" customHeight="1" x14ac:dyDescent="0.2">
      <c r="A27" s="415"/>
      <c r="B27" s="3556" t="s">
        <v>764</v>
      </c>
      <c r="C27" s="3663" t="s">
        <v>743</v>
      </c>
      <c r="D27" s="3655"/>
      <c r="E27" s="1515" t="s">
        <v>1380</v>
      </c>
      <c r="F27" s="570">
        <f>F22</f>
        <v>0</v>
      </c>
      <c r="G27" s="569"/>
    </row>
    <row r="28" spans="1:7" s="260" customFormat="1" ht="24" customHeight="1" x14ac:dyDescent="0.2">
      <c r="A28" s="415"/>
      <c r="B28" s="3538"/>
      <c r="C28" s="3654" t="s">
        <v>760</v>
      </c>
      <c r="D28" s="3658"/>
      <c r="E28" s="428" t="s">
        <v>1389</v>
      </c>
      <c r="F28" s="580"/>
      <c r="G28" s="569"/>
    </row>
    <row r="29" spans="1:7" s="260" customFormat="1" ht="24" customHeight="1" thickBot="1" x14ac:dyDescent="0.25">
      <c r="A29" s="415"/>
      <c r="B29" s="3662"/>
      <c r="C29" s="3664" t="s">
        <v>752</v>
      </c>
      <c r="D29" s="3665"/>
      <c r="E29" s="418" t="s">
        <v>1381</v>
      </c>
      <c r="F29" s="579">
        <f>SUM(F27:F28)</f>
        <v>0</v>
      </c>
      <c r="G29" s="569"/>
    </row>
    <row r="30" spans="1:7" s="260" customFormat="1" ht="24" customHeight="1" thickTop="1" x14ac:dyDescent="0.2">
      <c r="A30" s="415"/>
      <c r="B30" s="3649" t="s">
        <v>748</v>
      </c>
      <c r="C30" s="3652" t="s">
        <v>1604</v>
      </c>
      <c r="D30" s="3653"/>
      <c r="E30" s="430" t="s">
        <v>1390</v>
      </c>
      <c r="F30" s="581">
        <f>MIN(F26,50000)</f>
        <v>0</v>
      </c>
      <c r="G30" s="569"/>
    </row>
    <row r="31" spans="1:7" s="260" customFormat="1" ht="24" customHeight="1" x14ac:dyDescent="0.2">
      <c r="A31" s="415"/>
      <c r="B31" s="3650"/>
      <c r="C31" s="3654" t="s">
        <v>765</v>
      </c>
      <c r="D31" s="3655"/>
      <c r="E31" s="428" t="s">
        <v>1391</v>
      </c>
      <c r="F31" s="570">
        <f>MIN(F29,25000)</f>
        <v>0</v>
      </c>
      <c r="G31" s="190"/>
    </row>
    <row r="32" spans="1:7" s="260" customFormat="1" ht="24" customHeight="1" thickBot="1" x14ac:dyDescent="0.25">
      <c r="A32" s="426"/>
      <c r="B32" s="3651"/>
      <c r="C32" s="3656" t="s">
        <v>565</v>
      </c>
      <c r="D32" s="3657"/>
      <c r="E32" s="1417" t="s">
        <v>1321</v>
      </c>
      <c r="F32" s="571">
        <f>MIN(F30+F31,F33)</f>
        <v>0</v>
      </c>
      <c r="G32" s="190"/>
    </row>
    <row r="33" spans="1:7" s="260" customFormat="1" ht="24" customHeight="1" thickBot="1" x14ac:dyDescent="0.25">
      <c r="A33" s="582"/>
      <c r="B33" s="1506"/>
      <c r="C33" s="3672"/>
      <c r="D33" s="3673"/>
      <c r="E33" s="1400" t="s">
        <v>1312</v>
      </c>
      <c r="F33" s="1569"/>
      <c r="G33" s="1794" t="s">
        <v>1737</v>
      </c>
    </row>
    <row r="34" spans="1:7" s="260" customFormat="1" ht="24" customHeight="1" x14ac:dyDescent="0.2">
      <c r="A34" s="422" t="s">
        <v>1375</v>
      </c>
      <c r="B34" s="399" t="s">
        <v>1322</v>
      </c>
      <c r="C34" s="3674"/>
      <c r="D34" s="3675"/>
      <c r="E34" s="1505"/>
      <c r="F34" s="579">
        <f>ROUNDDOWN(F12/3,0)+ROUNDDOWN(F13/3,0)</f>
        <v>0</v>
      </c>
      <c r="G34" s="1404"/>
    </row>
    <row r="35" spans="1:7" s="260" customFormat="1" ht="24" customHeight="1" x14ac:dyDescent="0.2">
      <c r="A35" s="402" t="s">
        <v>1377</v>
      </c>
      <c r="B35" s="403" t="s">
        <v>1323</v>
      </c>
      <c r="C35" s="3670"/>
      <c r="D35" s="3671"/>
      <c r="E35" s="1504"/>
      <c r="F35" s="579">
        <f>ROUNDDOWN(F16/3,0)+ROUNDDOWN(F17/3,0)</f>
        <v>0</v>
      </c>
      <c r="G35" s="1404"/>
    </row>
    <row r="36" spans="1:7" s="260" customFormat="1" ht="24" customHeight="1" thickBot="1" x14ac:dyDescent="0.25">
      <c r="A36" s="405"/>
      <c r="B36" s="419" t="s">
        <v>1608</v>
      </c>
      <c r="C36" s="3656"/>
      <c r="D36" s="3676"/>
      <c r="E36" s="294"/>
      <c r="F36" s="571">
        <f>F31</f>
        <v>0</v>
      </c>
      <c r="G36" s="1404"/>
    </row>
    <row r="37" spans="1:7" ht="4.5" customHeight="1" x14ac:dyDescent="0.2">
      <c r="A37" s="235"/>
      <c r="B37" s="189"/>
      <c r="C37" s="235"/>
      <c r="D37" s="235"/>
      <c r="E37" s="284"/>
      <c r="F37" s="284"/>
    </row>
    <row r="38" spans="1:7" ht="12" customHeight="1" x14ac:dyDescent="0.2">
      <c r="A38" s="235" t="s">
        <v>749</v>
      </c>
      <c r="B38" s="396"/>
      <c r="C38" s="235"/>
      <c r="D38" s="235"/>
      <c r="E38" s="235"/>
      <c r="F38" s="189"/>
    </row>
    <row r="39" spans="1:7" ht="12" customHeight="1" x14ac:dyDescent="0.2">
      <c r="A39" s="235" t="s">
        <v>750</v>
      </c>
      <c r="B39" s="396"/>
      <c r="C39" s="235"/>
      <c r="D39" s="235"/>
      <c r="E39" s="235"/>
      <c r="F39" s="189"/>
    </row>
    <row r="40" spans="1:7" ht="12" customHeight="1" x14ac:dyDescent="0.2">
      <c r="A40" s="396"/>
      <c r="B40" s="396"/>
      <c r="C40" s="235"/>
      <c r="D40" s="235"/>
      <c r="E40" s="235"/>
      <c r="F40" s="189"/>
    </row>
    <row r="41" spans="1:7" x14ac:dyDescent="0.2">
      <c r="A41" s="396"/>
      <c r="B41" s="397"/>
    </row>
  </sheetData>
  <sheetProtection formatCells="0" formatColumns="0" formatRows="0" insertColumns="0" insertRows="0" insertHyperlinks="0" deleteColumns="0" deleteRows="0" sort="0" autoFilter="0" pivotTables="0"/>
  <mergeCells count="34">
    <mergeCell ref="A2:F2"/>
    <mergeCell ref="A6:B7"/>
    <mergeCell ref="C6:E7"/>
    <mergeCell ref="F6:F7"/>
    <mergeCell ref="A12:A13"/>
    <mergeCell ref="B12:B14"/>
    <mergeCell ref="C12:D12"/>
    <mergeCell ref="C13:D13"/>
    <mergeCell ref="C14:D14"/>
    <mergeCell ref="B15:B17"/>
    <mergeCell ref="C15:E15"/>
    <mergeCell ref="C16:C17"/>
    <mergeCell ref="B19:B21"/>
    <mergeCell ref="C19:D19"/>
    <mergeCell ref="C20:D20"/>
    <mergeCell ref="C21:D21"/>
    <mergeCell ref="A23:A24"/>
    <mergeCell ref="B23:B26"/>
    <mergeCell ref="C23:D23"/>
    <mergeCell ref="C24:D24"/>
    <mergeCell ref="C25:D25"/>
    <mergeCell ref="C26:D26"/>
    <mergeCell ref="C33:D33"/>
    <mergeCell ref="C34:D34"/>
    <mergeCell ref="C35:D35"/>
    <mergeCell ref="C36:D36"/>
    <mergeCell ref="B27:B29"/>
    <mergeCell ref="C27:D27"/>
    <mergeCell ref="C28:D28"/>
    <mergeCell ref="C29:D29"/>
    <mergeCell ref="B30:B32"/>
    <mergeCell ref="C30:D30"/>
    <mergeCell ref="C31:D31"/>
    <mergeCell ref="C32:D32"/>
  </mergeCells>
  <phoneticPr fontId="2"/>
  <conditionalFormatting sqref="F33">
    <cfRule type="containsBlanks" dxfId="0" priority="1">
      <formula>LEN(TRIM(F33))=0</formula>
    </cfRule>
  </conditionalFormatting>
  <printOptions horizontalCentered="1"/>
  <pageMargins left="0.78740157480314965" right="0.39370078740157483" top="0.59055118110236227" bottom="0.59055118110236227" header="0" footer="0"/>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5A70-DD0A-4509-8CB4-F313F5D42DA9}">
  <sheetPr>
    <tabColor rgb="FFFFFF00"/>
  </sheetPr>
  <dimension ref="A1:M49"/>
  <sheetViews>
    <sheetView showGridLines="0" view="pageBreakPreview" zoomScaleNormal="100" zoomScaleSheetLayoutView="100" workbookViewId="0">
      <selection activeCell="H9" sqref="H9"/>
    </sheetView>
  </sheetViews>
  <sheetFormatPr defaultColWidth="9.59765625" defaultRowHeight="13" x14ac:dyDescent="0.2"/>
  <cols>
    <col min="1" max="1" width="2.59765625" style="195" customWidth="1"/>
    <col min="2" max="2" width="30.69921875" style="195" customWidth="1"/>
    <col min="3" max="4" width="15.69921875" style="195" customWidth="1"/>
    <col min="5" max="6" width="20.69921875" style="219" customWidth="1"/>
    <col min="7" max="7" width="9.3984375" style="195" customWidth="1"/>
    <col min="8" max="9" width="9.59765625" style="195" customWidth="1"/>
    <col min="10" max="12" width="9.59765625" style="195"/>
    <col min="13" max="13" width="2.8984375" style="195" hidden="1" customWidth="1"/>
    <col min="14" max="16384" width="9.59765625" style="195"/>
  </cols>
  <sheetData>
    <row r="1" spans="1:13" s="185" customFormat="1" ht="20.149999999999999" customHeight="1" x14ac:dyDescent="0.2">
      <c r="A1" s="188"/>
      <c r="B1" s="188"/>
      <c r="C1" s="188"/>
      <c r="D1" s="186"/>
      <c r="E1" s="435"/>
      <c r="F1" s="187" t="s">
        <v>1736</v>
      </c>
      <c r="G1" s="187"/>
      <c r="H1" s="187"/>
      <c r="I1" s="188"/>
    </row>
    <row r="2" spans="1:13" s="185" customFormat="1" ht="30" customHeight="1" x14ac:dyDescent="0.2">
      <c r="A2" s="3601" t="s">
        <v>766</v>
      </c>
      <c r="B2" s="3601"/>
      <c r="C2" s="3601"/>
      <c r="D2" s="3601"/>
      <c r="E2" s="3601"/>
      <c r="F2" s="3601"/>
      <c r="G2" s="1793" t="s">
        <v>218</v>
      </c>
      <c r="H2" s="373"/>
      <c r="I2" s="373"/>
    </row>
    <row r="3" spans="1:13" s="185" customFormat="1" ht="10" customHeight="1" thickBot="1" x14ac:dyDescent="0.25">
      <c r="A3" s="1397"/>
      <c r="B3" s="1397"/>
      <c r="C3" s="1397"/>
      <c r="D3" s="1397"/>
      <c r="E3" s="1397"/>
      <c r="F3" s="1397"/>
      <c r="G3" s="373"/>
      <c r="H3" s="373"/>
      <c r="I3" s="373"/>
    </row>
    <row r="4" spans="1:13" s="185" customFormat="1" ht="26.15" customHeight="1" thickBot="1" x14ac:dyDescent="0.25">
      <c r="A4" s="546" t="s">
        <v>844</v>
      </c>
      <c r="B4" s="374"/>
      <c r="C4" s="547" t="s">
        <v>287</v>
      </c>
      <c r="D4" s="3689"/>
      <c r="E4" s="3690"/>
      <c r="F4" s="548" t="s">
        <v>845</v>
      </c>
      <c r="G4" s="373"/>
    </row>
    <row r="5" spans="1:13" s="185" customFormat="1" ht="15" customHeight="1" x14ac:dyDescent="0.2">
      <c r="A5" s="1397"/>
      <c r="B5" s="1397"/>
      <c r="C5" s="1397"/>
      <c r="D5" s="1397"/>
      <c r="E5" s="1397"/>
      <c r="F5" s="1397"/>
      <c r="G5" s="373"/>
      <c r="H5" s="373"/>
      <c r="I5" s="373"/>
    </row>
    <row r="6" spans="1:13" s="185" customFormat="1" ht="20.149999999999999" customHeight="1" thickBot="1" x14ac:dyDescent="0.25">
      <c r="A6" s="188" t="s">
        <v>1270</v>
      </c>
      <c r="B6" s="188"/>
      <c r="C6" s="188"/>
      <c r="D6" s="373"/>
      <c r="E6" s="374"/>
      <c r="F6" s="375"/>
      <c r="G6" s="373"/>
      <c r="H6" s="373"/>
      <c r="I6" s="373"/>
    </row>
    <row r="7" spans="1:13" s="235" customFormat="1" ht="14.25" customHeight="1" x14ac:dyDescent="0.2">
      <c r="A7" s="2706" t="s">
        <v>767</v>
      </c>
      <c r="B7" s="2745"/>
      <c r="C7" s="2745"/>
      <c r="D7" s="2745"/>
      <c r="E7" s="2850" t="s">
        <v>728</v>
      </c>
      <c r="F7" s="3593" t="s">
        <v>529</v>
      </c>
    </row>
    <row r="8" spans="1:13" s="235" customFormat="1" ht="14.25" customHeight="1" thickBot="1" x14ac:dyDescent="0.25">
      <c r="A8" s="3589"/>
      <c r="B8" s="3590"/>
      <c r="C8" s="3590"/>
      <c r="D8" s="3590"/>
      <c r="E8" s="3592"/>
      <c r="F8" s="3594"/>
    </row>
    <row r="9" spans="1:13" s="235" customFormat="1" ht="20.149999999999999" customHeight="1" x14ac:dyDescent="0.2">
      <c r="A9" s="1379" t="s">
        <v>770</v>
      </c>
      <c r="B9" s="1380"/>
      <c r="C9" s="1380"/>
      <c r="D9" s="1380"/>
      <c r="E9" s="437"/>
      <c r="F9" s="438"/>
    </row>
    <row r="10" spans="1:13" s="235" customFormat="1" ht="20.149999999999999" customHeight="1" x14ac:dyDescent="0.2">
      <c r="A10" s="3595" t="s">
        <v>1406</v>
      </c>
      <c r="B10" s="3596"/>
      <c r="C10" s="1434"/>
      <c r="D10" s="1433"/>
      <c r="E10" s="439"/>
      <c r="F10" s="440"/>
      <c r="G10" s="1796" t="s">
        <v>1294</v>
      </c>
      <c r="M10" s="235">
        <f>ROUNDDOWN(IF(COUNTIF($A10,"*フィルム*")+COUNTIF($A10,"*ﾌｨﾙﾑ*"),E10/2,E10),0)</f>
        <v>0</v>
      </c>
    </row>
    <row r="11" spans="1:13" s="235" customFormat="1" ht="20.149999999999999" customHeight="1" x14ac:dyDescent="0.2">
      <c r="A11" s="3595" t="s">
        <v>1354</v>
      </c>
      <c r="B11" s="3596"/>
      <c r="C11" s="1434"/>
      <c r="D11" s="1432"/>
      <c r="E11" s="439"/>
      <c r="F11" s="440"/>
      <c r="M11" s="235">
        <f t="shared" ref="M11:M12" si="0">ROUNDDOWN(IF(COUNTIF($A11,"*フィルム*")+COUNTIF($A11,"*ﾌｨﾙﾑ*"),E11/2,E11),0)</f>
        <v>0</v>
      </c>
    </row>
    <row r="12" spans="1:13" s="235" customFormat="1" ht="20.149999999999999" customHeight="1" x14ac:dyDescent="0.2">
      <c r="A12" s="3595" t="s">
        <v>429</v>
      </c>
      <c r="B12" s="3596"/>
      <c r="C12" s="1438"/>
      <c r="D12" s="1439"/>
      <c r="E12" s="439"/>
      <c r="F12" s="1440"/>
      <c r="M12" s="235">
        <f t="shared" si="0"/>
        <v>0</v>
      </c>
    </row>
    <row r="13" spans="1:13" s="235" customFormat="1" ht="20.149999999999999" customHeight="1" thickBot="1" x14ac:dyDescent="0.25">
      <c r="A13" s="3595"/>
      <c r="B13" s="3596"/>
      <c r="C13" s="1435"/>
      <c r="D13" s="1431"/>
      <c r="E13" s="439"/>
      <c r="F13" s="441"/>
      <c r="M13" s="235">
        <f>ROUNDDOWN(IF(COUNTIF($A13,"*フィルム*")+COUNTIF($A13,"*ﾌｨﾙﾑ*"),E13/2,E13),0)</f>
        <v>0</v>
      </c>
    </row>
    <row r="14" spans="1:13" s="235" customFormat="1" ht="20.149999999999999" customHeight="1" thickTop="1" x14ac:dyDescent="0.2">
      <c r="A14" s="442"/>
      <c r="B14" s="1429"/>
      <c r="C14" s="1429"/>
      <c r="D14" s="1368" t="s">
        <v>1272</v>
      </c>
      <c r="E14" s="443">
        <f>SUM(E10:E13)</f>
        <v>0</v>
      </c>
      <c r="F14" s="444"/>
    </row>
    <row r="15" spans="1:13" s="235" customFormat="1" ht="20.149999999999999" customHeight="1" thickBot="1" x14ac:dyDescent="0.25">
      <c r="A15" s="445"/>
      <c r="B15" s="1430"/>
      <c r="C15" s="1430"/>
      <c r="D15" s="1369" t="s">
        <v>1271</v>
      </c>
      <c r="E15" s="446">
        <f>SUM(M10:M13)</f>
        <v>0</v>
      </c>
      <c r="F15" s="447"/>
    </row>
    <row r="16" spans="1:13" s="235" customFormat="1" ht="20.149999999999999" customHeight="1" x14ac:dyDescent="0.2">
      <c r="A16" s="448" t="s">
        <v>771</v>
      </c>
      <c r="B16" s="449"/>
      <c r="C16" s="449"/>
      <c r="D16" s="449"/>
      <c r="E16" s="450"/>
      <c r="F16" s="451"/>
    </row>
    <row r="17" spans="1:6" s="235" customFormat="1" ht="20.149999999999999" customHeight="1" x14ac:dyDescent="0.2">
      <c r="A17" s="3595" t="s">
        <v>1229</v>
      </c>
      <c r="B17" s="3596"/>
      <c r="C17" s="1434"/>
      <c r="D17" s="1433"/>
      <c r="E17" s="439"/>
      <c r="F17" s="440"/>
    </row>
    <row r="18" spans="1:6" s="235" customFormat="1" ht="20.149999999999999" customHeight="1" x14ac:dyDescent="0.2">
      <c r="A18" s="3595" t="s">
        <v>1230</v>
      </c>
      <c r="B18" s="3596"/>
      <c r="C18" s="1434"/>
      <c r="D18" s="1432"/>
      <c r="E18" s="439"/>
      <c r="F18" s="440"/>
    </row>
    <row r="19" spans="1:6" s="235" customFormat="1" ht="20.149999999999999" customHeight="1" x14ac:dyDescent="0.2">
      <c r="A19" s="3595" t="s">
        <v>1231</v>
      </c>
      <c r="B19" s="3596"/>
      <c r="C19" s="1434"/>
      <c r="D19" s="1432"/>
      <c r="E19" s="439"/>
      <c r="F19" s="440"/>
    </row>
    <row r="20" spans="1:6" s="235" customFormat="1" ht="20.149999999999999" customHeight="1" x14ac:dyDescent="0.2">
      <c r="A20" s="3595" t="s">
        <v>1293</v>
      </c>
      <c r="B20" s="3596"/>
      <c r="C20" s="1434"/>
      <c r="D20" s="1432"/>
      <c r="E20" s="439"/>
      <c r="F20" s="440"/>
    </row>
    <row r="21" spans="1:6" s="235" customFormat="1" ht="20.149999999999999" customHeight="1" thickBot="1" x14ac:dyDescent="0.25">
      <c r="A21" s="3595"/>
      <c r="B21" s="3596"/>
      <c r="C21" s="1441"/>
      <c r="D21" s="1442"/>
      <c r="E21" s="452"/>
      <c r="F21" s="438"/>
    </row>
    <row r="22" spans="1:6" s="235" customFormat="1" ht="20.149999999999999" customHeight="1" thickTop="1" thickBot="1" x14ac:dyDescent="0.25">
      <c r="A22" s="453"/>
      <c r="B22" s="454"/>
      <c r="C22" s="454"/>
      <c r="D22" s="1370" t="s">
        <v>1273</v>
      </c>
      <c r="E22" s="455">
        <f>SUM(E17:E21)</f>
        <v>0</v>
      </c>
      <c r="F22" s="456"/>
    </row>
    <row r="23" spans="1:6" s="235" customFormat="1" ht="20.149999999999999" customHeight="1" x14ac:dyDescent="0.2">
      <c r="A23" s="457" t="s">
        <v>772</v>
      </c>
      <c r="B23" s="458"/>
      <c r="C23" s="458"/>
      <c r="D23" s="458"/>
      <c r="E23" s="450"/>
      <c r="F23" s="451"/>
    </row>
    <row r="24" spans="1:6" s="235" customFormat="1" ht="20.149999999999999" customHeight="1" x14ac:dyDescent="0.2">
      <c r="A24" s="3595" t="s">
        <v>1229</v>
      </c>
      <c r="B24" s="3596"/>
      <c r="C24" s="1434"/>
      <c r="D24" s="1433"/>
      <c r="E24" s="439"/>
      <c r="F24" s="440"/>
    </row>
    <row r="25" spans="1:6" s="235" customFormat="1" ht="20.149999999999999" customHeight="1" x14ac:dyDescent="0.2">
      <c r="A25" s="3595" t="s">
        <v>1230</v>
      </c>
      <c r="B25" s="3596"/>
      <c r="C25" s="1434"/>
      <c r="D25" s="1432"/>
      <c r="E25" s="439"/>
      <c r="F25" s="440"/>
    </row>
    <row r="26" spans="1:6" s="235" customFormat="1" ht="20.149999999999999" customHeight="1" x14ac:dyDescent="0.2">
      <c r="A26" s="3595" t="s">
        <v>1231</v>
      </c>
      <c r="B26" s="3596"/>
      <c r="C26" s="1434"/>
      <c r="D26" s="1432"/>
      <c r="E26" s="439"/>
      <c r="F26" s="440"/>
    </row>
    <row r="27" spans="1:6" s="235" customFormat="1" ht="20.149999999999999" customHeight="1" x14ac:dyDescent="0.2">
      <c r="A27" s="3595" t="s">
        <v>1293</v>
      </c>
      <c r="B27" s="3596"/>
      <c r="C27" s="1434"/>
      <c r="D27" s="1432"/>
      <c r="E27" s="452"/>
      <c r="F27" s="438"/>
    </row>
    <row r="28" spans="1:6" s="235" customFormat="1" ht="20.149999999999999" customHeight="1" thickBot="1" x14ac:dyDescent="0.25">
      <c r="A28" s="3597"/>
      <c r="B28" s="3598"/>
      <c r="C28" s="1441"/>
      <c r="D28" s="1442"/>
      <c r="E28" s="452"/>
      <c r="F28" s="438"/>
    </row>
    <row r="29" spans="1:6" s="235" customFormat="1" ht="20.149999999999999" customHeight="1" thickTop="1" thickBot="1" x14ac:dyDescent="0.25">
      <c r="A29" s="453"/>
      <c r="B29" s="454"/>
      <c r="C29" s="454"/>
      <c r="D29" s="1370" t="s">
        <v>1278</v>
      </c>
      <c r="E29" s="459">
        <f>SUM(E24:E28)</f>
        <v>0</v>
      </c>
      <c r="F29" s="460"/>
    </row>
    <row r="30" spans="1:6" s="189" customFormat="1" ht="5.15" customHeight="1" thickBot="1" x14ac:dyDescent="0.25">
      <c r="A30" s="1398"/>
      <c r="B30" s="1398"/>
      <c r="C30" s="1398"/>
      <c r="D30" s="1398"/>
      <c r="E30" s="1399"/>
      <c r="F30" s="582"/>
    </row>
    <row r="31" spans="1:6" s="235" customFormat="1" ht="21" customHeight="1" thickBot="1" x14ac:dyDescent="0.25">
      <c r="A31" s="3599" t="s">
        <v>1279</v>
      </c>
      <c r="B31" s="3600"/>
      <c r="C31" s="3600"/>
      <c r="D31" s="3600"/>
      <c r="E31" s="466">
        <f>E14+E22+E29</f>
        <v>0</v>
      </c>
      <c r="F31" s="467"/>
    </row>
    <row r="32" spans="1:6" s="189" customFormat="1" ht="5.15" customHeight="1" thickBot="1" x14ac:dyDescent="0.25">
      <c r="A32" s="1398"/>
      <c r="B32" s="1398"/>
      <c r="C32" s="1398"/>
      <c r="D32" s="1398"/>
      <c r="E32" s="1399"/>
      <c r="F32" s="582"/>
    </row>
    <row r="33" spans="1:7" s="235" customFormat="1" ht="21" customHeight="1" thickBot="1" x14ac:dyDescent="0.25">
      <c r="A33" s="3599" t="s">
        <v>1274</v>
      </c>
      <c r="B33" s="3600"/>
      <c r="C33" s="3600"/>
      <c r="D33" s="3600"/>
      <c r="E33" s="466">
        <f>E15+E22+E29</f>
        <v>0</v>
      </c>
      <c r="F33" s="467"/>
    </row>
    <row r="34" spans="1:7" s="185" customFormat="1" ht="20.149999999999999" customHeight="1" x14ac:dyDescent="0.2">
      <c r="A34" s="188"/>
      <c r="B34" s="188"/>
      <c r="C34" s="188"/>
      <c r="D34" s="186"/>
      <c r="E34" s="186"/>
      <c r="F34" s="187"/>
      <c r="G34" s="187"/>
    </row>
    <row r="35" spans="1:7" s="185" customFormat="1" ht="20.149999999999999" customHeight="1" thickBot="1" x14ac:dyDescent="0.25">
      <c r="A35" s="188" t="s">
        <v>1267</v>
      </c>
      <c r="B35" s="188"/>
      <c r="C35" s="188"/>
      <c r="D35" s="373"/>
      <c r="E35" s="374"/>
      <c r="F35" s="375"/>
      <c r="G35" s="373"/>
    </row>
    <row r="36" spans="1:7" s="235" customFormat="1" ht="14.25" customHeight="1" x14ac:dyDescent="0.2">
      <c r="A36" s="2706" t="s">
        <v>767</v>
      </c>
      <c r="B36" s="2745"/>
      <c r="C36" s="2745"/>
      <c r="D36" s="2741"/>
      <c r="E36" s="2850" t="s">
        <v>728</v>
      </c>
      <c r="F36" s="3593" t="s">
        <v>529</v>
      </c>
    </row>
    <row r="37" spans="1:7" s="235" customFormat="1" ht="14.25" customHeight="1" thickBot="1" x14ac:dyDescent="0.25">
      <c r="A37" s="3589"/>
      <c r="B37" s="3590"/>
      <c r="C37" s="3590"/>
      <c r="D37" s="3591"/>
      <c r="E37" s="3592"/>
      <c r="F37" s="3594"/>
    </row>
    <row r="38" spans="1:7" s="235" customFormat="1" ht="20.149999999999999" customHeight="1" x14ac:dyDescent="0.2">
      <c r="A38" s="462" t="s">
        <v>1268</v>
      </c>
      <c r="B38" s="463"/>
      <c r="C38" s="463"/>
      <c r="D38" s="463"/>
      <c r="E38" s="464"/>
      <c r="F38" s="465"/>
    </row>
    <row r="39" spans="1:7" s="235" customFormat="1" ht="20.149999999999999" customHeight="1" x14ac:dyDescent="0.2">
      <c r="A39" s="3595" t="s">
        <v>1313</v>
      </c>
      <c r="B39" s="3596"/>
      <c r="C39" s="1434"/>
      <c r="D39" s="1433"/>
      <c r="E39" s="439"/>
      <c r="F39" s="440"/>
    </row>
    <row r="40" spans="1:7" s="235" customFormat="1" ht="20.149999999999999" customHeight="1" thickBot="1" x14ac:dyDescent="0.25">
      <c r="A40" s="3597"/>
      <c r="B40" s="3598"/>
      <c r="C40" s="1434"/>
      <c r="D40" s="1433"/>
      <c r="E40" s="439"/>
      <c r="F40" s="440"/>
    </row>
    <row r="41" spans="1:7" s="235" customFormat="1" ht="20.149999999999999" customHeight="1" thickTop="1" thickBot="1" x14ac:dyDescent="0.25">
      <c r="A41" s="453"/>
      <c r="B41" s="454"/>
      <c r="C41" s="454"/>
      <c r="D41" s="1370" t="s">
        <v>1276</v>
      </c>
      <c r="E41" s="455">
        <f>SUM(E39:E40)</f>
        <v>0</v>
      </c>
      <c r="F41" s="456"/>
    </row>
    <row r="42" spans="1:7" s="235" customFormat="1" ht="20.149999999999999" customHeight="1" x14ac:dyDescent="0.2">
      <c r="A42" s="457" t="s">
        <v>1269</v>
      </c>
      <c r="B42" s="458"/>
      <c r="C42" s="458"/>
      <c r="D42" s="458"/>
      <c r="E42" s="450"/>
      <c r="F42" s="451"/>
    </row>
    <row r="43" spans="1:7" s="235" customFormat="1" ht="20.149999999999999" customHeight="1" x14ac:dyDescent="0.2">
      <c r="A43" s="3595" t="s">
        <v>1314</v>
      </c>
      <c r="B43" s="3596"/>
      <c r="C43" s="1434"/>
      <c r="D43" s="1433"/>
      <c r="E43" s="439"/>
      <c r="F43" s="440"/>
    </row>
    <row r="44" spans="1:7" s="235" customFormat="1" ht="20.149999999999999" customHeight="1" thickBot="1" x14ac:dyDescent="0.25">
      <c r="A44" s="3597"/>
      <c r="B44" s="3598"/>
      <c r="C44" s="1434"/>
      <c r="D44" s="1433"/>
      <c r="E44" s="439"/>
      <c r="F44" s="440"/>
    </row>
    <row r="45" spans="1:7" s="235" customFormat="1" ht="20.149999999999999" customHeight="1" thickTop="1" thickBot="1" x14ac:dyDescent="0.25">
      <c r="A45" s="453"/>
      <c r="B45" s="454"/>
      <c r="C45" s="454"/>
      <c r="D45" s="1370" t="s">
        <v>1277</v>
      </c>
      <c r="E45" s="455">
        <f>SUM(E43:E44)</f>
        <v>0</v>
      </c>
      <c r="F45" s="456"/>
    </row>
    <row r="46" spans="1:7" s="235" customFormat="1" ht="20.149999999999999" customHeight="1" thickBot="1" x14ac:dyDescent="0.25">
      <c r="A46" s="3599" t="s">
        <v>1275</v>
      </c>
      <c r="B46" s="3600"/>
      <c r="C46" s="3600"/>
      <c r="D46" s="3600"/>
      <c r="E46" s="466">
        <f>E41+E45</f>
        <v>0</v>
      </c>
      <c r="F46" s="467"/>
    </row>
    <row r="47" spans="1:7" s="235" customFormat="1" ht="20.149999999999999" customHeight="1" x14ac:dyDescent="0.2">
      <c r="A47" s="189"/>
      <c r="B47" s="189"/>
      <c r="C47" s="189"/>
      <c r="D47" s="189"/>
      <c r="E47" s="266"/>
      <c r="F47" s="257"/>
    </row>
    <row r="48" spans="1:7" s="235" customFormat="1" ht="16.5" customHeight="1" x14ac:dyDescent="0.2">
      <c r="A48" s="396"/>
      <c r="B48" s="396"/>
      <c r="C48" s="396"/>
      <c r="D48" s="396"/>
      <c r="E48" s="189"/>
      <c r="F48" s="189"/>
    </row>
    <row r="49" spans="4:6" s="235" customFormat="1" ht="14.25" customHeight="1" x14ac:dyDescent="0.2">
      <c r="D49" s="396"/>
      <c r="E49" s="189"/>
      <c r="F49" s="461"/>
    </row>
  </sheetData>
  <sheetProtection selectLockedCells="1"/>
  <protectedRanges>
    <protectedRange password="CC0B" sqref="E10:E13 E17:E21 E24:E28" name="範囲1"/>
    <protectedRange password="CC0B" sqref="E43:E44 E38:E40" name="範囲1_1"/>
  </protectedRanges>
  <dataConsolidate/>
  <mergeCells count="29">
    <mergeCell ref="A19:B19"/>
    <mergeCell ref="A2:F2"/>
    <mergeCell ref="D4:E4"/>
    <mergeCell ref="A7:D8"/>
    <mergeCell ref="E7:E8"/>
    <mergeCell ref="F7:F8"/>
    <mergeCell ref="A10:B10"/>
    <mergeCell ref="A11:B11"/>
    <mergeCell ref="A12:B12"/>
    <mergeCell ref="A13:B13"/>
    <mergeCell ref="A17:B17"/>
    <mergeCell ref="A18:B18"/>
    <mergeCell ref="F36:F37"/>
    <mergeCell ref="A20:B20"/>
    <mergeCell ref="A21:B21"/>
    <mergeCell ref="A24:B24"/>
    <mergeCell ref="A25:B25"/>
    <mergeCell ref="A26:B26"/>
    <mergeCell ref="A27:B27"/>
    <mergeCell ref="A28:B28"/>
    <mergeCell ref="A31:D31"/>
    <mergeCell ref="A33:D33"/>
    <mergeCell ref="A36:D37"/>
    <mergeCell ref="E36:E37"/>
    <mergeCell ref="A39:B39"/>
    <mergeCell ref="A40:B40"/>
    <mergeCell ref="A43:B43"/>
    <mergeCell ref="A44:B44"/>
    <mergeCell ref="A46:D46"/>
  </mergeCells>
  <phoneticPr fontId="2"/>
  <printOptions horizontalCentered="1"/>
  <pageMargins left="0.59055118110236227" right="0.39370078740157483" top="0.59055118110236227" bottom="0.59055118110236227" header="0" footer="0"/>
  <pageSetup paperSize="9" scale="77"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E88A-3203-44E7-AFAE-0C4094556320}">
  <sheetPr>
    <tabColor rgb="FFFFFF00"/>
  </sheetPr>
  <dimension ref="A1:K31"/>
  <sheetViews>
    <sheetView showGridLines="0" view="pageBreakPreview" zoomScaleNormal="100" zoomScaleSheetLayoutView="100" workbookViewId="0">
      <selection activeCell="H9" sqref="H9"/>
    </sheetView>
  </sheetViews>
  <sheetFormatPr defaultColWidth="9.59765625" defaultRowHeight="13" x14ac:dyDescent="0.2"/>
  <cols>
    <col min="1" max="1" width="9.09765625" style="195" customWidth="1"/>
    <col min="2" max="5" width="11.09765625" style="195" customWidth="1"/>
    <col min="6" max="6" width="6.09765625" style="195" customWidth="1"/>
    <col min="7" max="8" width="6.8984375" style="261" customWidth="1"/>
    <col min="9" max="9" width="16.09765625" style="219" customWidth="1"/>
    <col min="10" max="10" width="17.3984375" style="219" customWidth="1"/>
    <col min="11" max="16384" width="9.59765625" style="195"/>
  </cols>
  <sheetData>
    <row r="1" spans="1:11" s="185" customFormat="1" ht="21" customHeight="1" x14ac:dyDescent="0.2">
      <c r="A1" s="3691"/>
      <c r="B1" s="3691"/>
      <c r="C1" s="195"/>
      <c r="D1" s="195"/>
      <c r="E1" s="195"/>
      <c r="F1" s="195"/>
      <c r="G1" s="195"/>
      <c r="H1" s="261"/>
      <c r="I1" s="261"/>
      <c r="J1" s="187" t="s">
        <v>1731</v>
      </c>
      <c r="K1" s="187"/>
    </row>
    <row r="2" spans="1:11" s="532" customFormat="1" ht="36" customHeight="1" x14ac:dyDescent="0.2">
      <c r="A2" s="3692" t="s">
        <v>766</v>
      </c>
      <c r="B2" s="3693"/>
      <c r="C2" s="3693"/>
      <c r="D2" s="3693"/>
      <c r="E2" s="3693"/>
      <c r="F2" s="3693"/>
      <c r="G2" s="3693"/>
      <c r="H2" s="3693"/>
      <c r="I2" s="3693"/>
      <c r="J2" s="3693"/>
      <c r="K2" s="1793" t="s">
        <v>218</v>
      </c>
    </row>
    <row r="3" spans="1:11" s="185" customFormat="1" ht="5.25" customHeight="1" thickBot="1" x14ac:dyDescent="0.25">
      <c r="A3" s="188"/>
      <c r="B3" s="186"/>
      <c r="C3" s="186"/>
      <c r="D3" s="186"/>
      <c r="E3" s="186"/>
      <c r="F3" s="186"/>
      <c r="G3" s="186"/>
      <c r="H3" s="187"/>
      <c r="I3" s="186"/>
      <c r="J3" s="186"/>
      <c r="K3" s="373"/>
    </row>
    <row r="4" spans="1:11" s="185" customFormat="1" ht="26.15" customHeight="1" thickBot="1" x14ac:dyDescent="0.25">
      <c r="A4" s="546" t="s">
        <v>834</v>
      </c>
      <c r="B4" s="373"/>
      <c r="C4" s="373"/>
      <c r="D4" s="1436"/>
      <c r="E4" s="491" t="s">
        <v>287</v>
      </c>
      <c r="F4" s="3694"/>
      <c r="G4" s="3695"/>
      <c r="H4" s="3695"/>
      <c r="I4" s="3696"/>
      <c r="J4" s="548" t="s">
        <v>288</v>
      </c>
      <c r="K4" s="373"/>
    </row>
    <row r="5" spans="1:11" s="185" customFormat="1" ht="16.5" customHeight="1" x14ac:dyDescent="0.2">
      <c r="A5" s="188"/>
      <c r="B5" s="186"/>
      <c r="C5" s="186"/>
      <c r="D5" s="186"/>
      <c r="E5" s="186"/>
      <c r="F5" s="186"/>
      <c r="G5" s="186"/>
      <c r="H5" s="187"/>
      <c r="I5" s="186"/>
      <c r="J5" s="186"/>
      <c r="K5" s="373"/>
    </row>
    <row r="6" spans="1:11" s="185" customFormat="1" ht="22.5" customHeight="1" x14ac:dyDescent="0.2">
      <c r="A6" s="373" t="s">
        <v>773</v>
      </c>
      <c r="B6" s="374"/>
      <c r="C6" s="374"/>
      <c r="D6" s="374"/>
      <c r="E6" s="374"/>
      <c r="F6" s="374"/>
      <c r="G6" s="374"/>
      <c r="H6" s="374"/>
      <c r="I6" s="374"/>
      <c r="J6" s="374"/>
      <c r="K6" s="373"/>
    </row>
    <row r="7" spans="1:11" s="185" customFormat="1" ht="10.5" customHeight="1" x14ac:dyDescent="0.2">
      <c r="A7" s="374"/>
      <c r="B7" s="374"/>
      <c r="C7" s="374"/>
      <c r="D7" s="374"/>
      <c r="E7" s="374"/>
      <c r="F7" s="374"/>
      <c r="G7" s="374"/>
      <c r="H7" s="374"/>
      <c r="I7" s="374"/>
      <c r="J7" s="374"/>
      <c r="K7" s="373"/>
    </row>
    <row r="8" spans="1:11" s="185" customFormat="1" ht="18" customHeight="1" x14ac:dyDescent="0.2">
      <c r="A8" s="468" t="s">
        <v>774</v>
      </c>
      <c r="B8" s="469" t="s">
        <v>775</v>
      </c>
      <c r="C8" s="583"/>
      <c r="D8" s="583"/>
      <c r="E8" s="583"/>
      <c r="F8" s="583"/>
      <c r="G8" s="583"/>
      <c r="H8" s="583"/>
      <c r="I8" s="583"/>
      <c r="J8" s="583"/>
      <c r="K8" s="373"/>
    </row>
    <row r="9" spans="1:11" s="185" customFormat="1" ht="18" customHeight="1" x14ac:dyDescent="0.2">
      <c r="A9" s="470"/>
      <c r="B9" s="469" t="s">
        <v>776</v>
      </c>
      <c r="C9" s="470"/>
      <c r="D9" s="470"/>
      <c r="E9" s="470"/>
      <c r="F9" s="470"/>
      <c r="G9" s="470"/>
      <c r="H9" s="470"/>
      <c r="I9" s="470"/>
      <c r="J9" s="470"/>
      <c r="K9" s="373"/>
    </row>
    <row r="10" spans="1:11" s="185" customFormat="1" ht="18" customHeight="1" x14ac:dyDescent="0.2">
      <c r="A10" s="471"/>
      <c r="B10" s="469" t="s">
        <v>777</v>
      </c>
      <c r="C10" s="584"/>
      <c r="D10" s="585"/>
      <c r="E10" s="585"/>
      <c r="F10" s="375"/>
      <c r="G10" s="585"/>
      <c r="H10" s="470"/>
      <c r="I10" s="470"/>
      <c r="J10" s="470"/>
      <c r="K10" s="373"/>
    </row>
    <row r="11" spans="1:11" s="185" customFormat="1" ht="18" customHeight="1" x14ac:dyDescent="0.2">
      <c r="A11" s="468"/>
      <c r="B11" s="471" t="s">
        <v>778</v>
      </c>
      <c r="C11" s="470"/>
      <c r="D11" s="470"/>
      <c r="E11" s="470"/>
      <c r="F11" s="470"/>
      <c r="G11" s="470"/>
      <c r="H11" s="470"/>
      <c r="I11" s="470"/>
      <c r="J11" s="470"/>
      <c r="K11" s="373"/>
    </row>
    <row r="12" spans="1:11" s="185" customFormat="1" ht="18" customHeight="1" x14ac:dyDescent="0.2">
      <c r="A12" s="468" t="s">
        <v>779</v>
      </c>
      <c r="B12" s="471" t="s">
        <v>780</v>
      </c>
      <c r="C12" s="470"/>
      <c r="D12" s="470"/>
      <c r="E12" s="470"/>
      <c r="F12" s="470"/>
      <c r="G12" s="470"/>
      <c r="H12" s="470"/>
      <c r="I12" s="470"/>
      <c r="J12" s="470"/>
      <c r="K12" s="373"/>
    </row>
    <row r="13" spans="1:11" s="185" customFormat="1" ht="18" customHeight="1" x14ac:dyDescent="0.2">
      <c r="A13" s="583"/>
      <c r="B13" s="470"/>
      <c r="C13" s="583"/>
      <c r="D13" s="583"/>
      <c r="E13" s="583"/>
      <c r="F13" s="583"/>
      <c r="G13" s="583"/>
      <c r="H13" s="583"/>
      <c r="I13" s="583"/>
      <c r="J13" s="583"/>
      <c r="K13" s="373"/>
    </row>
    <row r="14" spans="1:11" s="185" customFormat="1" ht="18" customHeight="1" thickBot="1" x14ac:dyDescent="0.25">
      <c r="A14" s="471"/>
      <c r="B14" s="374"/>
      <c r="C14" s="374"/>
      <c r="D14" s="374"/>
      <c r="E14" s="374"/>
      <c r="F14" s="374"/>
      <c r="G14" s="374"/>
      <c r="H14" s="374"/>
      <c r="I14" s="374"/>
      <c r="J14" s="374"/>
      <c r="K14" s="373"/>
    </row>
    <row r="15" spans="1:11" s="185" customFormat="1" ht="16.5" customHeight="1" x14ac:dyDescent="0.2">
      <c r="A15" s="3609" t="s">
        <v>781</v>
      </c>
      <c r="B15" s="3610"/>
      <c r="C15" s="3610"/>
      <c r="D15" s="3610"/>
      <c r="E15" s="3611"/>
      <c r="F15" s="3615" t="s">
        <v>782</v>
      </c>
      <c r="G15" s="3617" t="s">
        <v>783</v>
      </c>
      <c r="H15" s="3611"/>
      <c r="I15" s="3619" t="s">
        <v>848</v>
      </c>
      <c r="J15" s="3621" t="s">
        <v>529</v>
      </c>
      <c r="K15" s="373"/>
    </row>
    <row r="16" spans="1:11" s="185" customFormat="1" ht="16.5" customHeight="1" thickBot="1" x14ac:dyDescent="0.25">
      <c r="A16" s="3612"/>
      <c r="B16" s="3613"/>
      <c r="C16" s="3613"/>
      <c r="D16" s="3613"/>
      <c r="E16" s="3614"/>
      <c r="F16" s="3616"/>
      <c r="G16" s="3618"/>
      <c r="H16" s="3614"/>
      <c r="I16" s="3620"/>
      <c r="J16" s="3622"/>
      <c r="K16" s="373"/>
    </row>
    <row r="17" spans="1:11" s="185" customFormat="1" ht="25" customHeight="1" x14ac:dyDescent="0.2">
      <c r="A17" s="3606" t="s">
        <v>784</v>
      </c>
      <c r="B17" s="3607"/>
      <c r="C17" s="3607"/>
      <c r="D17" s="3607"/>
      <c r="E17" s="3608"/>
      <c r="F17" s="472" t="s">
        <v>117</v>
      </c>
      <c r="G17" s="473"/>
      <c r="H17" s="474" t="s">
        <v>785</v>
      </c>
      <c r="I17" s="586"/>
      <c r="J17" s="476"/>
      <c r="K17" s="373"/>
    </row>
    <row r="18" spans="1:11" s="185" customFormat="1" ht="25" customHeight="1" x14ac:dyDescent="0.2">
      <c r="A18" s="3602" t="s">
        <v>786</v>
      </c>
      <c r="B18" s="3603"/>
      <c r="C18" s="3603"/>
      <c r="D18" s="3603"/>
      <c r="E18" s="3604"/>
      <c r="F18" s="477" t="s">
        <v>117</v>
      </c>
      <c r="G18" s="478"/>
      <c r="H18" s="479" t="s">
        <v>785</v>
      </c>
      <c r="I18" s="587"/>
      <c r="J18" s="481"/>
      <c r="K18" s="373"/>
    </row>
    <row r="19" spans="1:11" s="185" customFormat="1" ht="25" customHeight="1" x14ac:dyDescent="0.2">
      <c r="A19" s="3602" t="s">
        <v>787</v>
      </c>
      <c r="B19" s="3603"/>
      <c r="C19" s="3603"/>
      <c r="D19" s="3603"/>
      <c r="E19" s="3604"/>
      <c r="F19" s="477" t="s">
        <v>117</v>
      </c>
      <c r="G19" s="478"/>
      <c r="H19" s="479" t="s">
        <v>785</v>
      </c>
      <c r="I19" s="587"/>
      <c r="J19" s="481"/>
      <c r="K19" s="373"/>
    </row>
    <row r="20" spans="1:11" s="185" customFormat="1" ht="25" customHeight="1" x14ac:dyDescent="0.2">
      <c r="A20" s="3602" t="s">
        <v>788</v>
      </c>
      <c r="B20" s="3603"/>
      <c r="C20" s="3603"/>
      <c r="D20" s="3603"/>
      <c r="E20" s="3604"/>
      <c r="F20" s="477" t="s">
        <v>117</v>
      </c>
      <c r="G20" s="478"/>
      <c r="H20" s="479" t="s">
        <v>785</v>
      </c>
      <c r="I20" s="587"/>
      <c r="J20" s="481"/>
      <c r="K20" s="373"/>
    </row>
    <row r="21" spans="1:11" s="185" customFormat="1" ht="25" customHeight="1" x14ac:dyDescent="0.2">
      <c r="A21" s="3602" t="s">
        <v>789</v>
      </c>
      <c r="B21" s="3603"/>
      <c r="C21" s="3603"/>
      <c r="D21" s="3603"/>
      <c r="E21" s="3604"/>
      <c r="F21" s="477" t="s">
        <v>117</v>
      </c>
      <c r="G21" s="478"/>
      <c r="H21" s="479" t="s">
        <v>785</v>
      </c>
      <c r="I21" s="587"/>
      <c r="J21" s="481"/>
      <c r="K21" s="373"/>
    </row>
    <row r="22" spans="1:11" s="185" customFormat="1" ht="25" customHeight="1" x14ac:dyDescent="0.2">
      <c r="A22" s="3602" t="s">
        <v>790</v>
      </c>
      <c r="B22" s="3603"/>
      <c r="C22" s="3603"/>
      <c r="D22" s="3603"/>
      <c r="E22" s="3604"/>
      <c r="F22" s="477" t="s">
        <v>117</v>
      </c>
      <c r="G22" s="478"/>
      <c r="H22" s="479" t="s">
        <v>785</v>
      </c>
      <c r="I22" s="587"/>
      <c r="J22" s="481"/>
      <c r="K22" s="373"/>
    </row>
    <row r="23" spans="1:11" s="185" customFormat="1" ht="25" customHeight="1" x14ac:dyDescent="0.2">
      <c r="A23" s="3602" t="s">
        <v>791</v>
      </c>
      <c r="B23" s="3603"/>
      <c r="C23" s="3603"/>
      <c r="D23" s="3603"/>
      <c r="E23" s="3604"/>
      <c r="F23" s="477" t="s">
        <v>117</v>
      </c>
      <c r="G23" s="478"/>
      <c r="H23" s="479" t="s">
        <v>785</v>
      </c>
      <c r="I23" s="587"/>
      <c r="J23" s="481"/>
      <c r="K23" s="373"/>
    </row>
    <row r="24" spans="1:11" s="185" customFormat="1" ht="25" customHeight="1" x14ac:dyDescent="0.2">
      <c r="A24" s="482"/>
      <c r="B24" s="3605" t="s">
        <v>792</v>
      </c>
      <c r="C24" s="3603"/>
      <c r="D24" s="3603"/>
      <c r="E24" s="3604"/>
      <c r="F24" s="477" t="s">
        <v>117</v>
      </c>
      <c r="G24" s="478"/>
      <c r="H24" s="479" t="s">
        <v>785</v>
      </c>
      <c r="I24" s="587"/>
      <c r="J24" s="481"/>
      <c r="K24" s="373"/>
    </row>
    <row r="25" spans="1:11" s="185" customFormat="1" ht="25" customHeight="1" x14ac:dyDescent="0.2">
      <c r="A25" s="483" t="s">
        <v>793</v>
      </c>
      <c r="B25" s="3605" t="s">
        <v>794</v>
      </c>
      <c r="C25" s="3603"/>
      <c r="D25" s="3603"/>
      <c r="E25" s="3604"/>
      <c r="F25" s="477" t="s">
        <v>117</v>
      </c>
      <c r="G25" s="478"/>
      <c r="H25" s="479" t="s">
        <v>785</v>
      </c>
      <c r="I25" s="587"/>
      <c r="J25" s="481"/>
      <c r="K25" s="373"/>
    </row>
    <row r="26" spans="1:11" s="185" customFormat="1" ht="25" customHeight="1" thickBot="1" x14ac:dyDescent="0.25">
      <c r="A26" s="484"/>
      <c r="B26" s="3605" t="s">
        <v>795</v>
      </c>
      <c r="C26" s="3603"/>
      <c r="D26" s="3603"/>
      <c r="E26" s="3604"/>
      <c r="F26" s="485" t="s">
        <v>117</v>
      </c>
      <c r="G26" s="478"/>
      <c r="H26" s="479" t="s">
        <v>785</v>
      </c>
      <c r="I26" s="587"/>
      <c r="J26" s="481"/>
      <c r="K26" s="373"/>
    </row>
    <row r="27" spans="1:11" s="185" customFormat="1" ht="30" customHeight="1" thickTop="1" thickBot="1" x14ac:dyDescent="0.25">
      <c r="A27" s="453" t="s">
        <v>796</v>
      </c>
      <c r="B27" s="486"/>
      <c r="C27" s="454"/>
      <c r="D27" s="454"/>
      <c r="E27" s="454"/>
      <c r="F27" s="395"/>
      <c r="G27" s="487">
        <f>SUM(G17:G26)</f>
        <v>0</v>
      </c>
      <c r="H27" s="488" t="s">
        <v>797</v>
      </c>
      <c r="I27" s="588">
        <f>SUM(I17:I26)</f>
        <v>0</v>
      </c>
      <c r="J27" s="490"/>
      <c r="K27" s="373"/>
    </row>
    <row r="28" spans="1:11" ht="4.5" customHeight="1" x14ac:dyDescent="0.2"/>
    <row r="29" spans="1:11" ht="16.5" customHeight="1" x14ac:dyDescent="0.2">
      <c r="A29" s="235" t="s">
        <v>749</v>
      </c>
      <c r="B29" s="235"/>
      <c r="C29" s="235"/>
      <c r="D29" s="235"/>
      <c r="E29" s="235"/>
      <c r="F29" s="235"/>
    </row>
    <row r="30" spans="1:11" ht="16.5" customHeight="1" x14ac:dyDescent="0.2">
      <c r="A30" s="235" t="s">
        <v>798</v>
      </c>
      <c r="B30" s="235"/>
      <c r="C30" s="235"/>
      <c r="D30" s="235"/>
      <c r="E30" s="235"/>
      <c r="F30" s="235"/>
    </row>
    <row r="31" spans="1:11" ht="16.5" customHeight="1" x14ac:dyDescent="0.2">
      <c r="A31" s="396"/>
      <c r="B31" s="235"/>
      <c r="C31" s="235"/>
      <c r="D31" s="235"/>
      <c r="E31" s="235"/>
      <c r="F31" s="235"/>
    </row>
  </sheetData>
  <sheetProtection selectLockedCells="1"/>
  <mergeCells count="18">
    <mergeCell ref="A1:B1"/>
    <mergeCell ref="A2:J2"/>
    <mergeCell ref="F4:I4"/>
    <mergeCell ref="A15:E16"/>
    <mergeCell ref="F15:F16"/>
    <mergeCell ref="G15:H16"/>
    <mergeCell ref="I15:I16"/>
    <mergeCell ref="J15:J16"/>
    <mergeCell ref="A23:E23"/>
    <mergeCell ref="B24:E24"/>
    <mergeCell ref="B25:E25"/>
    <mergeCell ref="B26:E26"/>
    <mergeCell ref="A17:E17"/>
    <mergeCell ref="A18:E18"/>
    <mergeCell ref="A19:E19"/>
    <mergeCell ref="A20:E20"/>
    <mergeCell ref="A21:E21"/>
    <mergeCell ref="A22:E22"/>
  </mergeCells>
  <phoneticPr fontId="2"/>
  <dataValidations count="1">
    <dataValidation type="list" allowBlank="1" showInputMessage="1" showErrorMessage="1" sqref="F17:F26" xr:uid="{8E5B30C2-C09C-417D-AF5F-051B65C16AD2}">
      <formula1>"□,■"</formula1>
    </dataValidation>
  </dataValidations>
  <printOptions horizontalCentered="1"/>
  <pageMargins left="0.78740157480314965" right="0.39370078740157483" top="0.59055118110236227" bottom="0.59055118110236227" header="0" footer="0"/>
  <pageSetup paperSize="9" scale="86"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1">
    <tabColor theme="5"/>
  </sheetPr>
  <dimension ref="A1:R38"/>
  <sheetViews>
    <sheetView showGridLines="0" view="pageBreakPreview" zoomScaleNormal="100" zoomScaleSheetLayoutView="100" workbookViewId="0">
      <selection activeCell="E7" sqref="E7:H7"/>
    </sheetView>
  </sheetViews>
  <sheetFormatPr defaultColWidth="9.09765625" defaultRowHeight="18" customHeight="1" x14ac:dyDescent="0.2"/>
  <cols>
    <col min="1" max="1" width="4.09765625" style="692" customWidth="1"/>
    <col min="2" max="10" width="9.59765625" style="692" customWidth="1"/>
    <col min="11" max="11" width="4.09765625" style="692" customWidth="1"/>
    <col min="12" max="12" width="11" style="692" bestFit="1" customWidth="1"/>
    <col min="13" max="16384" width="9.09765625" style="692"/>
  </cols>
  <sheetData>
    <row r="1" spans="1:18" ht="18" customHeight="1" x14ac:dyDescent="0.2">
      <c r="A1" s="691" t="s">
        <v>1739</v>
      </c>
      <c r="B1" s="691"/>
      <c r="C1" s="691"/>
      <c r="D1" s="691"/>
      <c r="E1" s="691"/>
      <c r="F1" s="691"/>
      <c r="G1" s="691"/>
      <c r="H1" s="691"/>
      <c r="I1" s="691"/>
      <c r="J1" s="691"/>
      <c r="K1" s="691"/>
    </row>
    <row r="2" spans="1:18" ht="18" customHeight="1" x14ac:dyDescent="0.2">
      <c r="A2" s="691"/>
      <c r="B2" s="691"/>
      <c r="C2" s="691"/>
      <c r="D2" s="691"/>
      <c r="E2" s="691"/>
      <c r="F2" s="691"/>
      <c r="G2" s="691"/>
      <c r="H2" s="691"/>
      <c r="I2" s="691"/>
      <c r="J2" s="691"/>
      <c r="K2" s="691"/>
    </row>
    <row r="3" spans="1:18" ht="21" customHeight="1" x14ac:dyDescent="0.2">
      <c r="A3" s="3877" t="s">
        <v>906</v>
      </c>
      <c r="B3" s="3877"/>
      <c r="C3" s="3877"/>
      <c r="D3" s="3877"/>
      <c r="E3" s="3877"/>
      <c r="F3" s="3877"/>
      <c r="G3" s="3877"/>
      <c r="H3" s="3877"/>
      <c r="I3" s="3877"/>
      <c r="J3" s="3877"/>
      <c r="K3" s="3877"/>
    </row>
    <row r="4" spans="1:18" ht="21" customHeight="1" x14ac:dyDescent="0.2">
      <c r="A4" s="693"/>
      <c r="B4" s="693"/>
      <c r="C4" s="693"/>
      <c r="D4" s="693"/>
      <c r="E4" s="693"/>
      <c r="F4" s="693"/>
      <c r="G4" s="693"/>
      <c r="H4" s="693"/>
      <c r="I4" s="693"/>
      <c r="J4" s="693"/>
      <c r="K4" s="693"/>
    </row>
    <row r="5" spans="1:18" ht="18" customHeight="1" x14ac:dyDescent="0.2">
      <c r="A5" s="691"/>
      <c r="B5" s="691"/>
      <c r="C5" s="691"/>
      <c r="D5" s="691"/>
      <c r="F5" s="691"/>
      <c r="G5" s="691"/>
      <c r="H5" s="691"/>
      <c r="I5" s="691"/>
      <c r="J5" s="691"/>
      <c r="K5" s="691"/>
    </row>
    <row r="6" spans="1:18" ht="18" customHeight="1" thickBot="1" x14ac:dyDescent="0.25">
      <c r="A6" s="691"/>
      <c r="B6" s="691"/>
      <c r="C6" s="691"/>
      <c r="D6" s="691"/>
      <c r="E6" s="691"/>
      <c r="F6" s="691"/>
      <c r="G6" s="691"/>
      <c r="H6" s="691"/>
      <c r="I6" s="691"/>
      <c r="J6" s="691"/>
      <c r="K6" s="691"/>
    </row>
    <row r="7" spans="1:18" ht="21" customHeight="1" thickTop="1" thickBot="1" x14ac:dyDescent="0.25">
      <c r="A7" s="691"/>
      <c r="B7" s="691"/>
      <c r="C7" s="691"/>
      <c r="D7" s="694" t="s">
        <v>907</v>
      </c>
      <c r="E7" s="3878"/>
      <c r="F7" s="3878"/>
      <c r="G7" s="3878"/>
      <c r="H7" s="3878"/>
      <c r="I7" s="695" t="s">
        <v>908</v>
      </c>
      <c r="J7" s="691"/>
      <c r="K7" s="691"/>
      <c r="M7" s="1619" t="s">
        <v>1408</v>
      </c>
      <c r="N7" s="1620"/>
      <c r="O7" s="1620"/>
      <c r="P7" s="1620"/>
      <c r="Q7" s="1620"/>
      <c r="R7" s="1621"/>
    </row>
    <row r="8" spans="1:18" ht="18" customHeight="1" thickTop="1" x14ac:dyDescent="0.2"/>
    <row r="9" spans="1:18" ht="18" customHeight="1" x14ac:dyDescent="0.2">
      <c r="B9" s="3879" t="s">
        <v>1774</v>
      </c>
      <c r="C9" s="3879"/>
      <c r="D9" s="3879"/>
      <c r="E9" s="3879"/>
      <c r="F9" s="3879"/>
      <c r="G9" s="3879"/>
      <c r="H9" s="1729"/>
      <c r="I9" s="691" t="s">
        <v>1044</v>
      </c>
      <c r="L9" s="1618" t="s">
        <v>1435</v>
      </c>
    </row>
    <row r="10" spans="1:18" ht="18" customHeight="1" x14ac:dyDescent="0.2">
      <c r="A10" s="1008" t="s">
        <v>269</v>
      </c>
      <c r="B10" s="3881" t="s">
        <v>1512</v>
      </c>
      <c r="C10" s="3881"/>
      <c r="D10" s="3881"/>
      <c r="E10" s="3881"/>
      <c r="F10" s="3881"/>
      <c r="G10" s="3881"/>
      <c r="H10" s="3881"/>
      <c r="I10" s="3881"/>
      <c r="J10" s="3881"/>
      <c r="K10" s="1008"/>
      <c r="M10" s="692" t="s">
        <v>1042</v>
      </c>
    </row>
    <row r="11" spans="1:18" ht="18" customHeight="1" x14ac:dyDescent="0.2">
      <c r="A11" s="1008"/>
      <c r="B11" s="3881" t="s">
        <v>1065</v>
      </c>
      <c r="C11" s="3881"/>
      <c r="D11" s="3881"/>
      <c r="E11" s="3881"/>
      <c r="F11" s="3881"/>
      <c r="G11" s="3881"/>
      <c r="H11" s="3881"/>
      <c r="I11" s="3881"/>
      <c r="J11" s="3881"/>
      <c r="K11" s="1008"/>
    </row>
    <row r="12" spans="1:18" ht="18" customHeight="1" x14ac:dyDescent="0.2">
      <c r="A12" s="1008"/>
      <c r="B12" s="1008"/>
      <c r="C12" s="1008"/>
      <c r="D12" s="1008"/>
      <c r="E12" s="1008"/>
      <c r="F12" s="1008"/>
      <c r="G12" s="1008"/>
      <c r="H12" s="1008"/>
      <c r="I12" s="1008"/>
      <c r="J12" s="1008"/>
      <c r="K12" s="1008"/>
    </row>
    <row r="13" spans="1:18" ht="18" customHeight="1" x14ac:dyDescent="0.2">
      <c r="A13" s="691"/>
      <c r="B13" s="691"/>
      <c r="C13" s="691"/>
      <c r="D13" s="691"/>
      <c r="E13" s="691"/>
      <c r="F13" s="691"/>
      <c r="G13" s="691"/>
      <c r="H13" s="691"/>
      <c r="I13" s="691"/>
      <c r="J13" s="691"/>
      <c r="K13" s="691"/>
    </row>
    <row r="14" spans="1:18" ht="18" customHeight="1" x14ac:dyDescent="0.2">
      <c r="A14" s="691"/>
      <c r="B14" s="691"/>
      <c r="C14" s="691"/>
      <c r="D14" s="691"/>
      <c r="E14" s="691"/>
      <c r="F14" s="691"/>
      <c r="G14" s="691"/>
      <c r="H14" s="691"/>
      <c r="I14" s="691"/>
      <c r="J14" s="691"/>
      <c r="K14" s="691"/>
    </row>
    <row r="15" spans="1:18" ht="18" customHeight="1" x14ac:dyDescent="0.2">
      <c r="A15" s="691"/>
      <c r="B15" s="691"/>
      <c r="C15" s="691"/>
      <c r="D15" s="691"/>
      <c r="E15" s="691"/>
      <c r="F15" s="691"/>
      <c r="G15" s="691"/>
      <c r="H15" s="3879" t="s">
        <v>1043</v>
      </c>
      <c r="I15" s="3879"/>
      <c r="J15" s="3879"/>
      <c r="K15" s="3879"/>
    </row>
    <row r="16" spans="1:18" ht="18" customHeight="1" x14ac:dyDescent="0.2">
      <c r="A16" s="691"/>
      <c r="B16" s="691"/>
      <c r="C16" s="691"/>
      <c r="D16" s="691"/>
      <c r="E16" s="691"/>
      <c r="F16" s="691"/>
      <c r="G16" s="691"/>
      <c r="H16" s="691"/>
      <c r="I16" s="691"/>
      <c r="J16" s="691"/>
      <c r="K16" s="691"/>
    </row>
    <row r="17" spans="1:12" ht="18" customHeight="1" x14ac:dyDescent="0.2">
      <c r="A17" s="691" t="s">
        <v>1431</v>
      </c>
      <c r="B17" s="691"/>
      <c r="C17" s="691"/>
      <c r="D17" s="691"/>
      <c r="E17" s="691"/>
      <c r="F17" s="691"/>
      <c r="G17" s="691"/>
      <c r="H17" s="691"/>
      <c r="I17" s="691"/>
      <c r="J17" s="691"/>
      <c r="K17" s="691"/>
    </row>
    <row r="18" spans="1:12" ht="18" customHeight="1" x14ac:dyDescent="0.2">
      <c r="A18" s="691" t="s">
        <v>1</v>
      </c>
      <c r="B18" s="691"/>
      <c r="C18" s="691"/>
      <c r="D18" s="691"/>
      <c r="E18" s="691"/>
      <c r="F18" s="691"/>
      <c r="G18" s="691"/>
      <c r="H18" s="691"/>
      <c r="I18" s="691"/>
      <c r="J18" s="691"/>
      <c r="K18" s="691"/>
    </row>
    <row r="19" spans="1:12" ht="18" customHeight="1" x14ac:dyDescent="0.2">
      <c r="A19" s="691"/>
      <c r="B19" s="691"/>
      <c r="C19" s="691"/>
      <c r="D19" s="691"/>
      <c r="E19" s="691"/>
      <c r="F19" s="691"/>
      <c r="G19" s="691"/>
      <c r="H19" s="691"/>
      <c r="I19" s="691"/>
      <c r="J19" s="691"/>
      <c r="K19" s="691"/>
    </row>
    <row r="20" spans="1:12" ht="18" customHeight="1" x14ac:dyDescent="0.2">
      <c r="A20" s="691"/>
      <c r="B20" s="691"/>
      <c r="C20" s="691"/>
      <c r="D20" s="691"/>
      <c r="E20" s="691"/>
      <c r="F20" s="696" t="s">
        <v>909</v>
      </c>
      <c r="G20" s="3880" t="str">
        <f>IF(基本情報!H21="","〒",CONCATENATE("〒",基本情報!H21))</f>
        <v>〒</v>
      </c>
      <c r="H20" s="3880"/>
      <c r="I20" s="691"/>
      <c r="J20" s="691"/>
      <c r="K20" s="691"/>
    </row>
    <row r="21" spans="1:12" ht="18" customHeight="1" x14ac:dyDescent="0.2">
      <c r="A21" s="691"/>
      <c r="B21" s="691"/>
      <c r="C21" s="691"/>
      <c r="D21" s="691"/>
      <c r="E21" s="691"/>
      <c r="F21" s="691"/>
      <c r="G21" s="3873" t="str">
        <f>IF(基本情報!G22="","",基本情報!G22)</f>
        <v/>
      </c>
      <c r="H21" s="3873"/>
      <c r="I21" s="3873"/>
      <c r="J21" s="3873"/>
      <c r="K21" s="3873"/>
    </row>
    <row r="22" spans="1:12" ht="18" customHeight="1" x14ac:dyDescent="0.2">
      <c r="A22" s="691"/>
      <c r="B22" s="691"/>
      <c r="C22" s="691"/>
      <c r="D22" s="691"/>
      <c r="E22" s="691"/>
      <c r="F22" s="691"/>
      <c r="G22" s="3873"/>
      <c r="H22" s="3873"/>
      <c r="I22" s="3873"/>
      <c r="J22" s="3873"/>
      <c r="K22" s="3873"/>
    </row>
    <row r="23" spans="1:12" ht="18" customHeight="1" x14ac:dyDescent="0.2">
      <c r="A23" s="691"/>
      <c r="B23" s="691"/>
      <c r="C23" s="691"/>
      <c r="D23" s="691"/>
      <c r="E23" s="691"/>
      <c r="F23" s="696" t="s">
        <v>910</v>
      </c>
      <c r="G23" s="3873">
        <f>IF(基本情報!G15="","",IF(基本情報!G15="個人",基本情報!G20,基本情報!G17))</f>
        <v>0</v>
      </c>
      <c r="H23" s="3873"/>
      <c r="I23" s="3873"/>
      <c r="J23" s="3873"/>
      <c r="K23" s="3873"/>
    </row>
    <row r="24" spans="1:12" ht="18" customHeight="1" x14ac:dyDescent="0.2">
      <c r="A24" s="691"/>
      <c r="B24" s="691"/>
      <c r="C24" s="691"/>
      <c r="D24" s="691"/>
      <c r="E24" s="691"/>
      <c r="F24" s="691"/>
      <c r="G24" s="3873"/>
      <c r="H24" s="3873"/>
      <c r="I24" s="3873"/>
      <c r="J24" s="3873"/>
      <c r="K24" s="3873"/>
    </row>
    <row r="25" spans="1:12" ht="18" customHeight="1" x14ac:dyDescent="0.2">
      <c r="A25" s="691"/>
      <c r="B25" s="691"/>
      <c r="C25" s="691"/>
      <c r="D25" s="691"/>
      <c r="E25" s="691"/>
      <c r="F25" s="696" t="s">
        <v>911</v>
      </c>
      <c r="G25" s="3873" t="str">
        <f>IF(基本情報!G15="個人","",CONCATENATE(基本情報!G18,"　",基本情報!G20))</f>
        <v>　</v>
      </c>
      <c r="H25" s="3873"/>
      <c r="I25" s="3873"/>
      <c r="J25" s="3873"/>
      <c r="K25" s="691"/>
    </row>
    <row r="26" spans="1:12" ht="18" customHeight="1" x14ac:dyDescent="0.2">
      <c r="A26" s="691"/>
      <c r="B26" s="691"/>
      <c r="C26" s="691"/>
      <c r="D26" s="691"/>
      <c r="E26" s="691"/>
      <c r="F26" s="691"/>
      <c r="G26" s="3873"/>
      <c r="H26" s="3873"/>
      <c r="I26" s="3873"/>
      <c r="J26" s="3873"/>
      <c r="K26" s="691"/>
    </row>
    <row r="27" spans="1:12" ht="18" customHeight="1" x14ac:dyDescent="0.2">
      <c r="A27" s="691" t="s">
        <v>912</v>
      </c>
      <c r="B27" s="691"/>
      <c r="C27" s="691"/>
      <c r="D27" s="691"/>
      <c r="E27" s="691"/>
      <c r="F27" s="691"/>
      <c r="G27" s="691"/>
      <c r="H27" s="691"/>
      <c r="I27" s="691"/>
      <c r="J27" s="691"/>
      <c r="K27" s="691"/>
    </row>
    <row r="28" spans="1:12" ht="18" customHeight="1" x14ac:dyDescent="0.2">
      <c r="A28" s="691"/>
      <c r="B28" s="691"/>
      <c r="C28" s="691"/>
      <c r="D28" s="691"/>
      <c r="E28" s="691"/>
      <c r="F28" s="691"/>
      <c r="G28" s="691"/>
      <c r="H28" s="691"/>
      <c r="I28" s="691"/>
      <c r="J28" s="691"/>
      <c r="K28" s="691"/>
    </row>
    <row r="29" spans="1:12" ht="21" customHeight="1" x14ac:dyDescent="0.2">
      <c r="A29" s="691"/>
      <c r="B29" s="3869" t="s">
        <v>913</v>
      </c>
      <c r="C29" s="3869"/>
      <c r="D29" s="3869" t="s">
        <v>915</v>
      </c>
      <c r="E29" s="3869"/>
      <c r="F29" s="3869"/>
      <c r="G29" s="3869"/>
      <c r="H29" s="3869" t="s">
        <v>1040</v>
      </c>
      <c r="I29" s="3869"/>
      <c r="J29" s="3869"/>
      <c r="K29" s="691"/>
      <c r="L29" s="692" t="s">
        <v>1590</v>
      </c>
    </row>
    <row r="30" spans="1:12" ht="33" customHeight="1" x14ac:dyDescent="0.2">
      <c r="A30" s="691"/>
      <c r="B30" s="3869"/>
      <c r="C30" s="3869"/>
      <c r="D30" s="1007"/>
      <c r="E30" s="1007"/>
      <c r="F30" s="1007"/>
      <c r="G30" s="1007"/>
      <c r="H30" s="1007"/>
      <c r="I30" s="1007"/>
      <c r="J30" s="1007"/>
      <c r="K30" s="691"/>
      <c r="L30" s="692" t="s">
        <v>1591</v>
      </c>
    </row>
    <row r="31" spans="1:12" ht="21" customHeight="1" x14ac:dyDescent="0.2">
      <c r="A31" s="691"/>
      <c r="B31" s="3869"/>
      <c r="C31" s="3869"/>
      <c r="D31" s="3871" t="s">
        <v>1041</v>
      </c>
      <c r="E31" s="3871"/>
      <c r="F31" s="3871"/>
      <c r="G31" s="3871"/>
      <c r="H31" s="3871" t="s">
        <v>914</v>
      </c>
      <c r="I31" s="3871"/>
      <c r="J31" s="3871"/>
      <c r="K31" s="691"/>
    </row>
    <row r="32" spans="1:12" ht="33" customHeight="1" x14ac:dyDescent="0.2">
      <c r="A32" s="691"/>
      <c r="B32" s="3869"/>
      <c r="C32" s="3874"/>
      <c r="D32" s="3874"/>
      <c r="E32" s="3875"/>
      <c r="F32" s="3875"/>
      <c r="G32" s="3876"/>
      <c r="H32" s="3874"/>
      <c r="I32" s="3875"/>
      <c r="J32" s="3876"/>
      <c r="K32" s="691"/>
    </row>
    <row r="33" spans="1:14" ht="33" customHeight="1" x14ac:dyDescent="0.2">
      <c r="A33" s="691"/>
      <c r="B33" s="3869" t="s">
        <v>916</v>
      </c>
      <c r="C33" s="3869"/>
      <c r="D33" s="3872" t="s">
        <v>1037</v>
      </c>
      <c r="E33" s="3872"/>
      <c r="F33" s="3872"/>
      <c r="G33" s="3872"/>
      <c r="H33" s="3872"/>
      <c r="I33" s="3872"/>
      <c r="J33" s="3872"/>
      <c r="K33" s="691"/>
      <c r="N33" s="692" t="s">
        <v>1769</v>
      </c>
    </row>
    <row r="34" spans="1:14" ht="33" customHeight="1" x14ac:dyDescent="0.2">
      <c r="A34" s="691"/>
      <c r="B34" s="3869" t="s">
        <v>917</v>
      </c>
      <c r="C34" s="3869"/>
      <c r="D34" s="703"/>
      <c r="E34" s="703"/>
      <c r="F34" s="703"/>
      <c r="G34" s="703"/>
      <c r="H34" s="703"/>
      <c r="I34" s="703"/>
      <c r="J34" s="703"/>
      <c r="K34" s="691"/>
    </row>
    <row r="35" spans="1:14" ht="33" customHeight="1" x14ac:dyDescent="0.2">
      <c r="A35" s="691"/>
      <c r="B35" s="3869" t="s">
        <v>1038</v>
      </c>
      <c r="C35" s="3869"/>
      <c r="D35" s="3870"/>
      <c r="E35" s="3870"/>
      <c r="F35" s="3870"/>
      <c r="G35" s="3870"/>
      <c r="H35" s="3870"/>
      <c r="I35" s="3870"/>
      <c r="J35" s="3870"/>
      <c r="K35" s="691"/>
    </row>
    <row r="36" spans="1:14" ht="33" customHeight="1" x14ac:dyDescent="0.2">
      <c r="A36" s="691"/>
      <c r="B36" s="3869" t="s">
        <v>1039</v>
      </c>
      <c r="C36" s="3869"/>
      <c r="D36" s="3870"/>
      <c r="E36" s="3870"/>
      <c r="F36" s="3870"/>
      <c r="G36" s="3870"/>
      <c r="H36" s="3870"/>
      <c r="I36" s="3870"/>
      <c r="J36" s="3870"/>
      <c r="K36" s="691"/>
    </row>
    <row r="37" spans="1:14" ht="18" customHeight="1" x14ac:dyDescent="0.2">
      <c r="A37" s="691"/>
      <c r="B37" s="691"/>
      <c r="C37" s="691"/>
      <c r="D37" s="691"/>
      <c r="E37" s="691"/>
      <c r="F37" s="691"/>
      <c r="G37" s="691"/>
      <c r="H37" s="691"/>
      <c r="I37" s="691"/>
      <c r="J37" s="691"/>
      <c r="K37" s="691"/>
    </row>
    <row r="38" spans="1:14" ht="18" customHeight="1" x14ac:dyDescent="0.2">
      <c r="A38" s="691"/>
      <c r="B38" s="691"/>
      <c r="C38" s="691"/>
      <c r="D38" s="691"/>
      <c r="E38" s="691"/>
      <c r="F38" s="691"/>
      <c r="G38" s="691"/>
      <c r="H38" s="691"/>
      <c r="I38" s="691"/>
      <c r="J38" s="691"/>
      <c r="K38" s="691"/>
    </row>
  </sheetData>
  <mergeCells count="24">
    <mergeCell ref="A3:K3"/>
    <mergeCell ref="E7:H7"/>
    <mergeCell ref="H15:K15"/>
    <mergeCell ref="G20:H20"/>
    <mergeCell ref="B10:J10"/>
    <mergeCell ref="B11:J11"/>
    <mergeCell ref="B9:G9"/>
    <mergeCell ref="G21:K22"/>
    <mergeCell ref="G23:K24"/>
    <mergeCell ref="G25:J26"/>
    <mergeCell ref="B29:C32"/>
    <mergeCell ref="D29:G29"/>
    <mergeCell ref="H29:J29"/>
    <mergeCell ref="D32:G32"/>
    <mergeCell ref="H32:J32"/>
    <mergeCell ref="B36:C36"/>
    <mergeCell ref="D36:J36"/>
    <mergeCell ref="D31:G31"/>
    <mergeCell ref="H31:J31"/>
    <mergeCell ref="B33:C33"/>
    <mergeCell ref="D33:J33"/>
    <mergeCell ref="B34:C34"/>
    <mergeCell ref="B35:C35"/>
    <mergeCell ref="D35:J35"/>
  </mergeCells>
  <phoneticPr fontId="2"/>
  <dataValidations count="2">
    <dataValidation imeMode="fullKatakana" allowBlank="1" showInputMessage="1" showErrorMessage="1" sqref="D35:J35" xr:uid="{00000000-0002-0000-3500-000000000000}"/>
    <dataValidation imeMode="hiragana" allowBlank="1" showInputMessage="1" showErrorMessage="1" sqref="D36:J36" xr:uid="{E1260A24-97EC-4962-88EF-C51110F2EF65}"/>
  </dataValidations>
  <pageMargins left="0.98425196850393704" right="0.39370078740157483" top="0.59055118110236227" bottom="0.59055118110236227" header="0" footer="0"/>
  <pageSetup paperSize="9"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9FF99"/>
  </sheetPr>
  <dimension ref="A1:G34"/>
  <sheetViews>
    <sheetView showGridLines="0" view="pageBreakPreview" zoomScaleNormal="100" zoomScaleSheetLayoutView="100" workbookViewId="0">
      <selection activeCell="D10" sqref="D10"/>
    </sheetView>
  </sheetViews>
  <sheetFormatPr defaultColWidth="9.59765625" defaultRowHeight="18" x14ac:dyDescent="0.2"/>
  <cols>
    <col min="1" max="2" width="12.09765625" style="42" customWidth="1"/>
    <col min="3" max="3" width="2.69921875" style="42" customWidth="1"/>
    <col min="4" max="4" width="11.59765625" style="42" customWidth="1"/>
    <col min="5" max="5" width="2.69921875" style="42" customWidth="1"/>
    <col min="6" max="6" width="35.59765625" style="42" customWidth="1"/>
    <col min="7" max="7" width="17.69921875" style="42" customWidth="1"/>
    <col min="8" max="16384" width="9.59765625" style="42"/>
  </cols>
  <sheetData>
    <row r="1" spans="1:7" ht="15" customHeight="1" x14ac:dyDescent="0.2">
      <c r="A1" s="56"/>
      <c r="B1" s="56"/>
      <c r="C1" s="56"/>
      <c r="D1" s="56"/>
      <c r="E1" s="56"/>
      <c r="F1" s="56"/>
      <c r="G1" s="893" t="s">
        <v>867</v>
      </c>
    </row>
    <row r="2" spans="1:7" ht="18" customHeight="1" x14ac:dyDescent="0.2">
      <c r="A2" s="893"/>
      <c r="B2" s="56"/>
      <c r="C2" s="56"/>
      <c r="D2" s="56"/>
      <c r="E2" s="56"/>
      <c r="F2" s="56"/>
      <c r="G2" s="56"/>
    </row>
    <row r="3" spans="1:7" ht="18.75" customHeight="1" x14ac:dyDescent="0.2">
      <c r="A3" s="2142" t="s">
        <v>138</v>
      </c>
      <c r="B3" s="2143"/>
      <c r="C3" s="2143"/>
      <c r="D3" s="2143"/>
      <c r="E3" s="2143"/>
      <c r="F3" s="2143"/>
      <c r="G3" s="2143"/>
    </row>
    <row r="4" spans="1:7" ht="18" customHeight="1" x14ac:dyDescent="0.2">
      <c r="A4" s="43"/>
      <c r="B4" s="56"/>
      <c r="C4" s="56"/>
      <c r="D4" s="56"/>
      <c r="E4" s="56"/>
      <c r="F4" s="56"/>
      <c r="G4" s="56"/>
    </row>
    <row r="5" spans="1:7" ht="15" customHeight="1" x14ac:dyDescent="0.2">
      <c r="A5" s="43"/>
      <c r="B5" s="56"/>
      <c r="C5" s="56"/>
      <c r="D5" s="56"/>
      <c r="E5" s="56"/>
      <c r="F5" s="56"/>
      <c r="G5" s="56"/>
    </row>
    <row r="6" spans="1:7" ht="15" customHeight="1" x14ac:dyDescent="0.2">
      <c r="A6" s="43"/>
      <c r="B6" s="56"/>
      <c r="C6" s="56"/>
      <c r="D6" s="56"/>
      <c r="E6" s="56"/>
      <c r="F6" s="56"/>
      <c r="G6" s="56"/>
    </row>
    <row r="7" spans="1:7" ht="15" customHeight="1" x14ac:dyDescent="0.2">
      <c r="A7" s="2144" t="s">
        <v>132</v>
      </c>
      <c r="B7" s="2143"/>
      <c r="C7" s="2143"/>
      <c r="D7" s="2143"/>
      <c r="E7" s="2143"/>
      <c r="F7" s="2143"/>
      <c r="G7" s="2143"/>
    </row>
    <row r="8" spans="1:7" ht="18" customHeight="1" x14ac:dyDescent="0.2">
      <c r="A8" s="44" t="s">
        <v>139</v>
      </c>
      <c r="B8" s="44" t="s">
        <v>140</v>
      </c>
      <c r="C8" s="2145" t="s">
        <v>141</v>
      </c>
      <c r="D8" s="2146"/>
      <c r="E8" s="2147"/>
      <c r="F8" s="44" t="s">
        <v>142</v>
      </c>
      <c r="G8" s="44" t="s">
        <v>143</v>
      </c>
    </row>
    <row r="9" spans="1:7" ht="75" customHeight="1" x14ac:dyDescent="0.2">
      <c r="A9" s="2138" t="s">
        <v>144</v>
      </c>
      <c r="B9" s="2135"/>
      <c r="C9" s="45" t="s">
        <v>113</v>
      </c>
      <c r="D9" s="46"/>
      <c r="E9" s="47" t="s">
        <v>114</v>
      </c>
      <c r="F9" s="2137"/>
      <c r="G9" s="2137"/>
    </row>
    <row r="10" spans="1:7" ht="75" customHeight="1" x14ac:dyDescent="0.2">
      <c r="A10" s="2138"/>
      <c r="B10" s="2135"/>
      <c r="C10" s="48"/>
      <c r="D10" s="49"/>
      <c r="E10" s="50"/>
      <c r="F10" s="2137"/>
      <c r="G10" s="2137"/>
    </row>
    <row r="11" spans="1:7" ht="75" customHeight="1" x14ac:dyDescent="0.2">
      <c r="A11" s="2138" t="s">
        <v>145</v>
      </c>
      <c r="B11" s="2135"/>
      <c r="C11" s="45" t="s">
        <v>113</v>
      </c>
      <c r="D11" s="46"/>
      <c r="E11" s="47" t="s">
        <v>114</v>
      </c>
      <c r="F11" s="2137"/>
      <c r="G11" s="2137"/>
    </row>
    <row r="12" spans="1:7" ht="75" customHeight="1" x14ac:dyDescent="0.2">
      <c r="A12" s="2138"/>
      <c r="B12" s="2135"/>
      <c r="C12" s="48"/>
      <c r="D12" s="49"/>
      <c r="E12" s="50"/>
      <c r="F12" s="2137"/>
      <c r="G12" s="2137"/>
    </row>
    <row r="13" spans="1:7" ht="20.25" customHeight="1" x14ac:dyDescent="0.2">
      <c r="A13" s="2138" t="s">
        <v>146</v>
      </c>
      <c r="B13" s="2136"/>
      <c r="C13" s="45" t="s">
        <v>113</v>
      </c>
      <c r="D13" s="1736"/>
      <c r="E13" s="47" t="s">
        <v>114</v>
      </c>
      <c r="F13" s="2141"/>
      <c r="G13" s="2141"/>
    </row>
    <row r="14" spans="1:7" ht="20.25" customHeight="1" x14ac:dyDescent="0.2">
      <c r="A14" s="2138"/>
      <c r="B14" s="2136"/>
      <c r="C14" s="48"/>
      <c r="D14" s="1737"/>
      <c r="E14" s="50"/>
      <c r="F14" s="2141"/>
      <c r="G14" s="2141"/>
    </row>
    <row r="15" spans="1:7" ht="7.5" customHeight="1" x14ac:dyDescent="0.2">
      <c r="A15" s="51"/>
      <c r="B15" s="52"/>
      <c r="C15" s="53"/>
      <c r="D15" s="53"/>
      <c r="E15" s="53"/>
      <c r="F15" s="51"/>
      <c r="G15" s="51"/>
    </row>
    <row r="16" spans="1:7" ht="15" customHeight="1" x14ac:dyDescent="0.2">
      <c r="A16" s="2139" t="s">
        <v>134</v>
      </c>
      <c r="B16" s="2140"/>
      <c r="C16" s="2140"/>
      <c r="D16" s="2140"/>
      <c r="E16" s="2140"/>
      <c r="F16" s="2140"/>
      <c r="G16" s="2140"/>
    </row>
    <row r="17" spans="1:7" ht="15" customHeight="1" x14ac:dyDescent="0.2">
      <c r="A17" s="2139" t="s">
        <v>147</v>
      </c>
      <c r="B17" s="2140"/>
      <c r="C17" s="2140"/>
      <c r="D17" s="2140"/>
      <c r="E17" s="2140"/>
      <c r="F17" s="2140"/>
      <c r="G17" s="2140"/>
    </row>
    <row r="18" spans="1:7" ht="15" customHeight="1" x14ac:dyDescent="0.2">
      <c r="A18" s="2139" t="s">
        <v>148</v>
      </c>
      <c r="B18" s="2140"/>
      <c r="C18" s="2140"/>
      <c r="D18" s="2140"/>
      <c r="E18" s="2140"/>
      <c r="F18" s="2140"/>
      <c r="G18" s="2140"/>
    </row>
    <row r="19" spans="1:7" ht="15" customHeight="1" x14ac:dyDescent="0.2">
      <c r="A19" s="2139" t="s">
        <v>149</v>
      </c>
      <c r="B19" s="2140"/>
      <c r="C19" s="2140"/>
      <c r="D19" s="2140"/>
      <c r="E19" s="2140"/>
      <c r="F19" s="2140"/>
      <c r="G19" s="2140"/>
    </row>
    <row r="20" spans="1:7" ht="15" customHeight="1" x14ac:dyDescent="0.2">
      <c r="A20" s="2139" t="s">
        <v>150</v>
      </c>
      <c r="B20" s="2140"/>
      <c r="C20" s="2140"/>
      <c r="D20" s="2140"/>
      <c r="E20" s="2140"/>
      <c r="F20" s="2140"/>
      <c r="G20" s="2140"/>
    </row>
    <row r="21" spans="1:7" ht="15" customHeight="1" x14ac:dyDescent="0.2">
      <c r="A21" s="2139" t="s">
        <v>151</v>
      </c>
      <c r="B21" s="2140"/>
      <c r="C21" s="2140"/>
      <c r="D21" s="2140"/>
      <c r="E21" s="2140"/>
      <c r="F21" s="2140"/>
      <c r="G21" s="2140"/>
    </row>
    <row r="22" spans="1:7" x14ac:dyDescent="0.2">
      <c r="A22" s="54"/>
      <c r="B22" s="56"/>
      <c r="C22" s="56"/>
      <c r="D22" s="56"/>
      <c r="E22" s="56"/>
      <c r="F22" s="56"/>
      <c r="G22" s="56"/>
    </row>
    <row r="23" spans="1:7" x14ac:dyDescent="0.2">
      <c r="A23" s="54"/>
      <c r="B23" s="56"/>
      <c r="C23" s="56"/>
      <c r="D23" s="56"/>
      <c r="E23" s="56"/>
      <c r="F23" s="56"/>
      <c r="G23" s="56"/>
    </row>
    <row r="24" spans="1:7" x14ac:dyDescent="0.2">
      <c r="A24" s="54"/>
      <c r="B24" s="56"/>
      <c r="C24" s="56"/>
      <c r="D24" s="56"/>
      <c r="E24" s="56"/>
      <c r="F24" s="56"/>
      <c r="G24" s="56"/>
    </row>
    <row r="25" spans="1:7" x14ac:dyDescent="0.2">
      <c r="A25" s="54"/>
      <c r="B25" s="56"/>
      <c r="C25" s="56"/>
      <c r="D25" s="56"/>
      <c r="E25" s="56"/>
      <c r="F25" s="56"/>
      <c r="G25" s="56"/>
    </row>
    <row r="26" spans="1:7" x14ac:dyDescent="0.2">
      <c r="A26" s="54"/>
      <c r="B26" s="56"/>
      <c r="C26" s="56"/>
      <c r="D26" s="56"/>
      <c r="E26" s="56"/>
      <c r="F26" s="56"/>
      <c r="G26" s="56"/>
    </row>
    <row r="27" spans="1:7" x14ac:dyDescent="0.2">
      <c r="A27" s="54"/>
      <c r="B27" s="56"/>
      <c r="C27" s="56"/>
      <c r="D27" s="56"/>
      <c r="E27" s="56"/>
      <c r="F27" s="56"/>
      <c r="G27" s="56"/>
    </row>
    <row r="28" spans="1:7" ht="13.5" customHeight="1" x14ac:dyDescent="0.2">
      <c r="A28" s="56"/>
      <c r="B28" s="56"/>
      <c r="C28" s="56"/>
      <c r="D28" s="56"/>
      <c r="E28" s="56"/>
      <c r="F28" s="56"/>
      <c r="G28" s="56"/>
    </row>
    <row r="29" spans="1:7" x14ac:dyDescent="0.2">
      <c r="A29" s="56"/>
      <c r="B29" s="56"/>
      <c r="C29" s="56"/>
      <c r="D29" s="56"/>
      <c r="E29" s="56"/>
      <c r="F29" s="56"/>
      <c r="G29" s="56"/>
    </row>
    <row r="30" spans="1:7" x14ac:dyDescent="0.2">
      <c r="A30" s="56"/>
      <c r="B30" s="56"/>
      <c r="C30" s="56"/>
      <c r="D30" s="56"/>
      <c r="E30" s="56"/>
      <c r="F30" s="56"/>
      <c r="G30" s="56"/>
    </row>
    <row r="31" spans="1:7" x14ac:dyDescent="0.2">
      <c r="A31" s="56"/>
      <c r="B31" s="56"/>
      <c r="C31" s="56"/>
      <c r="D31" s="56"/>
      <c r="E31" s="56"/>
      <c r="F31" s="56"/>
      <c r="G31" s="56"/>
    </row>
    <row r="32" spans="1:7" x14ac:dyDescent="0.2">
      <c r="A32" s="56"/>
      <c r="B32" s="56"/>
      <c r="C32" s="56"/>
      <c r="D32" s="56"/>
      <c r="E32" s="56"/>
      <c r="F32" s="56"/>
      <c r="G32" s="56"/>
    </row>
    <row r="33" spans="1:7" x14ac:dyDescent="0.2">
      <c r="A33" s="2123" t="str">
        <f>IF(基本情報!D13="","事業名：　　　　　　　　　　　　　　　　　　　　",CONCATENATE("事業名：","",基本情報!D13))</f>
        <v>事業名：　　　　　　　　　　　　　　　　　　　　</v>
      </c>
      <c r="B33" s="2123"/>
      <c r="C33" s="2123"/>
      <c r="D33" s="2123"/>
      <c r="E33" s="2123"/>
      <c r="F33" s="2123"/>
      <c r="G33" s="2123"/>
    </row>
    <row r="34" spans="1:7" x14ac:dyDescent="0.2">
      <c r="A34" s="56"/>
      <c r="B34" s="56"/>
      <c r="C34" s="56"/>
      <c r="D34" s="56"/>
      <c r="E34" s="56"/>
      <c r="F34" s="56"/>
      <c r="G34" s="56"/>
    </row>
  </sheetData>
  <mergeCells count="21">
    <mergeCell ref="A3:G3"/>
    <mergeCell ref="A7:G7"/>
    <mergeCell ref="C8:E8"/>
    <mergeCell ref="A9:A10"/>
    <mergeCell ref="B9:B10"/>
    <mergeCell ref="F9:F10"/>
    <mergeCell ref="G9:G10"/>
    <mergeCell ref="B11:B12"/>
    <mergeCell ref="B13:B14"/>
    <mergeCell ref="A33:G33"/>
    <mergeCell ref="G11:G12"/>
    <mergeCell ref="A13:A14"/>
    <mergeCell ref="A21:G21"/>
    <mergeCell ref="A17:G17"/>
    <mergeCell ref="F13:G14"/>
    <mergeCell ref="A19:G19"/>
    <mergeCell ref="F11:F12"/>
    <mergeCell ref="A20:G20"/>
    <mergeCell ref="A18:G18"/>
    <mergeCell ref="A11:A12"/>
    <mergeCell ref="A16:G16"/>
  </mergeCells>
  <phoneticPr fontId="2"/>
  <printOptions horizontalCentered="1"/>
  <pageMargins left="0.59055118110236227" right="0.59055118110236227" top="0.59055118110236227" bottom="0.59055118110236227" header="0" footer="0"/>
  <pageSetup paperSize="9" scale="97"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1B2B-27E2-45C5-8047-19903664F43F}">
  <sheetPr>
    <tabColor theme="9" tint="-0.249977111117893"/>
  </sheetPr>
  <dimension ref="A1:G39"/>
  <sheetViews>
    <sheetView view="pageBreakPreview" zoomScaleNormal="100" zoomScaleSheetLayoutView="100" workbookViewId="0">
      <selection activeCell="A5" sqref="A5:E29"/>
    </sheetView>
  </sheetViews>
  <sheetFormatPr defaultColWidth="10.296875" defaultRowHeight="13" x14ac:dyDescent="0.2"/>
  <cols>
    <col min="1" max="5" width="20.69921875" style="1718" customWidth="1"/>
    <col min="6" max="16384" width="10.296875" style="1718"/>
  </cols>
  <sheetData>
    <row r="1" spans="1:6" ht="18" customHeight="1" x14ac:dyDescent="0.2">
      <c r="E1" s="607" t="s">
        <v>924</v>
      </c>
    </row>
    <row r="2" spans="1:6" ht="18" customHeight="1" x14ac:dyDescent="0.2">
      <c r="A2" s="1718" t="s">
        <v>269</v>
      </c>
    </row>
    <row r="3" spans="1:6" ht="21" customHeight="1" x14ac:dyDescent="0.2">
      <c r="A3" s="2157" t="s">
        <v>1670</v>
      </c>
      <c r="B3" s="2157"/>
      <c r="C3" s="2157"/>
      <c r="D3" s="2157"/>
      <c r="E3" s="2157"/>
      <c r="F3" s="1805" t="s">
        <v>1745</v>
      </c>
    </row>
    <row r="4" spans="1:6" ht="21" customHeight="1" thickBot="1" x14ac:dyDescent="0.25">
      <c r="A4" s="2158" t="s">
        <v>1746</v>
      </c>
      <c r="B4" s="2158"/>
      <c r="C4" s="2158"/>
      <c r="D4" s="2158"/>
      <c r="E4" s="2158"/>
      <c r="F4" s="1791" t="s">
        <v>1726</v>
      </c>
    </row>
    <row r="5" spans="1:6" ht="25" customHeight="1" x14ac:dyDescent="0.2">
      <c r="A5" s="2148"/>
      <c r="B5" s="2149"/>
      <c r="C5" s="2149"/>
      <c r="D5" s="2149"/>
      <c r="E5" s="2150"/>
    </row>
    <row r="6" spans="1:6" ht="25" customHeight="1" x14ac:dyDescent="0.2">
      <c r="A6" s="2151"/>
      <c r="B6" s="2152"/>
      <c r="C6" s="2152"/>
      <c r="D6" s="2152"/>
      <c r="E6" s="2153"/>
    </row>
    <row r="7" spans="1:6" ht="25" customHeight="1" x14ac:dyDescent="0.2">
      <c r="A7" s="2151"/>
      <c r="B7" s="2152"/>
      <c r="C7" s="2152"/>
      <c r="D7" s="2152"/>
      <c r="E7" s="2153"/>
    </row>
    <row r="8" spans="1:6" ht="25" customHeight="1" x14ac:dyDescent="0.2">
      <c r="A8" s="2151"/>
      <c r="B8" s="2152"/>
      <c r="C8" s="2152"/>
      <c r="D8" s="2152"/>
      <c r="E8" s="2153"/>
    </row>
    <row r="9" spans="1:6" ht="25" customHeight="1" x14ac:dyDescent="0.2">
      <c r="A9" s="2151"/>
      <c r="B9" s="2152"/>
      <c r="C9" s="2152"/>
      <c r="D9" s="2152"/>
      <c r="E9" s="2153"/>
    </row>
    <row r="10" spans="1:6" ht="25" customHeight="1" x14ac:dyDescent="0.2">
      <c r="A10" s="2151"/>
      <c r="B10" s="2152"/>
      <c r="C10" s="2152"/>
      <c r="D10" s="2152"/>
      <c r="E10" s="2153"/>
    </row>
    <row r="11" spans="1:6" ht="25" customHeight="1" x14ac:dyDescent="0.2">
      <c r="A11" s="2151"/>
      <c r="B11" s="2152"/>
      <c r="C11" s="2152"/>
      <c r="D11" s="2152"/>
      <c r="E11" s="2153"/>
    </row>
    <row r="12" spans="1:6" ht="25" customHeight="1" x14ac:dyDescent="0.2">
      <c r="A12" s="2151"/>
      <c r="B12" s="2152"/>
      <c r="C12" s="2152"/>
      <c r="D12" s="2152"/>
      <c r="E12" s="2153"/>
    </row>
    <row r="13" spans="1:6" ht="25" customHeight="1" x14ac:dyDescent="0.2">
      <c r="A13" s="2151"/>
      <c r="B13" s="2152"/>
      <c r="C13" s="2152"/>
      <c r="D13" s="2152"/>
      <c r="E13" s="2153"/>
    </row>
    <row r="14" spans="1:6" ht="25" customHeight="1" x14ac:dyDescent="0.2">
      <c r="A14" s="2151"/>
      <c r="B14" s="2152"/>
      <c r="C14" s="2152"/>
      <c r="D14" s="2152"/>
      <c r="E14" s="2153"/>
    </row>
    <row r="15" spans="1:6" ht="25" customHeight="1" x14ac:dyDescent="0.2">
      <c r="A15" s="2151"/>
      <c r="B15" s="2152"/>
      <c r="C15" s="2152"/>
      <c r="D15" s="2152"/>
      <c r="E15" s="2153"/>
    </row>
    <row r="16" spans="1:6" ht="25" customHeight="1" x14ac:dyDescent="0.2">
      <c r="A16" s="2151"/>
      <c r="B16" s="2152"/>
      <c r="C16" s="2152"/>
      <c r="D16" s="2152"/>
      <c r="E16" s="2153"/>
    </row>
    <row r="17" spans="1:5" ht="25" customHeight="1" x14ac:dyDescent="0.2">
      <c r="A17" s="2151"/>
      <c r="B17" s="2152"/>
      <c r="C17" s="2152"/>
      <c r="D17" s="2152"/>
      <c r="E17" s="2153"/>
    </row>
    <row r="18" spans="1:5" ht="25" customHeight="1" x14ac:dyDescent="0.2">
      <c r="A18" s="2151"/>
      <c r="B18" s="2152"/>
      <c r="C18" s="2152"/>
      <c r="D18" s="2152"/>
      <c r="E18" s="2153"/>
    </row>
    <row r="19" spans="1:5" ht="25" customHeight="1" x14ac:dyDescent="0.2">
      <c r="A19" s="2151"/>
      <c r="B19" s="2152"/>
      <c r="C19" s="2152"/>
      <c r="D19" s="2152"/>
      <c r="E19" s="2153"/>
    </row>
    <row r="20" spans="1:5" ht="25" customHeight="1" x14ac:dyDescent="0.2">
      <c r="A20" s="2151"/>
      <c r="B20" s="2152"/>
      <c r="C20" s="2152"/>
      <c r="D20" s="2152"/>
      <c r="E20" s="2153"/>
    </row>
    <row r="21" spans="1:5" ht="25" customHeight="1" x14ac:dyDescent="0.2">
      <c r="A21" s="2151"/>
      <c r="B21" s="2152"/>
      <c r="C21" s="2152"/>
      <c r="D21" s="2152"/>
      <c r="E21" s="2153"/>
    </row>
    <row r="22" spans="1:5" ht="25" customHeight="1" x14ac:dyDescent="0.2">
      <c r="A22" s="2151"/>
      <c r="B22" s="2152"/>
      <c r="C22" s="2152"/>
      <c r="D22" s="2152"/>
      <c r="E22" s="2153"/>
    </row>
    <row r="23" spans="1:5" ht="25" customHeight="1" x14ac:dyDescent="0.2">
      <c r="A23" s="2151"/>
      <c r="B23" s="2152"/>
      <c r="C23" s="2152"/>
      <c r="D23" s="2152"/>
      <c r="E23" s="2153"/>
    </row>
    <row r="24" spans="1:5" ht="25" customHeight="1" x14ac:dyDescent="0.2">
      <c r="A24" s="2151"/>
      <c r="B24" s="2152"/>
      <c r="C24" s="2152"/>
      <c r="D24" s="2152"/>
      <c r="E24" s="2153"/>
    </row>
    <row r="25" spans="1:5" ht="25" customHeight="1" x14ac:dyDescent="0.2">
      <c r="A25" s="2151"/>
      <c r="B25" s="2152"/>
      <c r="C25" s="2152"/>
      <c r="D25" s="2152"/>
      <c r="E25" s="2153"/>
    </row>
    <row r="26" spans="1:5" ht="25" customHeight="1" x14ac:dyDescent="0.2">
      <c r="A26" s="2151"/>
      <c r="B26" s="2152"/>
      <c r="C26" s="2152"/>
      <c r="D26" s="2152"/>
      <c r="E26" s="2153"/>
    </row>
    <row r="27" spans="1:5" ht="25" customHeight="1" x14ac:dyDescent="0.2">
      <c r="A27" s="2151"/>
      <c r="B27" s="2152"/>
      <c r="C27" s="2152"/>
      <c r="D27" s="2152"/>
      <c r="E27" s="2153"/>
    </row>
    <row r="28" spans="1:5" ht="25" customHeight="1" x14ac:dyDescent="0.2">
      <c r="A28" s="2151"/>
      <c r="B28" s="2152"/>
      <c r="C28" s="2152"/>
      <c r="D28" s="2152"/>
      <c r="E28" s="2153"/>
    </row>
    <row r="29" spans="1:5" ht="25" customHeight="1" thickBot="1" x14ac:dyDescent="0.25">
      <c r="A29" s="2154"/>
      <c r="B29" s="2155"/>
      <c r="C29" s="2155"/>
      <c r="D29" s="2155"/>
      <c r="E29" s="2156"/>
    </row>
    <row r="30" spans="1:5" ht="14.25" customHeight="1" x14ac:dyDescent="0.2">
      <c r="A30" s="1723"/>
      <c r="B30" s="1723"/>
      <c r="C30" s="1723"/>
      <c r="D30" s="1723"/>
      <c r="E30" s="1723"/>
    </row>
    <row r="31" spans="1:5" ht="15" customHeight="1" x14ac:dyDescent="0.2">
      <c r="A31" s="1697" t="s">
        <v>1671</v>
      </c>
      <c r="B31" s="1788"/>
      <c r="C31" s="1788"/>
      <c r="D31" s="1723"/>
      <c r="E31" s="1788"/>
    </row>
    <row r="32" spans="1:5" ht="15" customHeight="1" x14ac:dyDescent="0.2">
      <c r="A32" s="1697" t="s">
        <v>1672</v>
      </c>
      <c r="B32" s="1788"/>
      <c r="C32" s="1788"/>
      <c r="D32" s="1723"/>
      <c r="E32" s="1788"/>
    </row>
    <row r="33" spans="1:7" ht="18" customHeight="1" x14ac:dyDescent="0.2"/>
    <row r="34" spans="1:7" ht="18" customHeight="1" x14ac:dyDescent="0.2"/>
    <row r="35" spans="1:7" ht="28.5" customHeight="1" x14ac:dyDescent="0.2">
      <c r="A35" s="2123" t="str">
        <f>IF(基本情報!D13="","事業名：　　　　　　　　　　　　　　　　　　　　",CONCATENATE("事業名：","",基本情報!D13))</f>
        <v>事業名：　　　　　　　　　　　　　　　　　　　　</v>
      </c>
      <c r="B35" s="2123"/>
      <c r="C35" s="2123"/>
      <c r="D35" s="2123"/>
      <c r="E35" s="2123"/>
      <c r="F35" s="1790"/>
      <c r="G35" s="1790"/>
    </row>
    <row r="36" spans="1:7" ht="18" customHeight="1" x14ac:dyDescent="0.2"/>
    <row r="37" spans="1:7" ht="18" customHeight="1" x14ac:dyDescent="0.2"/>
    <row r="38" spans="1:7" ht="18" customHeight="1" x14ac:dyDescent="0.2">
      <c r="E38" s="1790"/>
      <c r="F38" s="1790"/>
      <c r="G38" s="1790"/>
    </row>
    <row r="39" spans="1:7" x14ac:dyDescent="0.2">
      <c r="B39" s="1789"/>
      <c r="C39" s="1790"/>
      <c r="D39" s="1790"/>
    </row>
  </sheetData>
  <sheetProtection selectLockedCells="1"/>
  <mergeCells count="4">
    <mergeCell ref="A5:E29"/>
    <mergeCell ref="A35:E35"/>
    <mergeCell ref="A3:E3"/>
    <mergeCell ref="A4:E4"/>
  </mergeCells>
  <phoneticPr fontId="2"/>
  <printOptions horizontalCentered="1"/>
  <pageMargins left="0.59055118110236227" right="0.59055118110236227" top="0.78740157480314965" bottom="0.59055118110236227"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43498-2123-4286-82DA-62D1D9B1B326}">
  <sheetPr>
    <tabColor theme="9" tint="-0.249977111117893"/>
  </sheetPr>
  <dimension ref="B1:L44"/>
  <sheetViews>
    <sheetView showGridLines="0" view="pageBreakPreview" zoomScaleNormal="85" zoomScaleSheetLayoutView="100" workbookViewId="0">
      <selection activeCell="E5" sqref="E5:F5"/>
    </sheetView>
  </sheetViews>
  <sheetFormatPr defaultColWidth="18.296875" defaultRowHeight="12" x14ac:dyDescent="0.2"/>
  <cols>
    <col min="1" max="1" width="1" style="1697" customWidth="1"/>
    <col min="2" max="2" width="23.8984375" style="1697" customWidth="1"/>
    <col min="3" max="3" width="20.3984375" style="1697" customWidth="1"/>
    <col min="4" max="4" width="17.09765625" style="1697" customWidth="1"/>
    <col min="5" max="8" width="9.3984375" style="1697" customWidth="1"/>
    <col min="9" max="11" width="13.8984375" style="1697" customWidth="1"/>
    <col min="12" max="12" width="10.3984375" style="1698" customWidth="1"/>
    <col min="13" max="256" width="18.296875" style="1697"/>
    <col min="257" max="257" width="1" style="1697" customWidth="1"/>
    <col min="258" max="258" width="23.8984375" style="1697" customWidth="1"/>
    <col min="259" max="259" width="20.3984375" style="1697" customWidth="1"/>
    <col min="260" max="260" width="17.09765625" style="1697" customWidth="1"/>
    <col min="261" max="264" width="9.3984375" style="1697" customWidth="1"/>
    <col min="265" max="267" width="13.8984375" style="1697" customWidth="1"/>
    <col min="268" max="268" width="10.3984375" style="1697" customWidth="1"/>
    <col min="269" max="512" width="18.296875" style="1697"/>
    <col min="513" max="513" width="1" style="1697" customWidth="1"/>
    <col min="514" max="514" width="23.8984375" style="1697" customWidth="1"/>
    <col min="515" max="515" width="20.3984375" style="1697" customWidth="1"/>
    <col min="516" max="516" width="17.09765625" style="1697" customWidth="1"/>
    <col min="517" max="520" width="9.3984375" style="1697" customWidth="1"/>
    <col min="521" max="523" width="13.8984375" style="1697" customWidth="1"/>
    <col min="524" max="524" width="10.3984375" style="1697" customWidth="1"/>
    <col min="525" max="768" width="18.296875" style="1697"/>
    <col min="769" max="769" width="1" style="1697" customWidth="1"/>
    <col min="770" max="770" width="23.8984375" style="1697" customWidth="1"/>
    <col min="771" max="771" width="20.3984375" style="1697" customWidth="1"/>
    <col min="772" max="772" width="17.09765625" style="1697" customWidth="1"/>
    <col min="773" max="776" width="9.3984375" style="1697" customWidth="1"/>
    <col min="777" max="779" width="13.8984375" style="1697" customWidth="1"/>
    <col min="780" max="780" width="10.3984375" style="1697" customWidth="1"/>
    <col min="781" max="1024" width="18.296875" style="1697"/>
    <col min="1025" max="1025" width="1" style="1697" customWidth="1"/>
    <col min="1026" max="1026" width="23.8984375" style="1697" customWidth="1"/>
    <col min="1027" max="1027" width="20.3984375" style="1697" customWidth="1"/>
    <col min="1028" max="1028" width="17.09765625" style="1697" customWidth="1"/>
    <col min="1029" max="1032" width="9.3984375" style="1697" customWidth="1"/>
    <col min="1033" max="1035" width="13.8984375" style="1697" customWidth="1"/>
    <col min="1036" max="1036" width="10.3984375" style="1697" customWidth="1"/>
    <col min="1037" max="1280" width="18.296875" style="1697"/>
    <col min="1281" max="1281" width="1" style="1697" customWidth="1"/>
    <col min="1282" max="1282" width="23.8984375" style="1697" customWidth="1"/>
    <col min="1283" max="1283" width="20.3984375" style="1697" customWidth="1"/>
    <col min="1284" max="1284" width="17.09765625" style="1697" customWidth="1"/>
    <col min="1285" max="1288" width="9.3984375" style="1697" customWidth="1"/>
    <col min="1289" max="1291" width="13.8984375" style="1697" customWidth="1"/>
    <col min="1292" max="1292" width="10.3984375" style="1697" customWidth="1"/>
    <col min="1293" max="1536" width="18.296875" style="1697"/>
    <col min="1537" max="1537" width="1" style="1697" customWidth="1"/>
    <col min="1538" max="1538" width="23.8984375" style="1697" customWidth="1"/>
    <col min="1539" max="1539" width="20.3984375" style="1697" customWidth="1"/>
    <col min="1540" max="1540" width="17.09765625" style="1697" customWidth="1"/>
    <col min="1541" max="1544" width="9.3984375" style="1697" customWidth="1"/>
    <col min="1545" max="1547" width="13.8984375" style="1697" customWidth="1"/>
    <col min="1548" max="1548" width="10.3984375" style="1697" customWidth="1"/>
    <col min="1549" max="1792" width="18.296875" style="1697"/>
    <col min="1793" max="1793" width="1" style="1697" customWidth="1"/>
    <col min="1794" max="1794" width="23.8984375" style="1697" customWidth="1"/>
    <col min="1795" max="1795" width="20.3984375" style="1697" customWidth="1"/>
    <col min="1796" max="1796" width="17.09765625" style="1697" customWidth="1"/>
    <col min="1797" max="1800" width="9.3984375" style="1697" customWidth="1"/>
    <col min="1801" max="1803" width="13.8984375" style="1697" customWidth="1"/>
    <col min="1804" max="1804" width="10.3984375" style="1697" customWidth="1"/>
    <col min="1805" max="2048" width="18.296875" style="1697"/>
    <col min="2049" max="2049" width="1" style="1697" customWidth="1"/>
    <col min="2050" max="2050" width="23.8984375" style="1697" customWidth="1"/>
    <col min="2051" max="2051" width="20.3984375" style="1697" customWidth="1"/>
    <col min="2052" max="2052" width="17.09765625" style="1697" customWidth="1"/>
    <col min="2053" max="2056" width="9.3984375" style="1697" customWidth="1"/>
    <col min="2057" max="2059" width="13.8984375" style="1697" customWidth="1"/>
    <col min="2060" max="2060" width="10.3984375" style="1697" customWidth="1"/>
    <col min="2061" max="2304" width="18.296875" style="1697"/>
    <col min="2305" max="2305" width="1" style="1697" customWidth="1"/>
    <col min="2306" max="2306" width="23.8984375" style="1697" customWidth="1"/>
    <col min="2307" max="2307" width="20.3984375" style="1697" customWidth="1"/>
    <col min="2308" max="2308" width="17.09765625" style="1697" customWidth="1"/>
    <col min="2309" max="2312" width="9.3984375" style="1697" customWidth="1"/>
    <col min="2313" max="2315" width="13.8984375" style="1697" customWidth="1"/>
    <col min="2316" max="2316" width="10.3984375" style="1697" customWidth="1"/>
    <col min="2317" max="2560" width="18.296875" style="1697"/>
    <col min="2561" max="2561" width="1" style="1697" customWidth="1"/>
    <col min="2562" max="2562" width="23.8984375" style="1697" customWidth="1"/>
    <col min="2563" max="2563" width="20.3984375" style="1697" customWidth="1"/>
    <col min="2564" max="2564" width="17.09765625" style="1697" customWidth="1"/>
    <col min="2565" max="2568" width="9.3984375" style="1697" customWidth="1"/>
    <col min="2569" max="2571" width="13.8984375" style="1697" customWidth="1"/>
    <col min="2572" max="2572" width="10.3984375" style="1697" customWidth="1"/>
    <col min="2573" max="2816" width="18.296875" style="1697"/>
    <col min="2817" max="2817" width="1" style="1697" customWidth="1"/>
    <col min="2818" max="2818" width="23.8984375" style="1697" customWidth="1"/>
    <col min="2819" max="2819" width="20.3984375" style="1697" customWidth="1"/>
    <col min="2820" max="2820" width="17.09765625" style="1697" customWidth="1"/>
    <col min="2821" max="2824" width="9.3984375" style="1697" customWidth="1"/>
    <col min="2825" max="2827" width="13.8984375" style="1697" customWidth="1"/>
    <col min="2828" max="2828" width="10.3984375" style="1697" customWidth="1"/>
    <col min="2829" max="3072" width="18.296875" style="1697"/>
    <col min="3073" max="3073" width="1" style="1697" customWidth="1"/>
    <col min="3074" max="3074" width="23.8984375" style="1697" customWidth="1"/>
    <col min="3075" max="3075" width="20.3984375" style="1697" customWidth="1"/>
    <col min="3076" max="3076" width="17.09765625" style="1697" customWidth="1"/>
    <col min="3077" max="3080" width="9.3984375" style="1697" customWidth="1"/>
    <col min="3081" max="3083" width="13.8984375" style="1697" customWidth="1"/>
    <col min="3084" max="3084" width="10.3984375" style="1697" customWidth="1"/>
    <col min="3085" max="3328" width="18.296875" style="1697"/>
    <col min="3329" max="3329" width="1" style="1697" customWidth="1"/>
    <col min="3330" max="3330" width="23.8984375" style="1697" customWidth="1"/>
    <col min="3331" max="3331" width="20.3984375" style="1697" customWidth="1"/>
    <col min="3332" max="3332" width="17.09765625" style="1697" customWidth="1"/>
    <col min="3333" max="3336" width="9.3984375" style="1697" customWidth="1"/>
    <col min="3337" max="3339" width="13.8984375" style="1697" customWidth="1"/>
    <col min="3340" max="3340" width="10.3984375" style="1697" customWidth="1"/>
    <col min="3341" max="3584" width="18.296875" style="1697"/>
    <col min="3585" max="3585" width="1" style="1697" customWidth="1"/>
    <col min="3586" max="3586" width="23.8984375" style="1697" customWidth="1"/>
    <col min="3587" max="3587" width="20.3984375" style="1697" customWidth="1"/>
    <col min="3588" max="3588" width="17.09765625" style="1697" customWidth="1"/>
    <col min="3589" max="3592" width="9.3984375" style="1697" customWidth="1"/>
    <col min="3593" max="3595" width="13.8984375" style="1697" customWidth="1"/>
    <col min="3596" max="3596" width="10.3984375" style="1697" customWidth="1"/>
    <col min="3597" max="3840" width="18.296875" style="1697"/>
    <col min="3841" max="3841" width="1" style="1697" customWidth="1"/>
    <col min="3842" max="3842" width="23.8984375" style="1697" customWidth="1"/>
    <col min="3843" max="3843" width="20.3984375" style="1697" customWidth="1"/>
    <col min="3844" max="3844" width="17.09765625" style="1697" customWidth="1"/>
    <col min="3845" max="3848" width="9.3984375" style="1697" customWidth="1"/>
    <col min="3849" max="3851" width="13.8984375" style="1697" customWidth="1"/>
    <col min="3852" max="3852" width="10.3984375" style="1697" customWidth="1"/>
    <col min="3853" max="4096" width="18.296875" style="1697"/>
    <col min="4097" max="4097" width="1" style="1697" customWidth="1"/>
    <col min="4098" max="4098" width="23.8984375" style="1697" customWidth="1"/>
    <col min="4099" max="4099" width="20.3984375" style="1697" customWidth="1"/>
    <col min="4100" max="4100" width="17.09765625" style="1697" customWidth="1"/>
    <col min="4101" max="4104" width="9.3984375" style="1697" customWidth="1"/>
    <col min="4105" max="4107" width="13.8984375" style="1697" customWidth="1"/>
    <col min="4108" max="4108" width="10.3984375" style="1697" customWidth="1"/>
    <col min="4109" max="4352" width="18.296875" style="1697"/>
    <col min="4353" max="4353" width="1" style="1697" customWidth="1"/>
    <col min="4354" max="4354" width="23.8984375" style="1697" customWidth="1"/>
    <col min="4355" max="4355" width="20.3984375" style="1697" customWidth="1"/>
    <col min="4356" max="4356" width="17.09765625" style="1697" customWidth="1"/>
    <col min="4357" max="4360" width="9.3984375" style="1697" customWidth="1"/>
    <col min="4361" max="4363" width="13.8984375" style="1697" customWidth="1"/>
    <col min="4364" max="4364" width="10.3984375" style="1697" customWidth="1"/>
    <col min="4365" max="4608" width="18.296875" style="1697"/>
    <col min="4609" max="4609" width="1" style="1697" customWidth="1"/>
    <col min="4610" max="4610" width="23.8984375" style="1697" customWidth="1"/>
    <col min="4611" max="4611" width="20.3984375" style="1697" customWidth="1"/>
    <col min="4612" max="4612" width="17.09765625" style="1697" customWidth="1"/>
    <col min="4613" max="4616" width="9.3984375" style="1697" customWidth="1"/>
    <col min="4617" max="4619" width="13.8984375" style="1697" customWidth="1"/>
    <col min="4620" max="4620" width="10.3984375" style="1697" customWidth="1"/>
    <col min="4621" max="4864" width="18.296875" style="1697"/>
    <col min="4865" max="4865" width="1" style="1697" customWidth="1"/>
    <col min="4866" max="4866" width="23.8984375" style="1697" customWidth="1"/>
    <col min="4867" max="4867" width="20.3984375" style="1697" customWidth="1"/>
    <col min="4868" max="4868" width="17.09765625" style="1697" customWidth="1"/>
    <col min="4869" max="4872" width="9.3984375" style="1697" customWidth="1"/>
    <col min="4873" max="4875" width="13.8984375" style="1697" customWidth="1"/>
    <col min="4876" max="4876" width="10.3984375" style="1697" customWidth="1"/>
    <col min="4877" max="5120" width="18.296875" style="1697"/>
    <col min="5121" max="5121" width="1" style="1697" customWidth="1"/>
    <col min="5122" max="5122" width="23.8984375" style="1697" customWidth="1"/>
    <col min="5123" max="5123" width="20.3984375" style="1697" customWidth="1"/>
    <col min="5124" max="5124" width="17.09765625" style="1697" customWidth="1"/>
    <col min="5125" max="5128" width="9.3984375" style="1697" customWidth="1"/>
    <col min="5129" max="5131" width="13.8984375" style="1697" customWidth="1"/>
    <col min="5132" max="5132" width="10.3984375" style="1697" customWidth="1"/>
    <col min="5133" max="5376" width="18.296875" style="1697"/>
    <col min="5377" max="5377" width="1" style="1697" customWidth="1"/>
    <col min="5378" max="5378" width="23.8984375" style="1697" customWidth="1"/>
    <col min="5379" max="5379" width="20.3984375" style="1697" customWidth="1"/>
    <col min="5380" max="5380" width="17.09765625" style="1697" customWidth="1"/>
    <col min="5381" max="5384" width="9.3984375" style="1697" customWidth="1"/>
    <col min="5385" max="5387" width="13.8984375" style="1697" customWidth="1"/>
    <col min="5388" max="5388" width="10.3984375" style="1697" customWidth="1"/>
    <col min="5389" max="5632" width="18.296875" style="1697"/>
    <col min="5633" max="5633" width="1" style="1697" customWidth="1"/>
    <col min="5634" max="5634" width="23.8984375" style="1697" customWidth="1"/>
    <col min="5635" max="5635" width="20.3984375" style="1697" customWidth="1"/>
    <col min="5636" max="5636" width="17.09765625" style="1697" customWidth="1"/>
    <col min="5637" max="5640" width="9.3984375" style="1697" customWidth="1"/>
    <col min="5641" max="5643" width="13.8984375" style="1697" customWidth="1"/>
    <col min="5644" max="5644" width="10.3984375" style="1697" customWidth="1"/>
    <col min="5645" max="5888" width="18.296875" style="1697"/>
    <col min="5889" max="5889" width="1" style="1697" customWidth="1"/>
    <col min="5890" max="5890" width="23.8984375" style="1697" customWidth="1"/>
    <col min="5891" max="5891" width="20.3984375" style="1697" customWidth="1"/>
    <col min="5892" max="5892" width="17.09765625" style="1697" customWidth="1"/>
    <col min="5893" max="5896" width="9.3984375" style="1697" customWidth="1"/>
    <col min="5897" max="5899" width="13.8984375" style="1697" customWidth="1"/>
    <col min="5900" max="5900" width="10.3984375" style="1697" customWidth="1"/>
    <col min="5901" max="6144" width="18.296875" style="1697"/>
    <col min="6145" max="6145" width="1" style="1697" customWidth="1"/>
    <col min="6146" max="6146" width="23.8984375" style="1697" customWidth="1"/>
    <col min="6147" max="6147" width="20.3984375" style="1697" customWidth="1"/>
    <col min="6148" max="6148" width="17.09765625" style="1697" customWidth="1"/>
    <col min="6149" max="6152" width="9.3984375" style="1697" customWidth="1"/>
    <col min="6153" max="6155" width="13.8984375" style="1697" customWidth="1"/>
    <col min="6156" max="6156" width="10.3984375" style="1697" customWidth="1"/>
    <col min="6157" max="6400" width="18.296875" style="1697"/>
    <col min="6401" max="6401" width="1" style="1697" customWidth="1"/>
    <col min="6402" max="6402" width="23.8984375" style="1697" customWidth="1"/>
    <col min="6403" max="6403" width="20.3984375" style="1697" customWidth="1"/>
    <col min="6404" max="6404" width="17.09765625" style="1697" customWidth="1"/>
    <col min="6405" max="6408" width="9.3984375" style="1697" customWidth="1"/>
    <col min="6409" max="6411" width="13.8984375" style="1697" customWidth="1"/>
    <col min="6412" max="6412" width="10.3984375" style="1697" customWidth="1"/>
    <col min="6413" max="6656" width="18.296875" style="1697"/>
    <col min="6657" max="6657" width="1" style="1697" customWidth="1"/>
    <col min="6658" max="6658" width="23.8984375" style="1697" customWidth="1"/>
    <col min="6659" max="6659" width="20.3984375" style="1697" customWidth="1"/>
    <col min="6660" max="6660" width="17.09765625" style="1697" customWidth="1"/>
    <col min="6661" max="6664" width="9.3984375" style="1697" customWidth="1"/>
    <col min="6665" max="6667" width="13.8984375" style="1697" customWidth="1"/>
    <col min="6668" max="6668" width="10.3984375" style="1697" customWidth="1"/>
    <col min="6669" max="6912" width="18.296875" style="1697"/>
    <col min="6913" max="6913" width="1" style="1697" customWidth="1"/>
    <col min="6914" max="6914" width="23.8984375" style="1697" customWidth="1"/>
    <col min="6915" max="6915" width="20.3984375" style="1697" customWidth="1"/>
    <col min="6916" max="6916" width="17.09765625" style="1697" customWidth="1"/>
    <col min="6917" max="6920" width="9.3984375" style="1697" customWidth="1"/>
    <col min="6921" max="6923" width="13.8984375" style="1697" customWidth="1"/>
    <col min="6924" max="6924" width="10.3984375" style="1697" customWidth="1"/>
    <col min="6925" max="7168" width="18.296875" style="1697"/>
    <col min="7169" max="7169" width="1" style="1697" customWidth="1"/>
    <col min="7170" max="7170" width="23.8984375" style="1697" customWidth="1"/>
    <col min="7171" max="7171" width="20.3984375" style="1697" customWidth="1"/>
    <col min="7172" max="7172" width="17.09765625" style="1697" customWidth="1"/>
    <col min="7173" max="7176" width="9.3984375" style="1697" customWidth="1"/>
    <col min="7177" max="7179" width="13.8984375" style="1697" customWidth="1"/>
    <col min="7180" max="7180" width="10.3984375" style="1697" customWidth="1"/>
    <col min="7181" max="7424" width="18.296875" style="1697"/>
    <col min="7425" max="7425" width="1" style="1697" customWidth="1"/>
    <col min="7426" max="7426" width="23.8984375" style="1697" customWidth="1"/>
    <col min="7427" max="7427" width="20.3984375" style="1697" customWidth="1"/>
    <col min="7428" max="7428" width="17.09765625" style="1697" customWidth="1"/>
    <col min="7429" max="7432" width="9.3984375" style="1697" customWidth="1"/>
    <col min="7433" max="7435" width="13.8984375" style="1697" customWidth="1"/>
    <col min="7436" max="7436" width="10.3984375" style="1697" customWidth="1"/>
    <col min="7437" max="7680" width="18.296875" style="1697"/>
    <col min="7681" max="7681" width="1" style="1697" customWidth="1"/>
    <col min="7682" max="7682" width="23.8984375" style="1697" customWidth="1"/>
    <col min="7683" max="7683" width="20.3984375" style="1697" customWidth="1"/>
    <col min="7684" max="7684" width="17.09765625" style="1697" customWidth="1"/>
    <col min="7685" max="7688" width="9.3984375" style="1697" customWidth="1"/>
    <col min="7689" max="7691" width="13.8984375" style="1697" customWidth="1"/>
    <col min="7692" max="7692" width="10.3984375" style="1697" customWidth="1"/>
    <col min="7693" max="7936" width="18.296875" style="1697"/>
    <col min="7937" max="7937" width="1" style="1697" customWidth="1"/>
    <col min="7938" max="7938" width="23.8984375" style="1697" customWidth="1"/>
    <col min="7939" max="7939" width="20.3984375" style="1697" customWidth="1"/>
    <col min="7940" max="7940" width="17.09765625" style="1697" customWidth="1"/>
    <col min="7941" max="7944" width="9.3984375" style="1697" customWidth="1"/>
    <col min="7945" max="7947" width="13.8984375" style="1697" customWidth="1"/>
    <col min="7948" max="7948" width="10.3984375" style="1697" customWidth="1"/>
    <col min="7949" max="8192" width="18.296875" style="1697"/>
    <col min="8193" max="8193" width="1" style="1697" customWidth="1"/>
    <col min="8194" max="8194" width="23.8984375" style="1697" customWidth="1"/>
    <col min="8195" max="8195" width="20.3984375" style="1697" customWidth="1"/>
    <col min="8196" max="8196" width="17.09765625" style="1697" customWidth="1"/>
    <col min="8197" max="8200" width="9.3984375" style="1697" customWidth="1"/>
    <col min="8201" max="8203" width="13.8984375" style="1697" customWidth="1"/>
    <col min="8204" max="8204" width="10.3984375" style="1697" customWidth="1"/>
    <col min="8205" max="8448" width="18.296875" style="1697"/>
    <col min="8449" max="8449" width="1" style="1697" customWidth="1"/>
    <col min="8450" max="8450" width="23.8984375" style="1697" customWidth="1"/>
    <col min="8451" max="8451" width="20.3984375" style="1697" customWidth="1"/>
    <col min="8452" max="8452" width="17.09765625" style="1697" customWidth="1"/>
    <col min="8453" max="8456" width="9.3984375" style="1697" customWidth="1"/>
    <col min="8457" max="8459" width="13.8984375" style="1697" customWidth="1"/>
    <col min="8460" max="8460" width="10.3984375" style="1697" customWidth="1"/>
    <col min="8461" max="8704" width="18.296875" style="1697"/>
    <col min="8705" max="8705" width="1" style="1697" customWidth="1"/>
    <col min="8706" max="8706" width="23.8984375" style="1697" customWidth="1"/>
    <col min="8707" max="8707" width="20.3984375" style="1697" customWidth="1"/>
    <col min="8708" max="8708" width="17.09765625" style="1697" customWidth="1"/>
    <col min="8709" max="8712" width="9.3984375" style="1697" customWidth="1"/>
    <col min="8713" max="8715" width="13.8984375" style="1697" customWidth="1"/>
    <col min="8716" max="8716" width="10.3984375" style="1697" customWidth="1"/>
    <col min="8717" max="8960" width="18.296875" style="1697"/>
    <col min="8961" max="8961" width="1" style="1697" customWidth="1"/>
    <col min="8962" max="8962" width="23.8984375" style="1697" customWidth="1"/>
    <col min="8963" max="8963" width="20.3984375" style="1697" customWidth="1"/>
    <col min="8964" max="8964" width="17.09765625" style="1697" customWidth="1"/>
    <col min="8965" max="8968" width="9.3984375" style="1697" customWidth="1"/>
    <col min="8969" max="8971" width="13.8984375" style="1697" customWidth="1"/>
    <col min="8972" max="8972" width="10.3984375" style="1697" customWidth="1"/>
    <col min="8973" max="9216" width="18.296875" style="1697"/>
    <col min="9217" max="9217" width="1" style="1697" customWidth="1"/>
    <col min="9218" max="9218" width="23.8984375" style="1697" customWidth="1"/>
    <col min="9219" max="9219" width="20.3984375" style="1697" customWidth="1"/>
    <col min="9220" max="9220" width="17.09765625" style="1697" customWidth="1"/>
    <col min="9221" max="9224" width="9.3984375" style="1697" customWidth="1"/>
    <col min="9225" max="9227" width="13.8984375" style="1697" customWidth="1"/>
    <col min="9228" max="9228" width="10.3984375" style="1697" customWidth="1"/>
    <col min="9229" max="9472" width="18.296875" style="1697"/>
    <col min="9473" max="9473" width="1" style="1697" customWidth="1"/>
    <col min="9474" max="9474" width="23.8984375" style="1697" customWidth="1"/>
    <col min="9475" max="9475" width="20.3984375" style="1697" customWidth="1"/>
    <col min="9476" max="9476" width="17.09765625" style="1697" customWidth="1"/>
    <col min="9477" max="9480" width="9.3984375" style="1697" customWidth="1"/>
    <col min="9481" max="9483" width="13.8984375" style="1697" customWidth="1"/>
    <col min="9484" max="9484" width="10.3984375" style="1697" customWidth="1"/>
    <col min="9485" max="9728" width="18.296875" style="1697"/>
    <col min="9729" max="9729" width="1" style="1697" customWidth="1"/>
    <col min="9730" max="9730" width="23.8984375" style="1697" customWidth="1"/>
    <col min="9731" max="9731" width="20.3984375" style="1697" customWidth="1"/>
    <col min="9732" max="9732" width="17.09765625" style="1697" customWidth="1"/>
    <col min="9733" max="9736" width="9.3984375" style="1697" customWidth="1"/>
    <col min="9737" max="9739" width="13.8984375" style="1697" customWidth="1"/>
    <col min="9740" max="9740" width="10.3984375" style="1697" customWidth="1"/>
    <col min="9741" max="9984" width="18.296875" style="1697"/>
    <col min="9985" max="9985" width="1" style="1697" customWidth="1"/>
    <col min="9986" max="9986" width="23.8984375" style="1697" customWidth="1"/>
    <col min="9987" max="9987" width="20.3984375" style="1697" customWidth="1"/>
    <col min="9988" max="9988" width="17.09765625" style="1697" customWidth="1"/>
    <col min="9989" max="9992" width="9.3984375" style="1697" customWidth="1"/>
    <col min="9993" max="9995" width="13.8984375" style="1697" customWidth="1"/>
    <col min="9996" max="9996" width="10.3984375" style="1697" customWidth="1"/>
    <col min="9997" max="10240" width="18.296875" style="1697"/>
    <col min="10241" max="10241" width="1" style="1697" customWidth="1"/>
    <col min="10242" max="10242" width="23.8984375" style="1697" customWidth="1"/>
    <col min="10243" max="10243" width="20.3984375" style="1697" customWidth="1"/>
    <col min="10244" max="10244" width="17.09765625" style="1697" customWidth="1"/>
    <col min="10245" max="10248" width="9.3984375" style="1697" customWidth="1"/>
    <col min="10249" max="10251" width="13.8984375" style="1697" customWidth="1"/>
    <col min="10252" max="10252" width="10.3984375" style="1697" customWidth="1"/>
    <col min="10253" max="10496" width="18.296875" style="1697"/>
    <col min="10497" max="10497" width="1" style="1697" customWidth="1"/>
    <col min="10498" max="10498" width="23.8984375" style="1697" customWidth="1"/>
    <col min="10499" max="10499" width="20.3984375" style="1697" customWidth="1"/>
    <col min="10500" max="10500" width="17.09765625" style="1697" customWidth="1"/>
    <col min="10501" max="10504" width="9.3984375" style="1697" customWidth="1"/>
    <col min="10505" max="10507" width="13.8984375" style="1697" customWidth="1"/>
    <col min="10508" max="10508" width="10.3984375" style="1697" customWidth="1"/>
    <col min="10509" max="10752" width="18.296875" style="1697"/>
    <col min="10753" max="10753" width="1" style="1697" customWidth="1"/>
    <col min="10754" max="10754" width="23.8984375" style="1697" customWidth="1"/>
    <col min="10755" max="10755" width="20.3984375" style="1697" customWidth="1"/>
    <col min="10756" max="10756" width="17.09765625" style="1697" customWidth="1"/>
    <col min="10757" max="10760" width="9.3984375" style="1697" customWidth="1"/>
    <col min="10761" max="10763" width="13.8984375" style="1697" customWidth="1"/>
    <col min="10764" max="10764" width="10.3984375" style="1697" customWidth="1"/>
    <col min="10765" max="11008" width="18.296875" style="1697"/>
    <col min="11009" max="11009" width="1" style="1697" customWidth="1"/>
    <col min="11010" max="11010" width="23.8984375" style="1697" customWidth="1"/>
    <col min="11011" max="11011" width="20.3984375" style="1697" customWidth="1"/>
    <col min="11012" max="11012" width="17.09765625" style="1697" customWidth="1"/>
    <col min="11013" max="11016" width="9.3984375" style="1697" customWidth="1"/>
    <col min="11017" max="11019" width="13.8984375" style="1697" customWidth="1"/>
    <col min="11020" max="11020" width="10.3984375" style="1697" customWidth="1"/>
    <col min="11021" max="11264" width="18.296875" style="1697"/>
    <col min="11265" max="11265" width="1" style="1697" customWidth="1"/>
    <col min="11266" max="11266" width="23.8984375" style="1697" customWidth="1"/>
    <col min="11267" max="11267" width="20.3984375" style="1697" customWidth="1"/>
    <col min="11268" max="11268" width="17.09765625" style="1697" customWidth="1"/>
    <col min="11269" max="11272" width="9.3984375" style="1697" customWidth="1"/>
    <col min="11273" max="11275" width="13.8984375" style="1697" customWidth="1"/>
    <col min="11276" max="11276" width="10.3984375" style="1697" customWidth="1"/>
    <col min="11277" max="11520" width="18.296875" style="1697"/>
    <col min="11521" max="11521" width="1" style="1697" customWidth="1"/>
    <col min="11522" max="11522" width="23.8984375" style="1697" customWidth="1"/>
    <col min="11523" max="11523" width="20.3984375" style="1697" customWidth="1"/>
    <col min="11524" max="11524" width="17.09765625" style="1697" customWidth="1"/>
    <col min="11525" max="11528" width="9.3984375" style="1697" customWidth="1"/>
    <col min="11529" max="11531" width="13.8984375" style="1697" customWidth="1"/>
    <col min="11532" max="11532" width="10.3984375" style="1697" customWidth="1"/>
    <col min="11533" max="11776" width="18.296875" style="1697"/>
    <col min="11777" max="11777" width="1" style="1697" customWidth="1"/>
    <col min="11778" max="11778" width="23.8984375" style="1697" customWidth="1"/>
    <col min="11779" max="11779" width="20.3984375" style="1697" customWidth="1"/>
    <col min="11780" max="11780" width="17.09765625" style="1697" customWidth="1"/>
    <col min="11781" max="11784" width="9.3984375" style="1697" customWidth="1"/>
    <col min="11785" max="11787" width="13.8984375" style="1697" customWidth="1"/>
    <col min="11788" max="11788" width="10.3984375" style="1697" customWidth="1"/>
    <col min="11789" max="12032" width="18.296875" style="1697"/>
    <col min="12033" max="12033" width="1" style="1697" customWidth="1"/>
    <col min="12034" max="12034" width="23.8984375" style="1697" customWidth="1"/>
    <col min="12035" max="12035" width="20.3984375" style="1697" customWidth="1"/>
    <col min="12036" max="12036" width="17.09765625" style="1697" customWidth="1"/>
    <col min="12037" max="12040" width="9.3984375" style="1697" customWidth="1"/>
    <col min="12041" max="12043" width="13.8984375" style="1697" customWidth="1"/>
    <col min="12044" max="12044" width="10.3984375" style="1697" customWidth="1"/>
    <col min="12045" max="12288" width="18.296875" style="1697"/>
    <col min="12289" max="12289" width="1" style="1697" customWidth="1"/>
    <col min="12290" max="12290" width="23.8984375" style="1697" customWidth="1"/>
    <col min="12291" max="12291" width="20.3984375" style="1697" customWidth="1"/>
    <col min="12292" max="12292" width="17.09765625" style="1697" customWidth="1"/>
    <col min="12293" max="12296" width="9.3984375" style="1697" customWidth="1"/>
    <col min="12297" max="12299" width="13.8984375" style="1697" customWidth="1"/>
    <col min="12300" max="12300" width="10.3984375" style="1697" customWidth="1"/>
    <col min="12301" max="12544" width="18.296875" style="1697"/>
    <col min="12545" max="12545" width="1" style="1697" customWidth="1"/>
    <col min="12546" max="12546" width="23.8984375" style="1697" customWidth="1"/>
    <col min="12547" max="12547" width="20.3984375" style="1697" customWidth="1"/>
    <col min="12548" max="12548" width="17.09765625" style="1697" customWidth="1"/>
    <col min="12549" max="12552" width="9.3984375" style="1697" customWidth="1"/>
    <col min="12553" max="12555" width="13.8984375" style="1697" customWidth="1"/>
    <col min="12556" max="12556" width="10.3984375" style="1697" customWidth="1"/>
    <col min="12557" max="12800" width="18.296875" style="1697"/>
    <col min="12801" max="12801" width="1" style="1697" customWidth="1"/>
    <col min="12802" max="12802" width="23.8984375" style="1697" customWidth="1"/>
    <col min="12803" max="12803" width="20.3984375" style="1697" customWidth="1"/>
    <col min="12804" max="12804" width="17.09765625" style="1697" customWidth="1"/>
    <col min="12805" max="12808" width="9.3984375" style="1697" customWidth="1"/>
    <col min="12809" max="12811" width="13.8984375" style="1697" customWidth="1"/>
    <col min="12812" max="12812" width="10.3984375" style="1697" customWidth="1"/>
    <col min="12813" max="13056" width="18.296875" style="1697"/>
    <col min="13057" max="13057" width="1" style="1697" customWidth="1"/>
    <col min="13058" max="13058" width="23.8984375" style="1697" customWidth="1"/>
    <col min="13059" max="13059" width="20.3984375" style="1697" customWidth="1"/>
    <col min="13060" max="13060" width="17.09765625" style="1697" customWidth="1"/>
    <col min="13061" max="13064" width="9.3984375" style="1697" customWidth="1"/>
    <col min="13065" max="13067" width="13.8984375" style="1697" customWidth="1"/>
    <col min="13068" max="13068" width="10.3984375" style="1697" customWidth="1"/>
    <col min="13069" max="13312" width="18.296875" style="1697"/>
    <col min="13313" max="13313" width="1" style="1697" customWidth="1"/>
    <col min="13314" max="13314" width="23.8984375" style="1697" customWidth="1"/>
    <col min="13315" max="13315" width="20.3984375" style="1697" customWidth="1"/>
    <col min="13316" max="13316" width="17.09765625" style="1697" customWidth="1"/>
    <col min="13317" max="13320" width="9.3984375" style="1697" customWidth="1"/>
    <col min="13321" max="13323" width="13.8984375" style="1697" customWidth="1"/>
    <col min="13324" max="13324" width="10.3984375" style="1697" customWidth="1"/>
    <col min="13325" max="13568" width="18.296875" style="1697"/>
    <col min="13569" max="13569" width="1" style="1697" customWidth="1"/>
    <col min="13570" max="13570" width="23.8984375" style="1697" customWidth="1"/>
    <col min="13571" max="13571" width="20.3984375" style="1697" customWidth="1"/>
    <col min="13572" max="13572" width="17.09765625" style="1697" customWidth="1"/>
    <col min="13573" max="13576" width="9.3984375" style="1697" customWidth="1"/>
    <col min="13577" max="13579" width="13.8984375" style="1697" customWidth="1"/>
    <col min="13580" max="13580" width="10.3984375" style="1697" customWidth="1"/>
    <col min="13581" max="13824" width="18.296875" style="1697"/>
    <col min="13825" max="13825" width="1" style="1697" customWidth="1"/>
    <col min="13826" max="13826" width="23.8984375" style="1697" customWidth="1"/>
    <col min="13827" max="13827" width="20.3984375" style="1697" customWidth="1"/>
    <col min="13828" max="13828" width="17.09765625" style="1697" customWidth="1"/>
    <col min="13829" max="13832" width="9.3984375" style="1697" customWidth="1"/>
    <col min="13833" max="13835" width="13.8984375" style="1697" customWidth="1"/>
    <col min="13836" max="13836" width="10.3984375" style="1697" customWidth="1"/>
    <col min="13837" max="14080" width="18.296875" style="1697"/>
    <col min="14081" max="14081" width="1" style="1697" customWidth="1"/>
    <col min="14082" max="14082" width="23.8984375" style="1697" customWidth="1"/>
    <col min="14083" max="14083" width="20.3984375" style="1697" customWidth="1"/>
    <col min="14084" max="14084" width="17.09765625" style="1697" customWidth="1"/>
    <col min="14085" max="14088" width="9.3984375" style="1697" customWidth="1"/>
    <col min="14089" max="14091" width="13.8984375" style="1697" customWidth="1"/>
    <col min="14092" max="14092" width="10.3984375" style="1697" customWidth="1"/>
    <col min="14093" max="14336" width="18.296875" style="1697"/>
    <col min="14337" max="14337" width="1" style="1697" customWidth="1"/>
    <col min="14338" max="14338" width="23.8984375" style="1697" customWidth="1"/>
    <col min="14339" max="14339" width="20.3984375" style="1697" customWidth="1"/>
    <col min="14340" max="14340" width="17.09765625" style="1697" customWidth="1"/>
    <col min="14341" max="14344" width="9.3984375" style="1697" customWidth="1"/>
    <col min="14345" max="14347" width="13.8984375" style="1697" customWidth="1"/>
    <col min="14348" max="14348" width="10.3984375" style="1697" customWidth="1"/>
    <col min="14349" max="14592" width="18.296875" style="1697"/>
    <col min="14593" max="14593" width="1" style="1697" customWidth="1"/>
    <col min="14594" max="14594" width="23.8984375" style="1697" customWidth="1"/>
    <col min="14595" max="14595" width="20.3984375" style="1697" customWidth="1"/>
    <col min="14596" max="14596" width="17.09765625" style="1697" customWidth="1"/>
    <col min="14597" max="14600" width="9.3984375" style="1697" customWidth="1"/>
    <col min="14601" max="14603" width="13.8984375" style="1697" customWidth="1"/>
    <col min="14604" max="14604" width="10.3984375" style="1697" customWidth="1"/>
    <col min="14605" max="14848" width="18.296875" style="1697"/>
    <col min="14849" max="14849" width="1" style="1697" customWidth="1"/>
    <col min="14850" max="14850" width="23.8984375" style="1697" customWidth="1"/>
    <col min="14851" max="14851" width="20.3984375" style="1697" customWidth="1"/>
    <col min="14852" max="14852" width="17.09765625" style="1697" customWidth="1"/>
    <col min="14853" max="14856" width="9.3984375" style="1697" customWidth="1"/>
    <col min="14857" max="14859" width="13.8984375" style="1697" customWidth="1"/>
    <col min="14860" max="14860" width="10.3984375" style="1697" customWidth="1"/>
    <col min="14861" max="15104" width="18.296875" style="1697"/>
    <col min="15105" max="15105" width="1" style="1697" customWidth="1"/>
    <col min="15106" max="15106" width="23.8984375" style="1697" customWidth="1"/>
    <col min="15107" max="15107" width="20.3984375" style="1697" customWidth="1"/>
    <col min="15108" max="15108" width="17.09765625" style="1697" customWidth="1"/>
    <col min="15109" max="15112" width="9.3984375" style="1697" customWidth="1"/>
    <col min="15113" max="15115" width="13.8984375" style="1697" customWidth="1"/>
    <col min="15116" max="15116" width="10.3984375" style="1697" customWidth="1"/>
    <col min="15117" max="15360" width="18.296875" style="1697"/>
    <col min="15361" max="15361" width="1" style="1697" customWidth="1"/>
    <col min="15362" max="15362" width="23.8984375" style="1697" customWidth="1"/>
    <col min="15363" max="15363" width="20.3984375" style="1697" customWidth="1"/>
    <col min="15364" max="15364" width="17.09765625" style="1697" customWidth="1"/>
    <col min="15365" max="15368" width="9.3984375" style="1697" customWidth="1"/>
    <col min="15369" max="15371" width="13.8984375" style="1697" customWidth="1"/>
    <col min="15372" max="15372" width="10.3984375" style="1697" customWidth="1"/>
    <col min="15373" max="15616" width="18.296875" style="1697"/>
    <col min="15617" max="15617" width="1" style="1697" customWidth="1"/>
    <col min="15618" max="15618" width="23.8984375" style="1697" customWidth="1"/>
    <col min="15619" max="15619" width="20.3984375" style="1697" customWidth="1"/>
    <col min="15620" max="15620" width="17.09765625" style="1697" customWidth="1"/>
    <col min="15621" max="15624" width="9.3984375" style="1697" customWidth="1"/>
    <col min="15625" max="15627" width="13.8984375" style="1697" customWidth="1"/>
    <col min="15628" max="15628" width="10.3984375" style="1697" customWidth="1"/>
    <col min="15629" max="15872" width="18.296875" style="1697"/>
    <col min="15873" max="15873" width="1" style="1697" customWidth="1"/>
    <col min="15874" max="15874" width="23.8984375" style="1697" customWidth="1"/>
    <col min="15875" max="15875" width="20.3984375" style="1697" customWidth="1"/>
    <col min="15876" max="15876" width="17.09765625" style="1697" customWidth="1"/>
    <col min="15877" max="15880" width="9.3984375" style="1697" customWidth="1"/>
    <col min="15881" max="15883" width="13.8984375" style="1697" customWidth="1"/>
    <col min="15884" max="15884" width="10.3984375" style="1697" customWidth="1"/>
    <col min="15885" max="16128" width="18.296875" style="1697"/>
    <col min="16129" max="16129" width="1" style="1697" customWidth="1"/>
    <col min="16130" max="16130" width="23.8984375" style="1697" customWidth="1"/>
    <col min="16131" max="16131" width="20.3984375" style="1697" customWidth="1"/>
    <col min="16132" max="16132" width="17.09765625" style="1697" customWidth="1"/>
    <col min="16133" max="16136" width="9.3984375" style="1697" customWidth="1"/>
    <col min="16137" max="16139" width="13.8984375" style="1697" customWidth="1"/>
    <col min="16140" max="16140" width="10.3984375" style="1697" customWidth="1"/>
    <col min="16141" max="16384" width="18.296875" style="1697"/>
  </cols>
  <sheetData>
    <row r="1" spans="2:12" ht="24" customHeight="1" x14ac:dyDescent="0.2">
      <c r="B1" s="1696" t="s">
        <v>1692</v>
      </c>
    </row>
    <row r="2" spans="2:12" ht="24" customHeight="1" x14ac:dyDescent="0.2">
      <c r="B2" s="2157" t="s">
        <v>1549</v>
      </c>
      <c r="C2" s="2157"/>
      <c r="D2" s="2157"/>
      <c r="E2" s="2157"/>
      <c r="F2" s="2157"/>
      <c r="G2" s="2157"/>
      <c r="H2" s="2157"/>
    </row>
    <row r="3" spans="2:12" ht="20.149999999999999" customHeight="1" x14ac:dyDescent="0.2">
      <c r="H3" s="1699" t="s">
        <v>1553</v>
      </c>
    </row>
    <row r="4" spans="2:12" ht="30" customHeight="1" x14ac:dyDescent="0.2">
      <c r="B4" s="1700" t="s">
        <v>1554</v>
      </c>
      <c r="C4" s="1701" t="s">
        <v>1555</v>
      </c>
      <c r="D4" s="1702" t="s">
        <v>1556</v>
      </c>
      <c r="E4" s="2159" t="s">
        <v>1557</v>
      </c>
      <c r="F4" s="2160"/>
      <c r="G4" s="2161" t="s">
        <v>1558</v>
      </c>
      <c r="H4" s="2162"/>
      <c r="I4" s="1698"/>
      <c r="L4" s="1697"/>
    </row>
    <row r="5" spans="2:12" ht="20.149999999999999" customHeight="1" x14ac:dyDescent="0.2">
      <c r="B5" s="2163" t="s">
        <v>1466</v>
      </c>
      <c r="C5" s="1703" t="s">
        <v>1475</v>
      </c>
      <c r="D5" s="1704">
        <f t="shared" ref="D5:D22" si="0">SUM(E5:H5)</f>
        <v>0</v>
      </c>
      <c r="E5" s="2166">
        <v>0</v>
      </c>
      <c r="F5" s="2167"/>
      <c r="G5" s="2168">
        <v>0</v>
      </c>
      <c r="H5" s="2169"/>
      <c r="I5" s="1698"/>
      <c r="L5" s="1697"/>
    </row>
    <row r="6" spans="2:12" ht="20.149999999999999" customHeight="1" x14ac:dyDescent="0.2">
      <c r="B6" s="2164"/>
      <c r="C6" s="1705" t="s">
        <v>1559</v>
      </c>
      <c r="D6" s="1706">
        <f t="shared" si="0"/>
        <v>0</v>
      </c>
      <c r="E6" s="2170">
        <v>0</v>
      </c>
      <c r="F6" s="2171"/>
      <c r="G6" s="2172">
        <v>0</v>
      </c>
      <c r="H6" s="2173"/>
      <c r="I6" s="1698"/>
      <c r="L6" s="1697"/>
    </row>
    <row r="7" spans="2:12" ht="20.149999999999999" customHeight="1" x14ac:dyDescent="0.2">
      <c r="B7" s="2165"/>
      <c r="C7" s="1707" t="s">
        <v>1560</v>
      </c>
      <c r="D7" s="1708">
        <f t="shared" si="0"/>
        <v>0</v>
      </c>
      <c r="E7" s="2174">
        <v>0</v>
      </c>
      <c r="F7" s="2175"/>
      <c r="G7" s="2176">
        <v>0</v>
      </c>
      <c r="H7" s="2177"/>
      <c r="I7" s="1698"/>
      <c r="L7" s="1697"/>
    </row>
    <row r="8" spans="2:12" ht="20.149999999999999" customHeight="1" x14ac:dyDescent="0.2">
      <c r="B8" s="2178" t="s">
        <v>1561</v>
      </c>
      <c r="C8" s="1709" t="s">
        <v>1475</v>
      </c>
      <c r="D8" s="1704">
        <f t="shared" si="0"/>
        <v>0</v>
      </c>
      <c r="E8" s="2166">
        <v>0</v>
      </c>
      <c r="F8" s="2167"/>
      <c r="G8" s="2168">
        <v>0</v>
      </c>
      <c r="H8" s="2169"/>
      <c r="I8" s="1698"/>
      <c r="L8" s="1697"/>
    </row>
    <row r="9" spans="2:12" ht="20.149999999999999" customHeight="1" x14ac:dyDescent="0.2">
      <c r="B9" s="2164"/>
      <c r="C9" s="1705" t="s">
        <v>1559</v>
      </c>
      <c r="D9" s="1706">
        <f t="shared" si="0"/>
        <v>0</v>
      </c>
      <c r="E9" s="2170">
        <v>0</v>
      </c>
      <c r="F9" s="2171"/>
      <c r="G9" s="2172">
        <v>0</v>
      </c>
      <c r="H9" s="2173"/>
      <c r="I9" s="1698"/>
      <c r="L9" s="1697"/>
    </row>
    <row r="10" spans="2:12" ht="20.149999999999999" customHeight="1" x14ac:dyDescent="0.2">
      <c r="B10" s="2179"/>
      <c r="C10" s="1710" t="s">
        <v>1560</v>
      </c>
      <c r="D10" s="1711">
        <f t="shared" si="0"/>
        <v>0</v>
      </c>
      <c r="E10" s="2180">
        <v>0</v>
      </c>
      <c r="F10" s="2181"/>
      <c r="G10" s="2182">
        <v>0</v>
      </c>
      <c r="H10" s="2183"/>
      <c r="I10" s="1698"/>
      <c r="L10" s="1697"/>
    </row>
    <row r="11" spans="2:12" ht="24" x14ac:dyDescent="0.2">
      <c r="B11" s="1712" t="s">
        <v>1562</v>
      </c>
      <c r="C11" s="1713" t="s">
        <v>1560</v>
      </c>
      <c r="D11" s="1714">
        <f t="shared" si="0"/>
        <v>0</v>
      </c>
      <c r="E11" s="2184">
        <v>0</v>
      </c>
      <c r="F11" s="2185"/>
      <c r="G11" s="2186">
        <v>0</v>
      </c>
      <c r="H11" s="2187"/>
      <c r="I11" s="1698"/>
      <c r="L11" s="1697"/>
    </row>
    <row r="12" spans="2:12" ht="20.149999999999999" customHeight="1" x14ac:dyDescent="0.2">
      <c r="B12" s="2178" t="s">
        <v>1563</v>
      </c>
      <c r="C12" s="1709" t="s">
        <v>1475</v>
      </c>
      <c r="D12" s="1715">
        <f t="shared" si="0"/>
        <v>0</v>
      </c>
      <c r="E12" s="2190">
        <v>0</v>
      </c>
      <c r="F12" s="2191"/>
      <c r="G12" s="2192">
        <v>0</v>
      </c>
      <c r="H12" s="2193"/>
      <c r="I12" s="1698"/>
      <c r="L12" s="1697"/>
    </row>
    <row r="13" spans="2:12" ht="20.149999999999999" customHeight="1" x14ac:dyDescent="0.2">
      <c r="B13" s="2188"/>
      <c r="C13" s="1705" t="s">
        <v>1559</v>
      </c>
      <c r="D13" s="1706">
        <f t="shared" si="0"/>
        <v>0</v>
      </c>
      <c r="E13" s="2170">
        <v>0</v>
      </c>
      <c r="F13" s="2171"/>
      <c r="G13" s="2172">
        <v>0</v>
      </c>
      <c r="H13" s="2173"/>
      <c r="I13" s="1698"/>
      <c r="L13" s="1697"/>
    </row>
    <row r="14" spans="2:12" ht="20.149999999999999" customHeight="1" x14ac:dyDescent="0.2">
      <c r="B14" s="2189"/>
      <c r="C14" s="1710" t="s">
        <v>1560</v>
      </c>
      <c r="D14" s="1711">
        <f t="shared" si="0"/>
        <v>0</v>
      </c>
      <c r="E14" s="2180">
        <v>0</v>
      </c>
      <c r="F14" s="2181"/>
      <c r="G14" s="2182">
        <v>0</v>
      </c>
      <c r="H14" s="2183"/>
      <c r="I14" s="1698"/>
      <c r="L14" s="1697"/>
    </row>
    <row r="15" spans="2:12" ht="24" x14ac:dyDescent="0.2">
      <c r="B15" s="1712" t="s">
        <v>1564</v>
      </c>
      <c r="C15" s="1713" t="s">
        <v>1560</v>
      </c>
      <c r="D15" s="1714">
        <f t="shared" si="0"/>
        <v>0</v>
      </c>
      <c r="E15" s="2184">
        <v>0</v>
      </c>
      <c r="F15" s="2185"/>
      <c r="G15" s="2186">
        <v>0</v>
      </c>
      <c r="H15" s="2187"/>
      <c r="I15" s="1698"/>
      <c r="L15" s="1697"/>
    </row>
    <row r="16" spans="2:12" ht="20.149999999999999" customHeight="1" x14ac:dyDescent="0.2">
      <c r="B16" s="2194" t="s">
        <v>1565</v>
      </c>
      <c r="C16" s="1709" t="s">
        <v>1475</v>
      </c>
      <c r="D16" s="1715">
        <f t="shared" si="0"/>
        <v>0</v>
      </c>
      <c r="E16" s="2197">
        <f>E5+E8+E12</f>
        <v>0</v>
      </c>
      <c r="F16" s="2198"/>
      <c r="G16" s="2199">
        <f>G5+G8+G12</f>
        <v>0</v>
      </c>
      <c r="H16" s="2200"/>
      <c r="I16" s="1698"/>
      <c r="L16" s="1697"/>
    </row>
    <row r="17" spans="2:12" ht="20.149999999999999" customHeight="1" x14ac:dyDescent="0.2">
      <c r="B17" s="2195"/>
      <c r="C17" s="1705" t="s">
        <v>1559</v>
      </c>
      <c r="D17" s="1706">
        <f t="shared" si="0"/>
        <v>0</v>
      </c>
      <c r="E17" s="2201">
        <f>E6+E9+E13</f>
        <v>0</v>
      </c>
      <c r="F17" s="2202"/>
      <c r="G17" s="2203">
        <f>G6+G9+G13</f>
        <v>0</v>
      </c>
      <c r="H17" s="2204"/>
      <c r="I17" s="1698"/>
      <c r="L17" s="1697"/>
    </row>
    <row r="18" spans="2:12" ht="20.149999999999999" customHeight="1" x14ac:dyDescent="0.2">
      <c r="B18" s="2196"/>
      <c r="C18" s="1710" t="s">
        <v>1560</v>
      </c>
      <c r="D18" s="1711">
        <f t="shared" si="0"/>
        <v>0</v>
      </c>
      <c r="E18" s="2205">
        <f>E7+E10+E14</f>
        <v>0</v>
      </c>
      <c r="F18" s="2206"/>
      <c r="G18" s="2207">
        <f>G7+G10+G14</f>
        <v>0</v>
      </c>
      <c r="H18" s="2208"/>
      <c r="I18" s="1698"/>
      <c r="L18" s="1697"/>
    </row>
    <row r="19" spans="2:12" ht="20.149999999999999" customHeight="1" x14ac:dyDescent="0.2">
      <c r="B19" s="1716" t="s">
        <v>1566</v>
      </c>
      <c r="C19" s="1713" t="s">
        <v>1560</v>
      </c>
      <c r="D19" s="1714">
        <f t="shared" si="0"/>
        <v>0</v>
      </c>
      <c r="E19" s="2211">
        <f>E11+E15</f>
        <v>0</v>
      </c>
      <c r="F19" s="2212"/>
      <c r="G19" s="2213">
        <f>G11+G15</f>
        <v>0</v>
      </c>
      <c r="H19" s="2214"/>
      <c r="I19" s="1698"/>
      <c r="L19" s="1697"/>
    </row>
    <row r="20" spans="2:12" ht="20.149999999999999" customHeight="1" x14ac:dyDescent="0.2">
      <c r="B20" s="2215" t="s">
        <v>1567</v>
      </c>
      <c r="C20" s="1709" t="s">
        <v>1475</v>
      </c>
      <c r="D20" s="1715">
        <f t="shared" si="0"/>
        <v>0</v>
      </c>
      <c r="E20" s="2197">
        <f>E16</f>
        <v>0</v>
      </c>
      <c r="F20" s="2198"/>
      <c r="G20" s="2199">
        <f>G16</f>
        <v>0</v>
      </c>
      <c r="H20" s="2200"/>
      <c r="I20" s="1698"/>
      <c r="L20" s="1697"/>
    </row>
    <row r="21" spans="2:12" ht="20.149999999999999" customHeight="1" x14ac:dyDescent="0.2">
      <c r="B21" s="2216"/>
      <c r="C21" s="1705" t="s">
        <v>1559</v>
      </c>
      <c r="D21" s="1706">
        <f t="shared" si="0"/>
        <v>0</v>
      </c>
      <c r="E21" s="2201">
        <f>E17</f>
        <v>0</v>
      </c>
      <c r="F21" s="2202"/>
      <c r="G21" s="2203">
        <f>G17</f>
        <v>0</v>
      </c>
      <c r="H21" s="2204"/>
      <c r="I21" s="1698"/>
      <c r="L21" s="1697"/>
    </row>
    <row r="22" spans="2:12" ht="20.149999999999999" customHeight="1" x14ac:dyDescent="0.2">
      <c r="B22" s="2217"/>
      <c r="C22" s="1707" t="s">
        <v>1560</v>
      </c>
      <c r="D22" s="1708">
        <f t="shared" si="0"/>
        <v>0</v>
      </c>
      <c r="E22" s="2218">
        <f>E18+E19</f>
        <v>0</v>
      </c>
      <c r="F22" s="2219"/>
      <c r="G22" s="2220">
        <f>G18+G19</f>
        <v>0</v>
      </c>
      <c r="H22" s="2221"/>
      <c r="I22" s="1698"/>
      <c r="L22" s="1697"/>
    </row>
    <row r="23" spans="2:12" ht="20.149999999999999" customHeight="1" x14ac:dyDescent="0.2">
      <c r="B23" s="2222" t="s">
        <v>1568</v>
      </c>
      <c r="C23" s="2223"/>
      <c r="D23" s="1741"/>
      <c r="E23" s="1717"/>
      <c r="F23" s="1718"/>
      <c r="G23" s="1718"/>
      <c r="H23" s="1718"/>
    </row>
    <row r="24" spans="2:12" ht="15" customHeight="1" x14ac:dyDescent="0.2">
      <c r="B24" s="1719"/>
      <c r="C24" s="1719"/>
      <c r="D24" s="1720"/>
      <c r="E24" s="1721"/>
    </row>
    <row r="25" spans="2:12" ht="20.149999999999999" customHeight="1" x14ac:dyDescent="0.2">
      <c r="B25" s="2224" t="s">
        <v>1569</v>
      </c>
      <c r="C25" s="2225"/>
      <c r="D25" s="1742" t="s">
        <v>1570</v>
      </c>
      <c r="F25" s="1745"/>
      <c r="G25" s="1722" t="s">
        <v>1770</v>
      </c>
    </row>
    <row r="26" spans="2:12" ht="20.149999999999999" customHeight="1" x14ac:dyDescent="0.2">
      <c r="B26" s="2226" t="s">
        <v>1571</v>
      </c>
      <c r="C26" s="2227"/>
      <c r="D26" s="1743" t="s">
        <v>1572</v>
      </c>
    </row>
    <row r="27" spans="2:12" ht="20.149999999999999" customHeight="1" x14ac:dyDescent="0.2">
      <c r="B27" s="2228" t="s">
        <v>1573</v>
      </c>
      <c r="C27" s="2229"/>
      <c r="D27" s="1744" t="s">
        <v>1570</v>
      </c>
    </row>
    <row r="28" spans="2:12" ht="14.15" customHeight="1" x14ac:dyDescent="0.2">
      <c r="B28" s="2209" t="s">
        <v>1574</v>
      </c>
      <c r="C28" s="2210"/>
      <c r="D28" s="2210"/>
      <c r="E28" s="2210"/>
      <c r="F28" s="2210"/>
      <c r="L28" s="1697"/>
    </row>
    <row r="29" spans="2:12" ht="14.15" customHeight="1" x14ac:dyDescent="0.2">
      <c r="B29" s="2209" t="s">
        <v>1575</v>
      </c>
      <c r="C29" s="2210"/>
      <c r="D29" s="2210"/>
      <c r="E29" s="2210"/>
      <c r="F29" s="2210"/>
      <c r="G29" s="1724"/>
      <c r="H29" s="1724"/>
      <c r="L29" s="1697"/>
    </row>
    <row r="30" spans="2:12" ht="14.15" customHeight="1" x14ac:dyDescent="0.2">
      <c r="B30" s="2231" t="s">
        <v>1576</v>
      </c>
      <c r="C30" s="2210"/>
      <c r="D30" s="2210"/>
      <c r="E30" s="2210"/>
      <c r="F30" s="2210"/>
      <c r="G30" s="1724"/>
      <c r="L30" s="1697"/>
    </row>
    <row r="31" spans="2:12" ht="14.15" customHeight="1" x14ac:dyDescent="0.2">
      <c r="B31" s="1725" t="s">
        <v>1577</v>
      </c>
      <c r="C31" s="1723"/>
      <c r="D31" s="1723"/>
      <c r="E31" s="1725"/>
      <c r="F31" s="1725"/>
      <c r="I31" s="2232"/>
      <c r="L31" s="1697"/>
    </row>
    <row r="32" spans="2:12" ht="12" customHeight="1" x14ac:dyDescent="0.2">
      <c r="C32" s="1724"/>
      <c r="D32" s="1724"/>
      <c r="I32" s="2232"/>
    </row>
    <row r="33" spans="2:12" ht="14.15" customHeight="1" x14ac:dyDescent="0.2">
      <c r="B33" s="1725" t="s">
        <v>1578</v>
      </c>
      <c r="I33" s="2232"/>
    </row>
    <row r="34" spans="2:12" ht="14.15" customHeight="1" x14ac:dyDescent="0.2">
      <c r="B34" s="1725" t="s">
        <v>1579</v>
      </c>
      <c r="I34" s="2232"/>
    </row>
    <row r="35" spans="2:12" ht="14.15" customHeight="1" x14ac:dyDescent="0.2">
      <c r="B35" s="1726" t="s">
        <v>1580</v>
      </c>
      <c r="I35" s="2232"/>
    </row>
    <row r="36" spans="2:12" ht="14.15" customHeight="1" x14ac:dyDescent="0.2">
      <c r="B36" s="1725" t="s">
        <v>1581</v>
      </c>
      <c r="I36" s="2232"/>
    </row>
    <row r="37" spans="2:12" ht="14.15" customHeight="1" x14ac:dyDescent="0.2">
      <c r="B37" s="1723" t="s">
        <v>1582</v>
      </c>
    </row>
    <row r="38" spans="2:12" ht="14.15" customHeight="1" x14ac:dyDescent="0.2">
      <c r="B38" s="1723" t="s">
        <v>1583</v>
      </c>
    </row>
    <row r="39" spans="2:12" ht="14.15" customHeight="1" x14ac:dyDescent="0.2">
      <c r="B39" s="1723" t="s">
        <v>1584</v>
      </c>
    </row>
    <row r="40" spans="2:12" ht="14.15" customHeight="1" x14ac:dyDescent="0.2">
      <c r="B40" s="1727" t="s">
        <v>1585</v>
      </c>
    </row>
    <row r="42" spans="2:12" ht="25" customHeight="1" x14ac:dyDescent="0.2">
      <c r="D42" s="1728" t="s">
        <v>1586</v>
      </c>
      <c r="E42" s="2233"/>
      <c r="F42" s="2233"/>
      <c r="G42" s="2233"/>
      <c r="H42" s="2233"/>
    </row>
    <row r="43" spans="2:12" ht="25" customHeight="1" x14ac:dyDescent="0.2">
      <c r="D43" s="1728" t="s">
        <v>1357</v>
      </c>
      <c r="E43" s="2234"/>
      <c r="F43" s="2234"/>
      <c r="G43" s="2234"/>
      <c r="H43" s="2234"/>
    </row>
    <row r="44" spans="2:12" ht="25" customHeight="1" x14ac:dyDescent="0.2">
      <c r="D44" s="1728" t="s">
        <v>1587</v>
      </c>
      <c r="E44" s="2230" t="s">
        <v>1572</v>
      </c>
      <c r="F44" s="2230"/>
      <c r="G44" s="1728"/>
      <c r="K44" s="1698"/>
      <c r="L44" s="1697"/>
    </row>
  </sheetData>
  <mergeCells count="57">
    <mergeCell ref="E44:F44"/>
    <mergeCell ref="B30:F30"/>
    <mergeCell ref="I31:I32"/>
    <mergeCell ref="I33:I34"/>
    <mergeCell ref="I35:I36"/>
    <mergeCell ref="E42:H42"/>
    <mergeCell ref="E43:H43"/>
    <mergeCell ref="B29:F29"/>
    <mergeCell ref="E19:F19"/>
    <mergeCell ref="G19:H19"/>
    <mergeCell ref="B20:B22"/>
    <mergeCell ref="E20:F20"/>
    <mergeCell ref="G20:H20"/>
    <mergeCell ref="E21:F21"/>
    <mergeCell ref="G21:H21"/>
    <mergeCell ref="E22:F22"/>
    <mergeCell ref="G22:H22"/>
    <mergeCell ref="B23:C23"/>
    <mergeCell ref="B25:C25"/>
    <mergeCell ref="B26:C26"/>
    <mergeCell ref="B27:C27"/>
    <mergeCell ref="B28:F28"/>
    <mergeCell ref="E15:F15"/>
    <mergeCell ref="G15:H15"/>
    <mergeCell ref="B16:B18"/>
    <mergeCell ref="E16:F16"/>
    <mergeCell ref="G16:H16"/>
    <mergeCell ref="E17:F17"/>
    <mergeCell ref="G17:H17"/>
    <mergeCell ref="E18:F18"/>
    <mergeCell ref="G18:H18"/>
    <mergeCell ref="E11:F11"/>
    <mergeCell ref="G11:H11"/>
    <mergeCell ref="B12:B14"/>
    <mergeCell ref="E12:F12"/>
    <mergeCell ref="G12:H12"/>
    <mergeCell ref="E13:F13"/>
    <mergeCell ref="G13:H13"/>
    <mergeCell ref="E14:F14"/>
    <mergeCell ref="G14:H14"/>
    <mergeCell ref="B8:B10"/>
    <mergeCell ref="E8:F8"/>
    <mergeCell ref="G8:H8"/>
    <mergeCell ref="E9:F9"/>
    <mergeCell ref="G9:H9"/>
    <mergeCell ref="E10:F10"/>
    <mergeCell ref="G10:H10"/>
    <mergeCell ref="B2:H2"/>
    <mergeCell ref="E4:F4"/>
    <mergeCell ref="G4:H4"/>
    <mergeCell ref="B5:B7"/>
    <mergeCell ref="E5:F5"/>
    <mergeCell ref="G5:H5"/>
    <mergeCell ref="E6:F6"/>
    <mergeCell ref="G6:H6"/>
    <mergeCell ref="E7:F7"/>
    <mergeCell ref="G7:H7"/>
  </mergeCells>
  <phoneticPr fontId="2"/>
  <dataValidations count="2">
    <dataValidation imeMode="on" allowBlank="1" showInputMessage="1" showErrorMessage="1" sqref="E42:H43 JA42:JD43 SW42:SZ43 ACS42:ACV43 AMO42:AMR43 AWK42:AWN43 BGG42:BGJ43 BQC42:BQF43 BZY42:CAB43 CJU42:CJX43 CTQ42:CTT43 DDM42:DDP43 DNI42:DNL43 DXE42:DXH43 EHA42:EHD43 EQW42:EQZ43 FAS42:FAV43 FKO42:FKR43 FUK42:FUN43 GEG42:GEJ43 GOC42:GOF43 GXY42:GYB43 HHU42:HHX43 HRQ42:HRT43 IBM42:IBP43 ILI42:ILL43 IVE42:IVH43 JFA42:JFD43 JOW42:JOZ43 JYS42:JYV43 KIO42:KIR43 KSK42:KSN43 LCG42:LCJ43 LMC42:LMF43 LVY42:LWB43 MFU42:MFX43 MPQ42:MPT43 MZM42:MZP43 NJI42:NJL43 NTE42:NTH43 ODA42:ODD43 OMW42:OMZ43 OWS42:OWV43 PGO42:PGR43 PQK42:PQN43 QAG42:QAJ43 QKC42:QKF43 QTY42:QUB43 RDU42:RDX43 RNQ42:RNT43 RXM42:RXP43 SHI42:SHL43 SRE42:SRH43 TBA42:TBD43 TKW42:TKZ43 TUS42:TUV43 UEO42:UER43 UOK42:UON43 UYG42:UYJ43 VIC42:VIF43 VRY42:VSB43 WBU42:WBX43 WLQ42:WLT43 WVM42:WVP43 E65578:H65579 JA65578:JD65579 SW65578:SZ65579 ACS65578:ACV65579 AMO65578:AMR65579 AWK65578:AWN65579 BGG65578:BGJ65579 BQC65578:BQF65579 BZY65578:CAB65579 CJU65578:CJX65579 CTQ65578:CTT65579 DDM65578:DDP65579 DNI65578:DNL65579 DXE65578:DXH65579 EHA65578:EHD65579 EQW65578:EQZ65579 FAS65578:FAV65579 FKO65578:FKR65579 FUK65578:FUN65579 GEG65578:GEJ65579 GOC65578:GOF65579 GXY65578:GYB65579 HHU65578:HHX65579 HRQ65578:HRT65579 IBM65578:IBP65579 ILI65578:ILL65579 IVE65578:IVH65579 JFA65578:JFD65579 JOW65578:JOZ65579 JYS65578:JYV65579 KIO65578:KIR65579 KSK65578:KSN65579 LCG65578:LCJ65579 LMC65578:LMF65579 LVY65578:LWB65579 MFU65578:MFX65579 MPQ65578:MPT65579 MZM65578:MZP65579 NJI65578:NJL65579 NTE65578:NTH65579 ODA65578:ODD65579 OMW65578:OMZ65579 OWS65578:OWV65579 PGO65578:PGR65579 PQK65578:PQN65579 QAG65578:QAJ65579 QKC65578:QKF65579 QTY65578:QUB65579 RDU65578:RDX65579 RNQ65578:RNT65579 RXM65578:RXP65579 SHI65578:SHL65579 SRE65578:SRH65579 TBA65578:TBD65579 TKW65578:TKZ65579 TUS65578:TUV65579 UEO65578:UER65579 UOK65578:UON65579 UYG65578:UYJ65579 VIC65578:VIF65579 VRY65578:VSB65579 WBU65578:WBX65579 WLQ65578:WLT65579 WVM65578:WVP65579 E131114:H131115 JA131114:JD131115 SW131114:SZ131115 ACS131114:ACV131115 AMO131114:AMR131115 AWK131114:AWN131115 BGG131114:BGJ131115 BQC131114:BQF131115 BZY131114:CAB131115 CJU131114:CJX131115 CTQ131114:CTT131115 DDM131114:DDP131115 DNI131114:DNL131115 DXE131114:DXH131115 EHA131114:EHD131115 EQW131114:EQZ131115 FAS131114:FAV131115 FKO131114:FKR131115 FUK131114:FUN131115 GEG131114:GEJ131115 GOC131114:GOF131115 GXY131114:GYB131115 HHU131114:HHX131115 HRQ131114:HRT131115 IBM131114:IBP131115 ILI131114:ILL131115 IVE131114:IVH131115 JFA131114:JFD131115 JOW131114:JOZ131115 JYS131114:JYV131115 KIO131114:KIR131115 KSK131114:KSN131115 LCG131114:LCJ131115 LMC131114:LMF131115 LVY131114:LWB131115 MFU131114:MFX131115 MPQ131114:MPT131115 MZM131114:MZP131115 NJI131114:NJL131115 NTE131114:NTH131115 ODA131114:ODD131115 OMW131114:OMZ131115 OWS131114:OWV131115 PGO131114:PGR131115 PQK131114:PQN131115 QAG131114:QAJ131115 QKC131114:QKF131115 QTY131114:QUB131115 RDU131114:RDX131115 RNQ131114:RNT131115 RXM131114:RXP131115 SHI131114:SHL131115 SRE131114:SRH131115 TBA131114:TBD131115 TKW131114:TKZ131115 TUS131114:TUV131115 UEO131114:UER131115 UOK131114:UON131115 UYG131114:UYJ131115 VIC131114:VIF131115 VRY131114:VSB131115 WBU131114:WBX131115 WLQ131114:WLT131115 WVM131114:WVP131115 E196650:H196651 JA196650:JD196651 SW196650:SZ196651 ACS196650:ACV196651 AMO196650:AMR196651 AWK196650:AWN196651 BGG196650:BGJ196651 BQC196650:BQF196651 BZY196650:CAB196651 CJU196650:CJX196651 CTQ196650:CTT196651 DDM196650:DDP196651 DNI196650:DNL196651 DXE196650:DXH196651 EHA196650:EHD196651 EQW196650:EQZ196651 FAS196650:FAV196651 FKO196650:FKR196651 FUK196650:FUN196651 GEG196650:GEJ196651 GOC196650:GOF196651 GXY196650:GYB196651 HHU196650:HHX196651 HRQ196650:HRT196651 IBM196650:IBP196651 ILI196650:ILL196651 IVE196650:IVH196651 JFA196650:JFD196651 JOW196650:JOZ196651 JYS196650:JYV196651 KIO196650:KIR196651 KSK196650:KSN196651 LCG196650:LCJ196651 LMC196650:LMF196651 LVY196650:LWB196651 MFU196650:MFX196651 MPQ196650:MPT196651 MZM196650:MZP196651 NJI196650:NJL196651 NTE196650:NTH196651 ODA196650:ODD196651 OMW196650:OMZ196651 OWS196650:OWV196651 PGO196650:PGR196651 PQK196650:PQN196651 QAG196650:QAJ196651 QKC196650:QKF196651 QTY196650:QUB196651 RDU196650:RDX196651 RNQ196650:RNT196651 RXM196650:RXP196651 SHI196650:SHL196651 SRE196650:SRH196651 TBA196650:TBD196651 TKW196650:TKZ196651 TUS196650:TUV196651 UEO196650:UER196651 UOK196650:UON196651 UYG196650:UYJ196651 VIC196650:VIF196651 VRY196650:VSB196651 WBU196650:WBX196651 WLQ196650:WLT196651 WVM196650:WVP196651 E262186:H262187 JA262186:JD262187 SW262186:SZ262187 ACS262186:ACV262187 AMO262186:AMR262187 AWK262186:AWN262187 BGG262186:BGJ262187 BQC262186:BQF262187 BZY262186:CAB262187 CJU262186:CJX262187 CTQ262186:CTT262187 DDM262186:DDP262187 DNI262186:DNL262187 DXE262186:DXH262187 EHA262186:EHD262187 EQW262186:EQZ262187 FAS262186:FAV262187 FKO262186:FKR262187 FUK262186:FUN262187 GEG262186:GEJ262187 GOC262186:GOF262187 GXY262186:GYB262187 HHU262186:HHX262187 HRQ262186:HRT262187 IBM262186:IBP262187 ILI262186:ILL262187 IVE262186:IVH262187 JFA262186:JFD262187 JOW262186:JOZ262187 JYS262186:JYV262187 KIO262186:KIR262187 KSK262186:KSN262187 LCG262186:LCJ262187 LMC262186:LMF262187 LVY262186:LWB262187 MFU262186:MFX262187 MPQ262186:MPT262187 MZM262186:MZP262187 NJI262186:NJL262187 NTE262186:NTH262187 ODA262186:ODD262187 OMW262186:OMZ262187 OWS262186:OWV262187 PGO262186:PGR262187 PQK262186:PQN262187 QAG262186:QAJ262187 QKC262186:QKF262187 QTY262186:QUB262187 RDU262186:RDX262187 RNQ262186:RNT262187 RXM262186:RXP262187 SHI262186:SHL262187 SRE262186:SRH262187 TBA262186:TBD262187 TKW262186:TKZ262187 TUS262186:TUV262187 UEO262186:UER262187 UOK262186:UON262187 UYG262186:UYJ262187 VIC262186:VIF262187 VRY262186:VSB262187 WBU262186:WBX262187 WLQ262186:WLT262187 WVM262186:WVP262187 E327722:H327723 JA327722:JD327723 SW327722:SZ327723 ACS327722:ACV327723 AMO327722:AMR327723 AWK327722:AWN327723 BGG327722:BGJ327723 BQC327722:BQF327723 BZY327722:CAB327723 CJU327722:CJX327723 CTQ327722:CTT327723 DDM327722:DDP327723 DNI327722:DNL327723 DXE327722:DXH327723 EHA327722:EHD327723 EQW327722:EQZ327723 FAS327722:FAV327723 FKO327722:FKR327723 FUK327722:FUN327723 GEG327722:GEJ327723 GOC327722:GOF327723 GXY327722:GYB327723 HHU327722:HHX327723 HRQ327722:HRT327723 IBM327722:IBP327723 ILI327722:ILL327723 IVE327722:IVH327723 JFA327722:JFD327723 JOW327722:JOZ327723 JYS327722:JYV327723 KIO327722:KIR327723 KSK327722:KSN327723 LCG327722:LCJ327723 LMC327722:LMF327723 LVY327722:LWB327723 MFU327722:MFX327723 MPQ327722:MPT327723 MZM327722:MZP327723 NJI327722:NJL327723 NTE327722:NTH327723 ODA327722:ODD327723 OMW327722:OMZ327723 OWS327722:OWV327723 PGO327722:PGR327723 PQK327722:PQN327723 QAG327722:QAJ327723 QKC327722:QKF327723 QTY327722:QUB327723 RDU327722:RDX327723 RNQ327722:RNT327723 RXM327722:RXP327723 SHI327722:SHL327723 SRE327722:SRH327723 TBA327722:TBD327723 TKW327722:TKZ327723 TUS327722:TUV327723 UEO327722:UER327723 UOK327722:UON327723 UYG327722:UYJ327723 VIC327722:VIF327723 VRY327722:VSB327723 WBU327722:WBX327723 WLQ327722:WLT327723 WVM327722:WVP327723 E393258:H393259 JA393258:JD393259 SW393258:SZ393259 ACS393258:ACV393259 AMO393258:AMR393259 AWK393258:AWN393259 BGG393258:BGJ393259 BQC393258:BQF393259 BZY393258:CAB393259 CJU393258:CJX393259 CTQ393258:CTT393259 DDM393258:DDP393259 DNI393258:DNL393259 DXE393258:DXH393259 EHA393258:EHD393259 EQW393258:EQZ393259 FAS393258:FAV393259 FKO393258:FKR393259 FUK393258:FUN393259 GEG393258:GEJ393259 GOC393258:GOF393259 GXY393258:GYB393259 HHU393258:HHX393259 HRQ393258:HRT393259 IBM393258:IBP393259 ILI393258:ILL393259 IVE393258:IVH393259 JFA393258:JFD393259 JOW393258:JOZ393259 JYS393258:JYV393259 KIO393258:KIR393259 KSK393258:KSN393259 LCG393258:LCJ393259 LMC393258:LMF393259 LVY393258:LWB393259 MFU393258:MFX393259 MPQ393258:MPT393259 MZM393258:MZP393259 NJI393258:NJL393259 NTE393258:NTH393259 ODA393258:ODD393259 OMW393258:OMZ393259 OWS393258:OWV393259 PGO393258:PGR393259 PQK393258:PQN393259 QAG393258:QAJ393259 QKC393258:QKF393259 QTY393258:QUB393259 RDU393258:RDX393259 RNQ393258:RNT393259 RXM393258:RXP393259 SHI393258:SHL393259 SRE393258:SRH393259 TBA393258:TBD393259 TKW393258:TKZ393259 TUS393258:TUV393259 UEO393258:UER393259 UOK393258:UON393259 UYG393258:UYJ393259 VIC393258:VIF393259 VRY393258:VSB393259 WBU393258:WBX393259 WLQ393258:WLT393259 WVM393258:WVP393259 E458794:H458795 JA458794:JD458795 SW458794:SZ458795 ACS458794:ACV458795 AMO458794:AMR458795 AWK458794:AWN458795 BGG458794:BGJ458795 BQC458794:BQF458795 BZY458794:CAB458795 CJU458794:CJX458795 CTQ458794:CTT458795 DDM458794:DDP458795 DNI458794:DNL458795 DXE458794:DXH458795 EHA458794:EHD458795 EQW458794:EQZ458795 FAS458794:FAV458795 FKO458794:FKR458795 FUK458794:FUN458795 GEG458794:GEJ458795 GOC458794:GOF458795 GXY458794:GYB458795 HHU458794:HHX458795 HRQ458794:HRT458795 IBM458794:IBP458795 ILI458794:ILL458795 IVE458794:IVH458795 JFA458794:JFD458795 JOW458794:JOZ458795 JYS458794:JYV458795 KIO458794:KIR458795 KSK458794:KSN458795 LCG458794:LCJ458795 LMC458794:LMF458795 LVY458794:LWB458795 MFU458794:MFX458795 MPQ458794:MPT458795 MZM458794:MZP458795 NJI458794:NJL458795 NTE458794:NTH458795 ODA458794:ODD458795 OMW458794:OMZ458795 OWS458794:OWV458795 PGO458794:PGR458795 PQK458794:PQN458795 QAG458794:QAJ458795 QKC458794:QKF458795 QTY458794:QUB458795 RDU458794:RDX458795 RNQ458794:RNT458795 RXM458794:RXP458795 SHI458794:SHL458795 SRE458794:SRH458795 TBA458794:TBD458795 TKW458794:TKZ458795 TUS458794:TUV458795 UEO458794:UER458795 UOK458794:UON458795 UYG458794:UYJ458795 VIC458794:VIF458795 VRY458794:VSB458795 WBU458794:WBX458795 WLQ458794:WLT458795 WVM458794:WVP458795 E524330:H524331 JA524330:JD524331 SW524330:SZ524331 ACS524330:ACV524331 AMO524330:AMR524331 AWK524330:AWN524331 BGG524330:BGJ524331 BQC524330:BQF524331 BZY524330:CAB524331 CJU524330:CJX524331 CTQ524330:CTT524331 DDM524330:DDP524331 DNI524330:DNL524331 DXE524330:DXH524331 EHA524330:EHD524331 EQW524330:EQZ524331 FAS524330:FAV524331 FKO524330:FKR524331 FUK524330:FUN524331 GEG524330:GEJ524331 GOC524330:GOF524331 GXY524330:GYB524331 HHU524330:HHX524331 HRQ524330:HRT524331 IBM524330:IBP524331 ILI524330:ILL524331 IVE524330:IVH524331 JFA524330:JFD524331 JOW524330:JOZ524331 JYS524330:JYV524331 KIO524330:KIR524331 KSK524330:KSN524331 LCG524330:LCJ524331 LMC524330:LMF524331 LVY524330:LWB524331 MFU524330:MFX524331 MPQ524330:MPT524331 MZM524330:MZP524331 NJI524330:NJL524331 NTE524330:NTH524331 ODA524330:ODD524331 OMW524330:OMZ524331 OWS524330:OWV524331 PGO524330:PGR524331 PQK524330:PQN524331 QAG524330:QAJ524331 QKC524330:QKF524331 QTY524330:QUB524331 RDU524330:RDX524331 RNQ524330:RNT524331 RXM524330:RXP524331 SHI524330:SHL524331 SRE524330:SRH524331 TBA524330:TBD524331 TKW524330:TKZ524331 TUS524330:TUV524331 UEO524330:UER524331 UOK524330:UON524331 UYG524330:UYJ524331 VIC524330:VIF524331 VRY524330:VSB524331 WBU524330:WBX524331 WLQ524330:WLT524331 WVM524330:WVP524331 E589866:H589867 JA589866:JD589867 SW589866:SZ589867 ACS589866:ACV589867 AMO589866:AMR589867 AWK589866:AWN589867 BGG589866:BGJ589867 BQC589866:BQF589867 BZY589866:CAB589867 CJU589866:CJX589867 CTQ589866:CTT589867 DDM589866:DDP589867 DNI589866:DNL589867 DXE589866:DXH589867 EHA589866:EHD589867 EQW589866:EQZ589867 FAS589866:FAV589867 FKO589866:FKR589867 FUK589866:FUN589867 GEG589866:GEJ589867 GOC589866:GOF589867 GXY589866:GYB589867 HHU589866:HHX589867 HRQ589866:HRT589867 IBM589866:IBP589867 ILI589866:ILL589867 IVE589866:IVH589867 JFA589866:JFD589867 JOW589866:JOZ589867 JYS589866:JYV589867 KIO589866:KIR589867 KSK589866:KSN589867 LCG589866:LCJ589867 LMC589866:LMF589867 LVY589866:LWB589867 MFU589866:MFX589867 MPQ589866:MPT589867 MZM589866:MZP589867 NJI589866:NJL589867 NTE589866:NTH589867 ODA589866:ODD589867 OMW589866:OMZ589867 OWS589866:OWV589867 PGO589866:PGR589867 PQK589866:PQN589867 QAG589866:QAJ589867 QKC589866:QKF589867 QTY589866:QUB589867 RDU589866:RDX589867 RNQ589866:RNT589867 RXM589866:RXP589867 SHI589866:SHL589867 SRE589866:SRH589867 TBA589866:TBD589867 TKW589866:TKZ589867 TUS589866:TUV589867 UEO589866:UER589867 UOK589866:UON589867 UYG589866:UYJ589867 VIC589866:VIF589867 VRY589866:VSB589867 WBU589866:WBX589867 WLQ589866:WLT589867 WVM589866:WVP589867 E655402:H655403 JA655402:JD655403 SW655402:SZ655403 ACS655402:ACV655403 AMO655402:AMR655403 AWK655402:AWN655403 BGG655402:BGJ655403 BQC655402:BQF655403 BZY655402:CAB655403 CJU655402:CJX655403 CTQ655402:CTT655403 DDM655402:DDP655403 DNI655402:DNL655403 DXE655402:DXH655403 EHA655402:EHD655403 EQW655402:EQZ655403 FAS655402:FAV655403 FKO655402:FKR655403 FUK655402:FUN655403 GEG655402:GEJ655403 GOC655402:GOF655403 GXY655402:GYB655403 HHU655402:HHX655403 HRQ655402:HRT655403 IBM655402:IBP655403 ILI655402:ILL655403 IVE655402:IVH655403 JFA655402:JFD655403 JOW655402:JOZ655403 JYS655402:JYV655403 KIO655402:KIR655403 KSK655402:KSN655403 LCG655402:LCJ655403 LMC655402:LMF655403 LVY655402:LWB655403 MFU655402:MFX655403 MPQ655402:MPT655403 MZM655402:MZP655403 NJI655402:NJL655403 NTE655402:NTH655403 ODA655402:ODD655403 OMW655402:OMZ655403 OWS655402:OWV655403 PGO655402:PGR655403 PQK655402:PQN655403 QAG655402:QAJ655403 QKC655402:QKF655403 QTY655402:QUB655403 RDU655402:RDX655403 RNQ655402:RNT655403 RXM655402:RXP655403 SHI655402:SHL655403 SRE655402:SRH655403 TBA655402:TBD655403 TKW655402:TKZ655403 TUS655402:TUV655403 UEO655402:UER655403 UOK655402:UON655403 UYG655402:UYJ655403 VIC655402:VIF655403 VRY655402:VSB655403 WBU655402:WBX655403 WLQ655402:WLT655403 WVM655402:WVP655403 E720938:H720939 JA720938:JD720939 SW720938:SZ720939 ACS720938:ACV720939 AMO720938:AMR720939 AWK720938:AWN720939 BGG720938:BGJ720939 BQC720938:BQF720939 BZY720938:CAB720939 CJU720938:CJX720939 CTQ720938:CTT720939 DDM720938:DDP720939 DNI720938:DNL720939 DXE720938:DXH720939 EHA720938:EHD720939 EQW720938:EQZ720939 FAS720938:FAV720939 FKO720938:FKR720939 FUK720938:FUN720939 GEG720938:GEJ720939 GOC720938:GOF720939 GXY720938:GYB720939 HHU720938:HHX720939 HRQ720938:HRT720939 IBM720938:IBP720939 ILI720938:ILL720939 IVE720938:IVH720939 JFA720938:JFD720939 JOW720938:JOZ720939 JYS720938:JYV720939 KIO720938:KIR720939 KSK720938:KSN720939 LCG720938:LCJ720939 LMC720938:LMF720939 LVY720938:LWB720939 MFU720938:MFX720939 MPQ720938:MPT720939 MZM720938:MZP720939 NJI720938:NJL720939 NTE720938:NTH720939 ODA720938:ODD720939 OMW720938:OMZ720939 OWS720938:OWV720939 PGO720938:PGR720939 PQK720938:PQN720939 QAG720938:QAJ720939 QKC720938:QKF720939 QTY720938:QUB720939 RDU720938:RDX720939 RNQ720938:RNT720939 RXM720938:RXP720939 SHI720938:SHL720939 SRE720938:SRH720939 TBA720938:TBD720939 TKW720938:TKZ720939 TUS720938:TUV720939 UEO720938:UER720939 UOK720938:UON720939 UYG720938:UYJ720939 VIC720938:VIF720939 VRY720938:VSB720939 WBU720938:WBX720939 WLQ720938:WLT720939 WVM720938:WVP720939 E786474:H786475 JA786474:JD786475 SW786474:SZ786475 ACS786474:ACV786475 AMO786474:AMR786475 AWK786474:AWN786475 BGG786474:BGJ786475 BQC786474:BQF786475 BZY786474:CAB786475 CJU786474:CJX786475 CTQ786474:CTT786475 DDM786474:DDP786475 DNI786474:DNL786475 DXE786474:DXH786475 EHA786474:EHD786475 EQW786474:EQZ786475 FAS786474:FAV786475 FKO786474:FKR786475 FUK786474:FUN786475 GEG786474:GEJ786475 GOC786474:GOF786475 GXY786474:GYB786475 HHU786474:HHX786475 HRQ786474:HRT786475 IBM786474:IBP786475 ILI786474:ILL786475 IVE786474:IVH786475 JFA786474:JFD786475 JOW786474:JOZ786475 JYS786474:JYV786475 KIO786474:KIR786475 KSK786474:KSN786475 LCG786474:LCJ786475 LMC786474:LMF786475 LVY786474:LWB786475 MFU786474:MFX786475 MPQ786474:MPT786475 MZM786474:MZP786475 NJI786474:NJL786475 NTE786474:NTH786475 ODA786474:ODD786475 OMW786474:OMZ786475 OWS786474:OWV786475 PGO786474:PGR786475 PQK786474:PQN786475 QAG786474:QAJ786475 QKC786474:QKF786475 QTY786474:QUB786475 RDU786474:RDX786475 RNQ786474:RNT786475 RXM786474:RXP786475 SHI786474:SHL786475 SRE786474:SRH786475 TBA786474:TBD786475 TKW786474:TKZ786475 TUS786474:TUV786475 UEO786474:UER786475 UOK786474:UON786475 UYG786474:UYJ786475 VIC786474:VIF786475 VRY786474:VSB786475 WBU786474:WBX786475 WLQ786474:WLT786475 WVM786474:WVP786475 E852010:H852011 JA852010:JD852011 SW852010:SZ852011 ACS852010:ACV852011 AMO852010:AMR852011 AWK852010:AWN852011 BGG852010:BGJ852011 BQC852010:BQF852011 BZY852010:CAB852011 CJU852010:CJX852011 CTQ852010:CTT852011 DDM852010:DDP852011 DNI852010:DNL852011 DXE852010:DXH852011 EHA852010:EHD852011 EQW852010:EQZ852011 FAS852010:FAV852011 FKO852010:FKR852011 FUK852010:FUN852011 GEG852010:GEJ852011 GOC852010:GOF852011 GXY852010:GYB852011 HHU852010:HHX852011 HRQ852010:HRT852011 IBM852010:IBP852011 ILI852010:ILL852011 IVE852010:IVH852011 JFA852010:JFD852011 JOW852010:JOZ852011 JYS852010:JYV852011 KIO852010:KIR852011 KSK852010:KSN852011 LCG852010:LCJ852011 LMC852010:LMF852011 LVY852010:LWB852011 MFU852010:MFX852011 MPQ852010:MPT852011 MZM852010:MZP852011 NJI852010:NJL852011 NTE852010:NTH852011 ODA852010:ODD852011 OMW852010:OMZ852011 OWS852010:OWV852011 PGO852010:PGR852011 PQK852010:PQN852011 QAG852010:QAJ852011 QKC852010:QKF852011 QTY852010:QUB852011 RDU852010:RDX852011 RNQ852010:RNT852011 RXM852010:RXP852011 SHI852010:SHL852011 SRE852010:SRH852011 TBA852010:TBD852011 TKW852010:TKZ852011 TUS852010:TUV852011 UEO852010:UER852011 UOK852010:UON852011 UYG852010:UYJ852011 VIC852010:VIF852011 VRY852010:VSB852011 WBU852010:WBX852011 WLQ852010:WLT852011 WVM852010:WVP852011 E917546:H917547 JA917546:JD917547 SW917546:SZ917547 ACS917546:ACV917547 AMO917546:AMR917547 AWK917546:AWN917547 BGG917546:BGJ917547 BQC917546:BQF917547 BZY917546:CAB917547 CJU917546:CJX917547 CTQ917546:CTT917547 DDM917546:DDP917547 DNI917546:DNL917547 DXE917546:DXH917547 EHA917546:EHD917547 EQW917546:EQZ917547 FAS917546:FAV917547 FKO917546:FKR917547 FUK917546:FUN917547 GEG917546:GEJ917547 GOC917546:GOF917547 GXY917546:GYB917547 HHU917546:HHX917547 HRQ917546:HRT917547 IBM917546:IBP917547 ILI917546:ILL917547 IVE917546:IVH917547 JFA917546:JFD917547 JOW917546:JOZ917547 JYS917546:JYV917547 KIO917546:KIR917547 KSK917546:KSN917547 LCG917546:LCJ917547 LMC917546:LMF917547 LVY917546:LWB917547 MFU917546:MFX917547 MPQ917546:MPT917547 MZM917546:MZP917547 NJI917546:NJL917547 NTE917546:NTH917547 ODA917546:ODD917547 OMW917546:OMZ917547 OWS917546:OWV917547 PGO917546:PGR917547 PQK917546:PQN917547 QAG917546:QAJ917547 QKC917546:QKF917547 QTY917546:QUB917547 RDU917546:RDX917547 RNQ917546:RNT917547 RXM917546:RXP917547 SHI917546:SHL917547 SRE917546:SRH917547 TBA917546:TBD917547 TKW917546:TKZ917547 TUS917546:TUV917547 UEO917546:UER917547 UOK917546:UON917547 UYG917546:UYJ917547 VIC917546:VIF917547 VRY917546:VSB917547 WBU917546:WBX917547 WLQ917546:WLT917547 WVM917546:WVP917547 E983082:H983083 JA983082:JD983083 SW983082:SZ983083 ACS983082:ACV983083 AMO983082:AMR983083 AWK983082:AWN983083 BGG983082:BGJ983083 BQC983082:BQF983083 BZY983082:CAB983083 CJU983082:CJX983083 CTQ983082:CTT983083 DDM983082:DDP983083 DNI983082:DNL983083 DXE983082:DXH983083 EHA983082:EHD983083 EQW983082:EQZ983083 FAS983082:FAV983083 FKO983082:FKR983083 FUK983082:FUN983083 GEG983082:GEJ983083 GOC983082:GOF983083 GXY983082:GYB983083 HHU983082:HHX983083 HRQ983082:HRT983083 IBM983082:IBP983083 ILI983082:ILL983083 IVE983082:IVH983083 JFA983082:JFD983083 JOW983082:JOZ983083 JYS983082:JYV983083 KIO983082:KIR983083 KSK983082:KSN983083 LCG983082:LCJ983083 LMC983082:LMF983083 LVY983082:LWB983083 MFU983082:MFX983083 MPQ983082:MPT983083 MZM983082:MZP983083 NJI983082:NJL983083 NTE983082:NTH983083 ODA983082:ODD983083 OMW983082:OMZ983083 OWS983082:OWV983083 PGO983082:PGR983083 PQK983082:PQN983083 QAG983082:QAJ983083 QKC983082:QKF983083 QTY983082:QUB983083 RDU983082:RDX983083 RNQ983082:RNT983083 RXM983082:RXP983083 SHI983082:SHL983083 SRE983082:SRH983083 TBA983082:TBD983083 TKW983082:TKZ983083 TUS983082:TUV983083 UEO983082:UER983083 UOK983082:UON983083 UYG983082:UYJ983083 VIC983082:VIF983083 VRY983082:VSB983083 WBU983082:WBX983083 WLQ983082:WLT983083 WVM983082:WVP983083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3 IZ65561:IZ65563 SV65561:SV65563 ACR65561:ACR65563 AMN65561:AMN65563 AWJ65561:AWJ65563 BGF65561:BGF65563 BQB65561:BQB65563 BZX65561:BZX65563 CJT65561:CJT65563 CTP65561:CTP65563 DDL65561:DDL65563 DNH65561:DNH65563 DXD65561:DXD65563 EGZ65561:EGZ65563 EQV65561:EQV65563 FAR65561:FAR65563 FKN65561:FKN65563 FUJ65561:FUJ65563 GEF65561:GEF65563 GOB65561:GOB65563 GXX65561:GXX65563 HHT65561:HHT65563 HRP65561:HRP65563 IBL65561:IBL65563 ILH65561:ILH65563 IVD65561:IVD65563 JEZ65561:JEZ65563 JOV65561:JOV65563 JYR65561:JYR65563 KIN65561:KIN65563 KSJ65561:KSJ65563 LCF65561:LCF65563 LMB65561:LMB65563 LVX65561:LVX65563 MFT65561:MFT65563 MPP65561:MPP65563 MZL65561:MZL65563 NJH65561:NJH65563 NTD65561:NTD65563 OCZ65561:OCZ65563 OMV65561:OMV65563 OWR65561:OWR65563 PGN65561:PGN65563 PQJ65561:PQJ65563 QAF65561:QAF65563 QKB65561:QKB65563 QTX65561:QTX65563 RDT65561:RDT65563 RNP65561:RNP65563 RXL65561:RXL65563 SHH65561:SHH65563 SRD65561:SRD65563 TAZ65561:TAZ65563 TKV65561:TKV65563 TUR65561:TUR65563 UEN65561:UEN65563 UOJ65561:UOJ65563 UYF65561:UYF65563 VIB65561:VIB65563 VRX65561:VRX65563 WBT65561:WBT65563 WLP65561:WLP65563 WVL65561:WVL65563 D131097:D131099 IZ131097:IZ131099 SV131097:SV131099 ACR131097:ACR131099 AMN131097:AMN131099 AWJ131097:AWJ131099 BGF131097:BGF131099 BQB131097:BQB131099 BZX131097:BZX131099 CJT131097:CJT131099 CTP131097:CTP131099 DDL131097:DDL131099 DNH131097:DNH131099 DXD131097:DXD131099 EGZ131097:EGZ131099 EQV131097:EQV131099 FAR131097:FAR131099 FKN131097:FKN131099 FUJ131097:FUJ131099 GEF131097:GEF131099 GOB131097:GOB131099 GXX131097:GXX131099 HHT131097:HHT131099 HRP131097:HRP131099 IBL131097:IBL131099 ILH131097:ILH131099 IVD131097:IVD131099 JEZ131097:JEZ131099 JOV131097:JOV131099 JYR131097:JYR131099 KIN131097:KIN131099 KSJ131097:KSJ131099 LCF131097:LCF131099 LMB131097:LMB131099 LVX131097:LVX131099 MFT131097:MFT131099 MPP131097:MPP131099 MZL131097:MZL131099 NJH131097:NJH131099 NTD131097:NTD131099 OCZ131097:OCZ131099 OMV131097:OMV131099 OWR131097:OWR131099 PGN131097:PGN131099 PQJ131097:PQJ131099 QAF131097:QAF131099 QKB131097:QKB131099 QTX131097:QTX131099 RDT131097:RDT131099 RNP131097:RNP131099 RXL131097:RXL131099 SHH131097:SHH131099 SRD131097:SRD131099 TAZ131097:TAZ131099 TKV131097:TKV131099 TUR131097:TUR131099 UEN131097:UEN131099 UOJ131097:UOJ131099 UYF131097:UYF131099 VIB131097:VIB131099 VRX131097:VRX131099 WBT131097:WBT131099 WLP131097:WLP131099 WVL131097:WVL131099 D196633:D196635 IZ196633:IZ196635 SV196633:SV196635 ACR196633:ACR196635 AMN196633:AMN196635 AWJ196633:AWJ196635 BGF196633:BGF196635 BQB196633:BQB196635 BZX196633:BZX196635 CJT196633:CJT196635 CTP196633:CTP196635 DDL196633:DDL196635 DNH196633:DNH196635 DXD196633:DXD196635 EGZ196633:EGZ196635 EQV196633:EQV196635 FAR196633:FAR196635 FKN196633:FKN196635 FUJ196633:FUJ196635 GEF196633:GEF196635 GOB196633:GOB196635 GXX196633:GXX196635 HHT196633:HHT196635 HRP196633:HRP196635 IBL196633:IBL196635 ILH196633:ILH196635 IVD196633:IVD196635 JEZ196633:JEZ196635 JOV196633:JOV196635 JYR196633:JYR196635 KIN196633:KIN196635 KSJ196633:KSJ196635 LCF196633:LCF196635 LMB196633:LMB196635 LVX196633:LVX196635 MFT196633:MFT196635 MPP196633:MPP196635 MZL196633:MZL196635 NJH196633:NJH196635 NTD196633:NTD196635 OCZ196633:OCZ196635 OMV196633:OMV196635 OWR196633:OWR196635 PGN196633:PGN196635 PQJ196633:PQJ196635 QAF196633:QAF196635 QKB196633:QKB196635 QTX196633:QTX196635 RDT196633:RDT196635 RNP196633:RNP196635 RXL196633:RXL196635 SHH196633:SHH196635 SRD196633:SRD196635 TAZ196633:TAZ196635 TKV196633:TKV196635 TUR196633:TUR196635 UEN196633:UEN196635 UOJ196633:UOJ196635 UYF196633:UYF196635 VIB196633:VIB196635 VRX196633:VRX196635 WBT196633:WBT196635 WLP196633:WLP196635 WVL196633:WVL196635 D262169:D262171 IZ262169:IZ262171 SV262169:SV262171 ACR262169:ACR262171 AMN262169:AMN262171 AWJ262169:AWJ262171 BGF262169:BGF262171 BQB262169:BQB262171 BZX262169:BZX262171 CJT262169:CJT262171 CTP262169:CTP262171 DDL262169:DDL262171 DNH262169:DNH262171 DXD262169:DXD262171 EGZ262169:EGZ262171 EQV262169:EQV262171 FAR262169:FAR262171 FKN262169:FKN262171 FUJ262169:FUJ262171 GEF262169:GEF262171 GOB262169:GOB262171 GXX262169:GXX262171 HHT262169:HHT262171 HRP262169:HRP262171 IBL262169:IBL262171 ILH262169:ILH262171 IVD262169:IVD262171 JEZ262169:JEZ262171 JOV262169:JOV262171 JYR262169:JYR262171 KIN262169:KIN262171 KSJ262169:KSJ262171 LCF262169:LCF262171 LMB262169:LMB262171 LVX262169:LVX262171 MFT262169:MFT262171 MPP262169:MPP262171 MZL262169:MZL262171 NJH262169:NJH262171 NTD262169:NTD262171 OCZ262169:OCZ262171 OMV262169:OMV262171 OWR262169:OWR262171 PGN262169:PGN262171 PQJ262169:PQJ262171 QAF262169:QAF262171 QKB262169:QKB262171 QTX262169:QTX262171 RDT262169:RDT262171 RNP262169:RNP262171 RXL262169:RXL262171 SHH262169:SHH262171 SRD262169:SRD262171 TAZ262169:TAZ262171 TKV262169:TKV262171 TUR262169:TUR262171 UEN262169:UEN262171 UOJ262169:UOJ262171 UYF262169:UYF262171 VIB262169:VIB262171 VRX262169:VRX262171 WBT262169:WBT262171 WLP262169:WLP262171 WVL262169:WVL262171 D327705:D327707 IZ327705:IZ327707 SV327705:SV327707 ACR327705:ACR327707 AMN327705:AMN327707 AWJ327705:AWJ327707 BGF327705:BGF327707 BQB327705:BQB327707 BZX327705:BZX327707 CJT327705:CJT327707 CTP327705:CTP327707 DDL327705:DDL327707 DNH327705:DNH327707 DXD327705:DXD327707 EGZ327705:EGZ327707 EQV327705:EQV327707 FAR327705:FAR327707 FKN327705:FKN327707 FUJ327705:FUJ327707 GEF327705:GEF327707 GOB327705:GOB327707 GXX327705:GXX327707 HHT327705:HHT327707 HRP327705:HRP327707 IBL327705:IBL327707 ILH327705:ILH327707 IVD327705:IVD327707 JEZ327705:JEZ327707 JOV327705:JOV327707 JYR327705:JYR327707 KIN327705:KIN327707 KSJ327705:KSJ327707 LCF327705:LCF327707 LMB327705:LMB327707 LVX327705:LVX327707 MFT327705:MFT327707 MPP327705:MPP327707 MZL327705:MZL327707 NJH327705:NJH327707 NTD327705:NTD327707 OCZ327705:OCZ327707 OMV327705:OMV327707 OWR327705:OWR327707 PGN327705:PGN327707 PQJ327705:PQJ327707 QAF327705:QAF327707 QKB327705:QKB327707 QTX327705:QTX327707 RDT327705:RDT327707 RNP327705:RNP327707 RXL327705:RXL327707 SHH327705:SHH327707 SRD327705:SRD327707 TAZ327705:TAZ327707 TKV327705:TKV327707 TUR327705:TUR327707 UEN327705:UEN327707 UOJ327705:UOJ327707 UYF327705:UYF327707 VIB327705:VIB327707 VRX327705:VRX327707 WBT327705:WBT327707 WLP327705:WLP327707 WVL327705:WVL327707 D393241:D393243 IZ393241:IZ393243 SV393241:SV393243 ACR393241:ACR393243 AMN393241:AMN393243 AWJ393241:AWJ393243 BGF393241:BGF393243 BQB393241:BQB393243 BZX393241:BZX393243 CJT393241:CJT393243 CTP393241:CTP393243 DDL393241:DDL393243 DNH393241:DNH393243 DXD393241:DXD393243 EGZ393241:EGZ393243 EQV393241:EQV393243 FAR393241:FAR393243 FKN393241:FKN393243 FUJ393241:FUJ393243 GEF393241:GEF393243 GOB393241:GOB393243 GXX393241:GXX393243 HHT393241:HHT393243 HRP393241:HRP393243 IBL393241:IBL393243 ILH393241:ILH393243 IVD393241:IVD393243 JEZ393241:JEZ393243 JOV393241:JOV393243 JYR393241:JYR393243 KIN393241:KIN393243 KSJ393241:KSJ393243 LCF393241:LCF393243 LMB393241:LMB393243 LVX393241:LVX393243 MFT393241:MFT393243 MPP393241:MPP393243 MZL393241:MZL393243 NJH393241:NJH393243 NTD393241:NTD393243 OCZ393241:OCZ393243 OMV393241:OMV393243 OWR393241:OWR393243 PGN393241:PGN393243 PQJ393241:PQJ393243 QAF393241:QAF393243 QKB393241:QKB393243 QTX393241:QTX393243 RDT393241:RDT393243 RNP393241:RNP393243 RXL393241:RXL393243 SHH393241:SHH393243 SRD393241:SRD393243 TAZ393241:TAZ393243 TKV393241:TKV393243 TUR393241:TUR393243 UEN393241:UEN393243 UOJ393241:UOJ393243 UYF393241:UYF393243 VIB393241:VIB393243 VRX393241:VRX393243 WBT393241:WBT393243 WLP393241:WLP393243 WVL393241:WVL393243 D458777:D458779 IZ458777:IZ458779 SV458777:SV458779 ACR458777:ACR458779 AMN458777:AMN458779 AWJ458777:AWJ458779 BGF458777:BGF458779 BQB458777:BQB458779 BZX458777:BZX458779 CJT458777:CJT458779 CTP458777:CTP458779 DDL458777:DDL458779 DNH458777:DNH458779 DXD458777:DXD458779 EGZ458777:EGZ458779 EQV458777:EQV458779 FAR458777:FAR458779 FKN458777:FKN458779 FUJ458777:FUJ458779 GEF458777:GEF458779 GOB458777:GOB458779 GXX458777:GXX458779 HHT458777:HHT458779 HRP458777:HRP458779 IBL458777:IBL458779 ILH458777:ILH458779 IVD458777:IVD458779 JEZ458777:JEZ458779 JOV458777:JOV458779 JYR458777:JYR458779 KIN458777:KIN458779 KSJ458777:KSJ458779 LCF458777:LCF458779 LMB458777:LMB458779 LVX458777:LVX458779 MFT458777:MFT458779 MPP458777:MPP458779 MZL458777:MZL458779 NJH458777:NJH458779 NTD458777:NTD458779 OCZ458777:OCZ458779 OMV458777:OMV458779 OWR458777:OWR458779 PGN458777:PGN458779 PQJ458777:PQJ458779 QAF458777:QAF458779 QKB458777:QKB458779 QTX458777:QTX458779 RDT458777:RDT458779 RNP458777:RNP458779 RXL458777:RXL458779 SHH458777:SHH458779 SRD458777:SRD458779 TAZ458777:TAZ458779 TKV458777:TKV458779 TUR458777:TUR458779 UEN458777:UEN458779 UOJ458777:UOJ458779 UYF458777:UYF458779 VIB458777:VIB458779 VRX458777:VRX458779 WBT458777:WBT458779 WLP458777:WLP458779 WVL458777:WVL458779 D524313:D524315 IZ524313:IZ524315 SV524313:SV524315 ACR524313:ACR524315 AMN524313:AMN524315 AWJ524313:AWJ524315 BGF524313:BGF524315 BQB524313:BQB524315 BZX524313:BZX524315 CJT524313:CJT524315 CTP524313:CTP524315 DDL524313:DDL524315 DNH524313:DNH524315 DXD524313:DXD524315 EGZ524313:EGZ524315 EQV524313:EQV524315 FAR524313:FAR524315 FKN524313:FKN524315 FUJ524313:FUJ524315 GEF524313:GEF524315 GOB524313:GOB524315 GXX524313:GXX524315 HHT524313:HHT524315 HRP524313:HRP524315 IBL524313:IBL524315 ILH524313:ILH524315 IVD524313:IVD524315 JEZ524313:JEZ524315 JOV524313:JOV524315 JYR524313:JYR524315 KIN524313:KIN524315 KSJ524313:KSJ524315 LCF524313:LCF524315 LMB524313:LMB524315 LVX524313:LVX524315 MFT524313:MFT524315 MPP524313:MPP524315 MZL524313:MZL524315 NJH524313:NJH524315 NTD524313:NTD524315 OCZ524313:OCZ524315 OMV524313:OMV524315 OWR524313:OWR524315 PGN524313:PGN524315 PQJ524313:PQJ524315 QAF524313:QAF524315 QKB524313:QKB524315 QTX524313:QTX524315 RDT524313:RDT524315 RNP524313:RNP524315 RXL524313:RXL524315 SHH524313:SHH524315 SRD524313:SRD524315 TAZ524313:TAZ524315 TKV524313:TKV524315 TUR524313:TUR524315 UEN524313:UEN524315 UOJ524313:UOJ524315 UYF524313:UYF524315 VIB524313:VIB524315 VRX524313:VRX524315 WBT524313:WBT524315 WLP524313:WLP524315 WVL524313:WVL524315 D589849:D589851 IZ589849:IZ589851 SV589849:SV589851 ACR589849:ACR589851 AMN589849:AMN589851 AWJ589849:AWJ589851 BGF589849:BGF589851 BQB589849:BQB589851 BZX589849:BZX589851 CJT589849:CJT589851 CTP589849:CTP589851 DDL589849:DDL589851 DNH589849:DNH589851 DXD589849:DXD589851 EGZ589849:EGZ589851 EQV589849:EQV589851 FAR589849:FAR589851 FKN589849:FKN589851 FUJ589849:FUJ589851 GEF589849:GEF589851 GOB589849:GOB589851 GXX589849:GXX589851 HHT589849:HHT589851 HRP589849:HRP589851 IBL589849:IBL589851 ILH589849:ILH589851 IVD589849:IVD589851 JEZ589849:JEZ589851 JOV589849:JOV589851 JYR589849:JYR589851 KIN589849:KIN589851 KSJ589849:KSJ589851 LCF589849:LCF589851 LMB589849:LMB589851 LVX589849:LVX589851 MFT589849:MFT589851 MPP589849:MPP589851 MZL589849:MZL589851 NJH589849:NJH589851 NTD589849:NTD589851 OCZ589849:OCZ589851 OMV589849:OMV589851 OWR589849:OWR589851 PGN589849:PGN589851 PQJ589849:PQJ589851 QAF589849:QAF589851 QKB589849:QKB589851 QTX589849:QTX589851 RDT589849:RDT589851 RNP589849:RNP589851 RXL589849:RXL589851 SHH589849:SHH589851 SRD589849:SRD589851 TAZ589849:TAZ589851 TKV589849:TKV589851 TUR589849:TUR589851 UEN589849:UEN589851 UOJ589849:UOJ589851 UYF589849:UYF589851 VIB589849:VIB589851 VRX589849:VRX589851 WBT589849:WBT589851 WLP589849:WLP589851 WVL589849:WVL589851 D655385:D655387 IZ655385:IZ655387 SV655385:SV655387 ACR655385:ACR655387 AMN655385:AMN655387 AWJ655385:AWJ655387 BGF655385:BGF655387 BQB655385:BQB655387 BZX655385:BZX655387 CJT655385:CJT655387 CTP655385:CTP655387 DDL655385:DDL655387 DNH655385:DNH655387 DXD655385:DXD655387 EGZ655385:EGZ655387 EQV655385:EQV655387 FAR655385:FAR655387 FKN655385:FKN655387 FUJ655385:FUJ655387 GEF655385:GEF655387 GOB655385:GOB655387 GXX655385:GXX655387 HHT655385:HHT655387 HRP655385:HRP655387 IBL655385:IBL655387 ILH655385:ILH655387 IVD655385:IVD655387 JEZ655385:JEZ655387 JOV655385:JOV655387 JYR655385:JYR655387 KIN655385:KIN655387 KSJ655385:KSJ655387 LCF655385:LCF655387 LMB655385:LMB655387 LVX655385:LVX655387 MFT655385:MFT655387 MPP655385:MPP655387 MZL655385:MZL655387 NJH655385:NJH655387 NTD655385:NTD655387 OCZ655385:OCZ655387 OMV655385:OMV655387 OWR655385:OWR655387 PGN655385:PGN655387 PQJ655385:PQJ655387 QAF655385:QAF655387 QKB655385:QKB655387 QTX655385:QTX655387 RDT655385:RDT655387 RNP655385:RNP655387 RXL655385:RXL655387 SHH655385:SHH655387 SRD655385:SRD655387 TAZ655385:TAZ655387 TKV655385:TKV655387 TUR655385:TUR655387 UEN655385:UEN655387 UOJ655385:UOJ655387 UYF655385:UYF655387 VIB655385:VIB655387 VRX655385:VRX655387 WBT655385:WBT655387 WLP655385:WLP655387 WVL655385:WVL655387 D720921:D720923 IZ720921:IZ720923 SV720921:SV720923 ACR720921:ACR720923 AMN720921:AMN720923 AWJ720921:AWJ720923 BGF720921:BGF720923 BQB720921:BQB720923 BZX720921:BZX720923 CJT720921:CJT720923 CTP720921:CTP720923 DDL720921:DDL720923 DNH720921:DNH720923 DXD720921:DXD720923 EGZ720921:EGZ720923 EQV720921:EQV720923 FAR720921:FAR720923 FKN720921:FKN720923 FUJ720921:FUJ720923 GEF720921:GEF720923 GOB720921:GOB720923 GXX720921:GXX720923 HHT720921:HHT720923 HRP720921:HRP720923 IBL720921:IBL720923 ILH720921:ILH720923 IVD720921:IVD720923 JEZ720921:JEZ720923 JOV720921:JOV720923 JYR720921:JYR720923 KIN720921:KIN720923 KSJ720921:KSJ720923 LCF720921:LCF720923 LMB720921:LMB720923 LVX720921:LVX720923 MFT720921:MFT720923 MPP720921:MPP720923 MZL720921:MZL720923 NJH720921:NJH720923 NTD720921:NTD720923 OCZ720921:OCZ720923 OMV720921:OMV720923 OWR720921:OWR720923 PGN720921:PGN720923 PQJ720921:PQJ720923 QAF720921:QAF720923 QKB720921:QKB720923 QTX720921:QTX720923 RDT720921:RDT720923 RNP720921:RNP720923 RXL720921:RXL720923 SHH720921:SHH720923 SRD720921:SRD720923 TAZ720921:TAZ720923 TKV720921:TKV720923 TUR720921:TUR720923 UEN720921:UEN720923 UOJ720921:UOJ720923 UYF720921:UYF720923 VIB720921:VIB720923 VRX720921:VRX720923 WBT720921:WBT720923 WLP720921:WLP720923 WVL720921:WVL720923 D786457:D786459 IZ786457:IZ786459 SV786457:SV786459 ACR786457:ACR786459 AMN786457:AMN786459 AWJ786457:AWJ786459 BGF786457:BGF786459 BQB786457:BQB786459 BZX786457:BZX786459 CJT786457:CJT786459 CTP786457:CTP786459 DDL786457:DDL786459 DNH786457:DNH786459 DXD786457:DXD786459 EGZ786457:EGZ786459 EQV786457:EQV786459 FAR786457:FAR786459 FKN786457:FKN786459 FUJ786457:FUJ786459 GEF786457:GEF786459 GOB786457:GOB786459 GXX786457:GXX786459 HHT786457:HHT786459 HRP786457:HRP786459 IBL786457:IBL786459 ILH786457:ILH786459 IVD786457:IVD786459 JEZ786457:JEZ786459 JOV786457:JOV786459 JYR786457:JYR786459 KIN786457:KIN786459 KSJ786457:KSJ786459 LCF786457:LCF786459 LMB786457:LMB786459 LVX786457:LVX786459 MFT786457:MFT786459 MPP786457:MPP786459 MZL786457:MZL786459 NJH786457:NJH786459 NTD786457:NTD786459 OCZ786457:OCZ786459 OMV786457:OMV786459 OWR786457:OWR786459 PGN786457:PGN786459 PQJ786457:PQJ786459 QAF786457:QAF786459 QKB786457:QKB786459 QTX786457:QTX786459 RDT786457:RDT786459 RNP786457:RNP786459 RXL786457:RXL786459 SHH786457:SHH786459 SRD786457:SRD786459 TAZ786457:TAZ786459 TKV786457:TKV786459 TUR786457:TUR786459 UEN786457:UEN786459 UOJ786457:UOJ786459 UYF786457:UYF786459 VIB786457:VIB786459 VRX786457:VRX786459 WBT786457:WBT786459 WLP786457:WLP786459 WVL786457:WVL786459 D851993:D851995 IZ851993:IZ851995 SV851993:SV851995 ACR851993:ACR851995 AMN851993:AMN851995 AWJ851993:AWJ851995 BGF851993:BGF851995 BQB851993:BQB851995 BZX851993:BZX851995 CJT851993:CJT851995 CTP851993:CTP851995 DDL851993:DDL851995 DNH851993:DNH851995 DXD851993:DXD851995 EGZ851993:EGZ851995 EQV851993:EQV851995 FAR851993:FAR851995 FKN851993:FKN851995 FUJ851993:FUJ851995 GEF851993:GEF851995 GOB851993:GOB851995 GXX851993:GXX851995 HHT851993:HHT851995 HRP851993:HRP851995 IBL851993:IBL851995 ILH851993:ILH851995 IVD851993:IVD851995 JEZ851993:JEZ851995 JOV851993:JOV851995 JYR851993:JYR851995 KIN851993:KIN851995 KSJ851993:KSJ851995 LCF851993:LCF851995 LMB851993:LMB851995 LVX851993:LVX851995 MFT851993:MFT851995 MPP851993:MPP851995 MZL851993:MZL851995 NJH851993:NJH851995 NTD851993:NTD851995 OCZ851993:OCZ851995 OMV851993:OMV851995 OWR851993:OWR851995 PGN851993:PGN851995 PQJ851993:PQJ851995 QAF851993:QAF851995 QKB851993:QKB851995 QTX851993:QTX851995 RDT851993:RDT851995 RNP851993:RNP851995 RXL851993:RXL851995 SHH851993:SHH851995 SRD851993:SRD851995 TAZ851993:TAZ851995 TKV851993:TKV851995 TUR851993:TUR851995 UEN851993:UEN851995 UOJ851993:UOJ851995 UYF851993:UYF851995 VIB851993:VIB851995 VRX851993:VRX851995 WBT851993:WBT851995 WLP851993:WLP851995 WVL851993:WVL851995 D917529:D917531 IZ917529:IZ917531 SV917529:SV917531 ACR917529:ACR917531 AMN917529:AMN917531 AWJ917529:AWJ917531 BGF917529:BGF917531 BQB917529:BQB917531 BZX917529:BZX917531 CJT917529:CJT917531 CTP917529:CTP917531 DDL917529:DDL917531 DNH917529:DNH917531 DXD917529:DXD917531 EGZ917529:EGZ917531 EQV917529:EQV917531 FAR917529:FAR917531 FKN917529:FKN917531 FUJ917529:FUJ917531 GEF917529:GEF917531 GOB917529:GOB917531 GXX917529:GXX917531 HHT917529:HHT917531 HRP917529:HRP917531 IBL917529:IBL917531 ILH917529:ILH917531 IVD917529:IVD917531 JEZ917529:JEZ917531 JOV917529:JOV917531 JYR917529:JYR917531 KIN917529:KIN917531 KSJ917529:KSJ917531 LCF917529:LCF917531 LMB917529:LMB917531 LVX917529:LVX917531 MFT917529:MFT917531 MPP917529:MPP917531 MZL917529:MZL917531 NJH917529:NJH917531 NTD917529:NTD917531 OCZ917529:OCZ917531 OMV917529:OMV917531 OWR917529:OWR917531 PGN917529:PGN917531 PQJ917529:PQJ917531 QAF917529:QAF917531 QKB917529:QKB917531 QTX917529:QTX917531 RDT917529:RDT917531 RNP917529:RNP917531 RXL917529:RXL917531 SHH917529:SHH917531 SRD917529:SRD917531 TAZ917529:TAZ917531 TKV917529:TKV917531 TUR917529:TUR917531 UEN917529:UEN917531 UOJ917529:UOJ917531 UYF917529:UYF917531 VIB917529:VIB917531 VRX917529:VRX917531 WBT917529:WBT917531 WLP917529:WLP917531 WVL917529:WVL917531 D983065:D983067 IZ983065:IZ983067 SV983065:SV983067 ACR983065:ACR983067 AMN983065:AMN983067 AWJ983065:AWJ983067 BGF983065:BGF983067 BQB983065:BQB983067 BZX983065:BZX983067 CJT983065:CJT983067 CTP983065:CTP983067 DDL983065:DDL983067 DNH983065:DNH983067 DXD983065:DXD983067 EGZ983065:EGZ983067 EQV983065:EQV983067 FAR983065:FAR983067 FKN983065:FKN983067 FUJ983065:FUJ983067 GEF983065:GEF983067 GOB983065:GOB983067 GXX983065:GXX983067 HHT983065:HHT983067 HRP983065:HRP983067 IBL983065:IBL983067 ILH983065:ILH983067 IVD983065:IVD983067 JEZ983065:JEZ983067 JOV983065:JOV983067 JYR983065:JYR983067 KIN983065:KIN983067 KSJ983065:KSJ983067 LCF983065:LCF983067 LMB983065:LMB983067 LVX983065:LVX983067 MFT983065:MFT983067 MPP983065:MPP983067 MZL983065:MZL983067 NJH983065:NJH983067 NTD983065:NTD983067 OCZ983065:OCZ983067 OMV983065:OMV983067 OWR983065:OWR983067 PGN983065:PGN983067 PQJ983065:PQJ983067 QAF983065:QAF983067 QKB983065:QKB983067 QTX983065:QTX983067 RDT983065:RDT983067 RNP983065:RNP983067 RXL983065:RXL983067 SHH983065:SHH983067 SRD983065:SRD983067 TAZ983065:TAZ983067 TKV983065:TKV983067 TUR983065:TUR983067 UEN983065:UEN983067 UOJ983065:UOJ983067 UYF983065:UYF983067 VIB983065:VIB983067 VRX983065:VRX983067 WBT983065:WBT983067 WLP983065:WLP983067 WVL983065:WVL983067" xr:uid="{BC3AA89D-6CA3-4E83-BBA8-9D2D0BCDFE28}"/>
    <dataValidation imeMode="halfAlpha" allowBlank="1" showInputMessage="1" showErrorMessage="1" sqref="G5:G15 JC5:JC15 SY5:SY15 ACU5:ACU15 AMQ5:AMQ15 AWM5:AWM15 BGI5:BGI15 BQE5:BQE15 CAA5:CAA15 CJW5:CJW15 CTS5:CTS15 DDO5:DDO15 DNK5:DNK15 DXG5:DXG15 EHC5:EHC15 EQY5:EQY15 FAU5:FAU15 FKQ5:FKQ15 FUM5:FUM15 GEI5:GEI15 GOE5:GOE15 GYA5:GYA15 HHW5:HHW15 HRS5:HRS15 IBO5:IBO15 ILK5:ILK15 IVG5:IVG15 JFC5:JFC15 JOY5:JOY15 JYU5:JYU15 KIQ5:KIQ15 KSM5:KSM15 LCI5:LCI15 LME5:LME15 LWA5:LWA15 MFW5:MFW15 MPS5:MPS15 MZO5:MZO15 NJK5:NJK15 NTG5:NTG15 ODC5:ODC15 OMY5:OMY15 OWU5:OWU15 PGQ5:PGQ15 PQM5:PQM15 QAI5:QAI15 QKE5:QKE15 QUA5:QUA15 RDW5:RDW15 RNS5:RNS15 RXO5:RXO15 SHK5:SHK15 SRG5:SRG15 TBC5:TBC15 TKY5:TKY15 TUU5:TUU15 UEQ5:UEQ15 UOM5:UOM15 UYI5:UYI15 VIE5:VIE15 VSA5:VSA15 WBW5:WBW15 WLS5:WLS15 WVO5:WVO15 G65541:G65551 JC65541:JC65551 SY65541:SY65551 ACU65541:ACU65551 AMQ65541:AMQ65551 AWM65541:AWM65551 BGI65541:BGI65551 BQE65541:BQE65551 CAA65541:CAA65551 CJW65541:CJW65551 CTS65541:CTS65551 DDO65541:DDO65551 DNK65541:DNK65551 DXG65541:DXG65551 EHC65541:EHC65551 EQY65541:EQY65551 FAU65541:FAU65551 FKQ65541:FKQ65551 FUM65541:FUM65551 GEI65541:GEI65551 GOE65541:GOE65551 GYA65541:GYA65551 HHW65541:HHW65551 HRS65541:HRS65551 IBO65541:IBO65551 ILK65541:ILK65551 IVG65541:IVG65551 JFC65541:JFC65551 JOY65541:JOY65551 JYU65541:JYU65551 KIQ65541:KIQ65551 KSM65541:KSM65551 LCI65541:LCI65551 LME65541:LME65551 LWA65541:LWA65551 MFW65541:MFW65551 MPS65541:MPS65551 MZO65541:MZO65551 NJK65541:NJK65551 NTG65541:NTG65551 ODC65541:ODC65551 OMY65541:OMY65551 OWU65541:OWU65551 PGQ65541:PGQ65551 PQM65541:PQM65551 QAI65541:QAI65551 QKE65541:QKE65551 QUA65541:QUA65551 RDW65541:RDW65551 RNS65541:RNS65551 RXO65541:RXO65551 SHK65541:SHK65551 SRG65541:SRG65551 TBC65541:TBC65551 TKY65541:TKY65551 TUU65541:TUU65551 UEQ65541:UEQ65551 UOM65541:UOM65551 UYI65541:UYI65551 VIE65541:VIE65551 VSA65541:VSA65551 WBW65541:WBW65551 WLS65541:WLS65551 WVO65541:WVO65551 G131077:G131087 JC131077:JC131087 SY131077:SY131087 ACU131077:ACU131087 AMQ131077:AMQ131087 AWM131077:AWM131087 BGI131077:BGI131087 BQE131077:BQE131087 CAA131077:CAA131087 CJW131077:CJW131087 CTS131077:CTS131087 DDO131077:DDO131087 DNK131077:DNK131087 DXG131077:DXG131087 EHC131077:EHC131087 EQY131077:EQY131087 FAU131077:FAU131087 FKQ131077:FKQ131087 FUM131077:FUM131087 GEI131077:GEI131087 GOE131077:GOE131087 GYA131077:GYA131087 HHW131077:HHW131087 HRS131077:HRS131087 IBO131077:IBO131087 ILK131077:ILK131087 IVG131077:IVG131087 JFC131077:JFC131087 JOY131077:JOY131087 JYU131077:JYU131087 KIQ131077:KIQ131087 KSM131077:KSM131087 LCI131077:LCI131087 LME131077:LME131087 LWA131077:LWA131087 MFW131077:MFW131087 MPS131077:MPS131087 MZO131077:MZO131087 NJK131077:NJK131087 NTG131077:NTG131087 ODC131077:ODC131087 OMY131077:OMY131087 OWU131077:OWU131087 PGQ131077:PGQ131087 PQM131077:PQM131087 QAI131077:QAI131087 QKE131077:QKE131087 QUA131077:QUA131087 RDW131077:RDW131087 RNS131077:RNS131087 RXO131077:RXO131087 SHK131077:SHK131087 SRG131077:SRG131087 TBC131077:TBC131087 TKY131077:TKY131087 TUU131077:TUU131087 UEQ131077:UEQ131087 UOM131077:UOM131087 UYI131077:UYI131087 VIE131077:VIE131087 VSA131077:VSA131087 WBW131077:WBW131087 WLS131077:WLS131087 WVO131077:WVO131087 G196613:G196623 JC196613:JC196623 SY196613:SY196623 ACU196613:ACU196623 AMQ196613:AMQ196623 AWM196613:AWM196623 BGI196613:BGI196623 BQE196613:BQE196623 CAA196613:CAA196623 CJW196613:CJW196623 CTS196613:CTS196623 DDO196613:DDO196623 DNK196613:DNK196623 DXG196613:DXG196623 EHC196613:EHC196623 EQY196613:EQY196623 FAU196613:FAU196623 FKQ196613:FKQ196623 FUM196613:FUM196623 GEI196613:GEI196623 GOE196613:GOE196623 GYA196613:GYA196623 HHW196613:HHW196623 HRS196613:HRS196623 IBO196613:IBO196623 ILK196613:ILK196623 IVG196613:IVG196623 JFC196613:JFC196623 JOY196613:JOY196623 JYU196613:JYU196623 KIQ196613:KIQ196623 KSM196613:KSM196623 LCI196613:LCI196623 LME196613:LME196623 LWA196613:LWA196623 MFW196613:MFW196623 MPS196613:MPS196623 MZO196613:MZO196623 NJK196613:NJK196623 NTG196613:NTG196623 ODC196613:ODC196623 OMY196613:OMY196623 OWU196613:OWU196623 PGQ196613:PGQ196623 PQM196613:PQM196623 QAI196613:QAI196623 QKE196613:QKE196623 QUA196613:QUA196623 RDW196613:RDW196623 RNS196613:RNS196623 RXO196613:RXO196623 SHK196613:SHK196623 SRG196613:SRG196623 TBC196613:TBC196623 TKY196613:TKY196623 TUU196613:TUU196623 UEQ196613:UEQ196623 UOM196613:UOM196623 UYI196613:UYI196623 VIE196613:VIE196623 VSA196613:VSA196623 WBW196613:WBW196623 WLS196613:WLS196623 WVO196613:WVO196623 G262149:G262159 JC262149:JC262159 SY262149:SY262159 ACU262149:ACU262159 AMQ262149:AMQ262159 AWM262149:AWM262159 BGI262149:BGI262159 BQE262149:BQE262159 CAA262149:CAA262159 CJW262149:CJW262159 CTS262149:CTS262159 DDO262149:DDO262159 DNK262149:DNK262159 DXG262149:DXG262159 EHC262149:EHC262159 EQY262149:EQY262159 FAU262149:FAU262159 FKQ262149:FKQ262159 FUM262149:FUM262159 GEI262149:GEI262159 GOE262149:GOE262159 GYA262149:GYA262159 HHW262149:HHW262159 HRS262149:HRS262159 IBO262149:IBO262159 ILK262149:ILK262159 IVG262149:IVG262159 JFC262149:JFC262159 JOY262149:JOY262159 JYU262149:JYU262159 KIQ262149:KIQ262159 KSM262149:KSM262159 LCI262149:LCI262159 LME262149:LME262159 LWA262149:LWA262159 MFW262149:MFW262159 MPS262149:MPS262159 MZO262149:MZO262159 NJK262149:NJK262159 NTG262149:NTG262159 ODC262149:ODC262159 OMY262149:OMY262159 OWU262149:OWU262159 PGQ262149:PGQ262159 PQM262149:PQM262159 QAI262149:QAI262159 QKE262149:QKE262159 QUA262149:QUA262159 RDW262149:RDW262159 RNS262149:RNS262159 RXO262149:RXO262159 SHK262149:SHK262159 SRG262149:SRG262159 TBC262149:TBC262159 TKY262149:TKY262159 TUU262149:TUU262159 UEQ262149:UEQ262159 UOM262149:UOM262159 UYI262149:UYI262159 VIE262149:VIE262159 VSA262149:VSA262159 WBW262149:WBW262159 WLS262149:WLS262159 WVO262149:WVO262159 G327685:G327695 JC327685:JC327695 SY327685:SY327695 ACU327685:ACU327695 AMQ327685:AMQ327695 AWM327685:AWM327695 BGI327685:BGI327695 BQE327685:BQE327695 CAA327685:CAA327695 CJW327685:CJW327695 CTS327685:CTS327695 DDO327685:DDO327695 DNK327685:DNK327695 DXG327685:DXG327695 EHC327685:EHC327695 EQY327685:EQY327695 FAU327685:FAU327695 FKQ327685:FKQ327695 FUM327685:FUM327695 GEI327685:GEI327695 GOE327685:GOE327695 GYA327685:GYA327695 HHW327685:HHW327695 HRS327685:HRS327695 IBO327685:IBO327695 ILK327685:ILK327695 IVG327685:IVG327695 JFC327685:JFC327695 JOY327685:JOY327695 JYU327685:JYU327695 KIQ327685:KIQ327695 KSM327685:KSM327695 LCI327685:LCI327695 LME327685:LME327695 LWA327685:LWA327695 MFW327685:MFW327695 MPS327685:MPS327695 MZO327685:MZO327695 NJK327685:NJK327695 NTG327685:NTG327695 ODC327685:ODC327695 OMY327685:OMY327695 OWU327685:OWU327695 PGQ327685:PGQ327695 PQM327685:PQM327695 QAI327685:QAI327695 QKE327685:QKE327695 QUA327685:QUA327695 RDW327685:RDW327695 RNS327685:RNS327695 RXO327685:RXO327695 SHK327685:SHK327695 SRG327685:SRG327695 TBC327685:TBC327695 TKY327685:TKY327695 TUU327685:TUU327695 UEQ327685:UEQ327695 UOM327685:UOM327695 UYI327685:UYI327695 VIE327685:VIE327695 VSA327685:VSA327695 WBW327685:WBW327695 WLS327685:WLS327695 WVO327685:WVO327695 G393221:G393231 JC393221:JC393231 SY393221:SY393231 ACU393221:ACU393231 AMQ393221:AMQ393231 AWM393221:AWM393231 BGI393221:BGI393231 BQE393221:BQE393231 CAA393221:CAA393231 CJW393221:CJW393231 CTS393221:CTS393231 DDO393221:DDO393231 DNK393221:DNK393231 DXG393221:DXG393231 EHC393221:EHC393231 EQY393221:EQY393231 FAU393221:FAU393231 FKQ393221:FKQ393231 FUM393221:FUM393231 GEI393221:GEI393231 GOE393221:GOE393231 GYA393221:GYA393231 HHW393221:HHW393231 HRS393221:HRS393231 IBO393221:IBO393231 ILK393221:ILK393231 IVG393221:IVG393231 JFC393221:JFC393231 JOY393221:JOY393231 JYU393221:JYU393231 KIQ393221:KIQ393231 KSM393221:KSM393231 LCI393221:LCI393231 LME393221:LME393231 LWA393221:LWA393231 MFW393221:MFW393231 MPS393221:MPS393231 MZO393221:MZO393231 NJK393221:NJK393231 NTG393221:NTG393231 ODC393221:ODC393231 OMY393221:OMY393231 OWU393221:OWU393231 PGQ393221:PGQ393231 PQM393221:PQM393231 QAI393221:QAI393231 QKE393221:QKE393231 QUA393221:QUA393231 RDW393221:RDW393231 RNS393221:RNS393231 RXO393221:RXO393231 SHK393221:SHK393231 SRG393221:SRG393231 TBC393221:TBC393231 TKY393221:TKY393231 TUU393221:TUU393231 UEQ393221:UEQ393231 UOM393221:UOM393231 UYI393221:UYI393231 VIE393221:VIE393231 VSA393221:VSA393231 WBW393221:WBW393231 WLS393221:WLS393231 WVO393221:WVO393231 G458757:G458767 JC458757:JC458767 SY458757:SY458767 ACU458757:ACU458767 AMQ458757:AMQ458767 AWM458757:AWM458767 BGI458757:BGI458767 BQE458757:BQE458767 CAA458757:CAA458767 CJW458757:CJW458767 CTS458757:CTS458767 DDO458757:DDO458767 DNK458757:DNK458767 DXG458757:DXG458767 EHC458757:EHC458767 EQY458757:EQY458767 FAU458757:FAU458767 FKQ458757:FKQ458767 FUM458757:FUM458767 GEI458757:GEI458767 GOE458757:GOE458767 GYA458757:GYA458767 HHW458757:HHW458767 HRS458757:HRS458767 IBO458757:IBO458767 ILK458757:ILK458767 IVG458757:IVG458767 JFC458757:JFC458767 JOY458757:JOY458767 JYU458757:JYU458767 KIQ458757:KIQ458767 KSM458757:KSM458767 LCI458757:LCI458767 LME458757:LME458767 LWA458757:LWA458767 MFW458757:MFW458767 MPS458757:MPS458767 MZO458757:MZO458767 NJK458757:NJK458767 NTG458757:NTG458767 ODC458757:ODC458767 OMY458757:OMY458767 OWU458757:OWU458767 PGQ458757:PGQ458767 PQM458757:PQM458767 QAI458757:QAI458767 QKE458757:QKE458767 QUA458757:QUA458767 RDW458757:RDW458767 RNS458757:RNS458767 RXO458757:RXO458767 SHK458757:SHK458767 SRG458757:SRG458767 TBC458757:TBC458767 TKY458757:TKY458767 TUU458757:TUU458767 UEQ458757:UEQ458767 UOM458757:UOM458767 UYI458757:UYI458767 VIE458757:VIE458767 VSA458757:VSA458767 WBW458757:WBW458767 WLS458757:WLS458767 WVO458757:WVO458767 G524293:G524303 JC524293:JC524303 SY524293:SY524303 ACU524293:ACU524303 AMQ524293:AMQ524303 AWM524293:AWM524303 BGI524293:BGI524303 BQE524293:BQE524303 CAA524293:CAA524303 CJW524293:CJW524303 CTS524293:CTS524303 DDO524293:DDO524303 DNK524293:DNK524303 DXG524293:DXG524303 EHC524293:EHC524303 EQY524293:EQY524303 FAU524293:FAU524303 FKQ524293:FKQ524303 FUM524293:FUM524303 GEI524293:GEI524303 GOE524293:GOE524303 GYA524293:GYA524303 HHW524293:HHW524303 HRS524293:HRS524303 IBO524293:IBO524303 ILK524293:ILK524303 IVG524293:IVG524303 JFC524293:JFC524303 JOY524293:JOY524303 JYU524293:JYU524303 KIQ524293:KIQ524303 KSM524293:KSM524303 LCI524293:LCI524303 LME524293:LME524303 LWA524293:LWA524303 MFW524293:MFW524303 MPS524293:MPS524303 MZO524293:MZO524303 NJK524293:NJK524303 NTG524293:NTG524303 ODC524293:ODC524303 OMY524293:OMY524303 OWU524293:OWU524303 PGQ524293:PGQ524303 PQM524293:PQM524303 QAI524293:QAI524303 QKE524293:QKE524303 QUA524293:QUA524303 RDW524293:RDW524303 RNS524293:RNS524303 RXO524293:RXO524303 SHK524293:SHK524303 SRG524293:SRG524303 TBC524293:TBC524303 TKY524293:TKY524303 TUU524293:TUU524303 UEQ524293:UEQ524303 UOM524293:UOM524303 UYI524293:UYI524303 VIE524293:VIE524303 VSA524293:VSA524303 WBW524293:WBW524303 WLS524293:WLS524303 WVO524293:WVO524303 G589829:G589839 JC589829:JC589839 SY589829:SY589839 ACU589829:ACU589839 AMQ589829:AMQ589839 AWM589829:AWM589839 BGI589829:BGI589839 BQE589829:BQE589839 CAA589829:CAA589839 CJW589829:CJW589839 CTS589829:CTS589839 DDO589829:DDO589839 DNK589829:DNK589839 DXG589829:DXG589839 EHC589829:EHC589839 EQY589829:EQY589839 FAU589829:FAU589839 FKQ589829:FKQ589839 FUM589829:FUM589839 GEI589829:GEI589839 GOE589829:GOE589839 GYA589829:GYA589839 HHW589829:HHW589839 HRS589829:HRS589839 IBO589829:IBO589839 ILK589829:ILK589839 IVG589829:IVG589839 JFC589829:JFC589839 JOY589829:JOY589839 JYU589829:JYU589839 KIQ589829:KIQ589839 KSM589829:KSM589839 LCI589829:LCI589839 LME589829:LME589839 LWA589829:LWA589839 MFW589829:MFW589839 MPS589829:MPS589839 MZO589829:MZO589839 NJK589829:NJK589839 NTG589829:NTG589839 ODC589829:ODC589839 OMY589829:OMY589839 OWU589829:OWU589839 PGQ589829:PGQ589839 PQM589829:PQM589839 QAI589829:QAI589839 QKE589829:QKE589839 QUA589829:QUA589839 RDW589829:RDW589839 RNS589829:RNS589839 RXO589829:RXO589839 SHK589829:SHK589839 SRG589829:SRG589839 TBC589829:TBC589839 TKY589829:TKY589839 TUU589829:TUU589839 UEQ589829:UEQ589839 UOM589829:UOM589839 UYI589829:UYI589839 VIE589829:VIE589839 VSA589829:VSA589839 WBW589829:WBW589839 WLS589829:WLS589839 WVO589829:WVO589839 G655365:G655375 JC655365:JC655375 SY655365:SY655375 ACU655365:ACU655375 AMQ655365:AMQ655375 AWM655365:AWM655375 BGI655365:BGI655375 BQE655365:BQE655375 CAA655365:CAA655375 CJW655365:CJW655375 CTS655365:CTS655375 DDO655365:DDO655375 DNK655365:DNK655375 DXG655365:DXG655375 EHC655365:EHC655375 EQY655365:EQY655375 FAU655365:FAU655375 FKQ655365:FKQ655375 FUM655365:FUM655375 GEI655365:GEI655375 GOE655365:GOE655375 GYA655365:GYA655375 HHW655365:HHW655375 HRS655365:HRS655375 IBO655365:IBO655375 ILK655365:ILK655375 IVG655365:IVG655375 JFC655365:JFC655375 JOY655365:JOY655375 JYU655365:JYU655375 KIQ655365:KIQ655375 KSM655365:KSM655375 LCI655365:LCI655375 LME655365:LME655375 LWA655365:LWA655375 MFW655365:MFW655375 MPS655365:MPS655375 MZO655365:MZO655375 NJK655365:NJK655375 NTG655365:NTG655375 ODC655365:ODC655375 OMY655365:OMY655375 OWU655365:OWU655375 PGQ655365:PGQ655375 PQM655365:PQM655375 QAI655365:QAI655375 QKE655365:QKE655375 QUA655365:QUA655375 RDW655365:RDW655375 RNS655365:RNS655375 RXO655365:RXO655375 SHK655365:SHK655375 SRG655365:SRG655375 TBC655365:TBC655375 TKY655365:TKY655375 TUU655365:TUU655375 UEQ655365:UEQ655375 UOM655365:UOM655375 UYI655365:UYI655375 VIE655365:VIE655375 VSA655365:VSA655375 WBW655365:WBW655375 WLS655365:WLS655375 WVO655365:WVO655375 G720901:G720911 JC720901:JC720911 SY720901:SY720911 ACU720901:ACU720911 AMQ720901:AMQ720911 AWM720901:AWM720911 BGI720901:BGI720911 BQE720901:BQE720911 CAA720901:CAA720911 CJW720901:CJW720911 CTS720901:CTS720911 DDO720901:DDO720911 DNK720901:DNK720911 DXG720901:DXG720911 EHC720901:EHC720911 EQY720901:EQY720911 FAU720901:FAU720911 FKQ720901:FKQ720911 FUM720901:FUM720911 GEI720901:GEI720911 GOE720901:GOE720911 GYA720901:GYA720911 HHW720901:HHW720911 HRS720901:HRS720911 IBO720901:IBO720911 ILK720901:ILK720911 IVG720901:IVG720911 JFC720901:JFC720911 JOY720901:JOY720911 JYU720901:JYU720911 KIQ720901:KIQ720911 KSM720901:KSM720911 LCI720901:LCI720911 LME720901:LME720911 LWA720901:LWA720911 MFW720901:MFW720911 MPS720901:MPS720911 MZO720901:MZO720911 NJK720901:NJK720911 NTG720901:NTG720911 ODC720901:ODC720911 OMY720901:OMY720911 OWU720901:OWU720911 PGQ720901:PGQ720911 PQM720901:PQM720911 QAI720901:QAI720911 QKE720901:QKE720911 QUA720901:QUA720911 RDW720901:RDW720911 RNS720901:RNS720911 RXO720901:RXO720911 SHK720901:SHK720911 SRG720901:SRG720911 TBC720901:TBC720911 TKY720901:TKY720911 TUU720901:TUU720911 UEQ720901:UEQ720911 UOM720901:UOM720911 UYI720901:UYI720911 VIE720901:VIE720911 VSA720901:VSA720911 WBW720901:WBW720911 WLS720901:WLS720911 WVO720901:WVO720911 G786437:G786447 JC786437:JC786447 SY786437:SY786447 ACU786437:ACU786447 AMQ786437:AMQ786447 AWM786437:AWM786447 BGI786437:BGI786447 BQE786437:BQE786447 CAA786437:CAA786447 CJW786437:CJW786447 CTS786437:CTS786447 DDO786437:DDO786447 DNK786437:DNK786447 DXG786437:DXG786447 EHC786437:EHC786447 EQY786437:EQY786447 FAU786437:FAU786447 FKQ786437:FKQ786447 FUM786437:FUM786447 GEI786437:GEI786447 GOE786437:GOE786447 GYA786437:GYA786447 HHW786437:HHW786447 HRS786437:HRS786447 IBO786437:IBO786447 ILK786437:ILK786447 IVG786437:IVG786447 JFC786437:JFC786447 JOY786437:JOY786447 JYU786437:JYU786447 KIQ786437:KIQ786447 KSM786437:KSM786447 LCI786437:LCI786447 LME786437:LME786447 LWA786437:LWA786447 MFW786437:MFW786447 MPS786437:MPS786447 MZO786437:MZO786447 NJK786437:NJK786447 NTG786437:NTG786447 ODC786437:ODC786447 OMY786437:OMY786447 OWU786437:OWU786447 PGQ786437:PGQ786447 PQM786437:PQM786447 QAI786437:QAI786447 QKE786437:QKE786447 QUA786437:QUA786447 RDW786437:RDW786447 RNS786437:RNS786447 RXO786437:RXO786447 SHK786437:SHK786447 SRG786437:SRG786447 TBC786437:TBC786447 TKY786437:TKY786447 TUU786437:TUU786447 UEQ786437:UEQ786447 UOM786437:UOM786447 UYI786437:UYI786447 VIE786437:VIE786447 VSA786437:VSA786447 WBW786437:WBW786447 WLS786437:WLS786447 WVO786437:WVO786447 G851973:G851983 JC851973:JC851983 SY851973:SY851983 ACU851973:ACU851983 AMQ851973:AMQ851983 AWM851973:AWM851983 BGI851973:BGI851983 BQE851973:BQE851983 CAA851973:CAA851983 CJW851973:CJW851983 CTS851973:CTS851983 DDO851973:DDO851983 DNK851973:DNK851983 DXG851973:DXG851983 EHC851973:EHC851983 EQY851973:EQY851983 FAU851973:FAU851983 FKQ851973:FKQ851983 FUM851973:FUM851983 GEI851973:GEI851983 GOE851973:GOE851983 GYA851973:GYA851983 HHW851973:HHW851983 HRS851973:HRS851983 IBO851973:IBO851983 ILK851973:ILK851983 IVG851973:IVG851983 JFC851973:JFC851983 JOY851973:JOY851983 JYU851973:JYU851983 KIQ851973:KIQ851983 KSM851973:KSM851983 LCI851973:LCI851983 LME851973:LME851983 LWA851973:LWA851983 MFW851973:MFW851983 MPS851973:MPS851983 MZO851973:MZO851983 NJK851973:NJK851983 NTG851973:NTG851983 ODC851973:ODC851983 OMY851973:OMY851983 OWU851973:OWU851983 PGQ851973:PGQ851983 PQM851973:PQM851983 QAI851973:QAI851983 QKE851973:QKE851983 QUA851973:QUA851983 RDW851973:RDW851983 RNS851973:RNS851983 RXO851973:RXO851983 SHK851973:SHK851983 SRG851973:SRG851983 TBC851973:TBC851983 TKY851973:TKY851983 TUU851973:TUU851983 UEQ851973:UEQ851983 UOM851973:UOM851983 UYI851973:UYI851983 VIE851973:VIE851983 VSA851973:VSA851983 WBW851973:WBW851983 WLS851973:WLS851983 WVO851973:WVO851983 G917509:G917519 JC917509:JC917519 SY917509:SY917519 ACU917509:ACU917519 AMQ917509:AMQ917519 AWM917509:AWM917519 BGI917509:BGI917519 BQE917509:BQE917519 CAA917509:CAA917519 CJW917509:CJW917519 CTS917509:CTS917519 DDO917509:DDO917519 DNK917509:DNK917519 DXG917509:DXG917519 EHC917509:EHC917519 EQY917509:EQY917519 FAU917509:FAU917519 FKQ917509:FKQ917519 FUM917509:FUM917519 GEI917509:GEI917519 GOE917509:GOE917519 GYA917509:GYA917519 HHW917509:HHW917519 HRS917509:HRS917519 IBO917509:IBO917519 ILK917509:ILK917519 IVG917509:IVG917519 JFC917509:JFC917519 JOY917509:JOY917519 JYU917509:JYU917519 KIQ917509:KIQ917519 KSM917509:KSM917519 LCI917509:LCI917519 LME917509:LME917519 LWA917509:LWA917519 MFW917509:MFW917519 MPS917509:MPS917519 MZO917509:MZO917519 NJK917509:NJK917519 NTG917509:NTG917519 ODC917509:ODC917519 OMY917509:OMY917519 OWU917509:OWU917519 PGQ917509:PGQ917519 PQM917509:PQM917519 QAI917509:QAI917519 QKE917509:QKE917519 QUA917509:QUA917519 RDW917509:RDW917519 RNS917509:RNS917519 RXO917509:RXO917519 SHK917509:SHK917519 SRG917509:SRG917519 TBC917509:TBC917519 TKY917509:TKY917519 TUU917509:TUU917519 UEQ917509:UEQ917519 UOM917509:UOM917519 UYI917509:UYI917519 VIE917509:VIE917519 VSA917509:VSA917519 WBW917509:WBW917519 WLS917509:WLS917519 WVO917509:WVO917519 G983045:G983055 JC983045:JC983055 SY983045:SY983055 ACU983045:ACU983055 AMQ983045:AMQ983055 AWM983045:AWM983055 BGI983045:BGI983055 BQE983045:BQE983055 CAA983045:CAA983055 CJW983045:CJW983055 CTS983045:CTS983055 DDO983045:DDO983055 DNK983045:DNK983055 DXG983045:DXG983055 EHC983045:EHC983055 EQY983045:EQY983055 FAU983045:FAU983055 FKQ983045:FKQ983055 FUM983045:FUM983055 GEI983045:GEI983055 GOE983045:GOE983055 GYA983045:GYA983055 HHW983045:HHW983055 HRS983045:HRS983055 IBO983045:IBO983055 ILK983045:ILK983055 IVG983045:IVG983055 JFC983045:JFC983055 JOY983045:JOY983055 JYU983045:JYU983055 KIQ983045:KIQ983055 KSM983045:KSM983055 LCI983045:LCI983055 LME983045:LME983055 LWA983045:LWA983055 MFW983045:MFW983055 MPS983045:MPS983055 MZO983045:MZO983055 NJK983045:NJK983055 NTG983045:NTG983055 ODC983045:ODC983055 OMY983045:OMY983055 OWU983045:OWU983055 PGQ983045:PGQ983055 PQM983045:PQM983055 QAI983045:QAI983055 QKE983045:QKE983055 QUA983045:QUA983055 RDW983045:RDW983055 RNS983045:RNS983055 RXO983045:RXO983055 SHK983045:SHK983055 SRG983045:SRG983055 TBC983045:TBC983055 TKY983045:TKY983055 TUU983045:TUU983055 UEQ983045:UEQ983055 UOM983045:UOM983055 UYI983045:UYI983055 VIE983045:VIE983055 VSA983045:VSA983055 WBW983045:WBW983055 WLS983045:WLS983055 WVO983045:WVO983055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D23:E24 IZ23:JA24 SV23:SW24 ACR23:ACS24 AMN23:AMO24 AWJ23:AWK24 BGF23:BGG24 BQB23:BQC24 BZX23:BZY24 CJT23:CJU24 CTP23:CTQ24 DDL23:DDM24 DNH23:DNI24 DXD23:DXE24 EGZ23:EHA24 EQV23:EQW24 FAR23:FAS24 FKN23:FKO24 FUJ23:FUK24 GEF23:GEG24 GOB23:GOC24 GXX23:GXY24 HHT23:HHU24 HRP23:HRQ24 IBL23:IBM24 ILH23:ILI24 IVD23:IVE24 JEZ23:JFA24 JOV23:JOW24 JYR23:JYS24 KIN23:KIO24 KSJ23:KSK24 LCF23:LCG24 LMB23:LMC24 LVX23:LVY24 MFT23:MFU24 MPP23:MPQ24 MZL23:MZM24 NJH23:NJI24 NTD23:NTE24 OCZ23:ODA24 OMV23:OMW24 OWR23:OWS24 PGN23:PGO24 PQJ23:PQK24 QAF23:QAG24 QKB23:QKC24 QTX23:QTY24 RDT23:RDU24 RNP23:RNQ24 RXL23:RXM24 SHH23:SHI24 SRD23:SRE24 TAZ23:TBA24 TKV23:TKW24 TUR23:TUS24 UEN23:UEO24 UOJ23:UOK24 UYF23:UYG24 VIB23:VIC24 VRX23:VRY24 WBT23:WBU24 WLP23:WLQ24 WVL23:WVM24 D65559:E65560 IZ65559:JA65560 SV65559:SW65560 ACR65559:ACS65560 AMN65559:AMO65560 AWJ65559:AWK65560 BGF65559:BGG65560 BQB65559:BQC65560 BZX65559:BZY65560 CJT65559:CJU65560 CTP65559:CTQ65560 DDL65559:DDM65560 DNH65559:DNI65560 DXD65559:DXE65560 EGZ65559:EHA65560 EQV65559:EQW65560 FAR65559:FAS65560 FKN65559:FKO65560 FUJ65559:FUK65560 GEF65559:GEG65560 GOB65559:GOC65560 GXX65559:GXY65560 HHT65559:HHU65560 HRP65559:HRQ65560 IBL65559:IBM65560 ILH65559:ILI65560 IVD65559:IVE65560 JEZ65559:JFA65560 JOV65559:JOW65560 JYR65559:JYS65560 KIN65559:KIO65560 KSJ65559:KSK65560 LCF65559:LCG65560 LMB65559:LMC65560 LVX65559:LVY65560 MFT65559:MFU65560 MPP65559:MPQ65560 MZL65559:MZM65560 NJH65559:NJI65560 NTD65559:NTE65560 OCZ65559:ODA65560 OMV65559:OMW65560 OWR65559:OWS65560 PGN65559:PGO65560 PQJ65559:PQK65560 QAF65559:QAG65560 QKB65559:QKC65560 QTX65559:QTY65560 RDT65559:RDU65560 RNP65559:RNQ65560 RXL65559:RXM65560 SHH65559:SHI65560 SRD65559:SRE65560 TAZ65559:TBA65560 TKV65559:TKW65560 TUR65559:TUS65560 UEN65559:UEO65560 UOJ65559:UOK65560 UYF65559:UYG65560 VIB65559:VIC65560 VRX65559:VRY65560 WBT65559:WBU65560 WLP65559:WLQ65560 WVL65559:WVM65560 D131095:E131096 IZ131095:JA131096 SV131095:SW131096 ACR131095:ACS131096 AMN131095:AMO131096 AWJ131095:AWK131096 BGF131095:BGG131096 BQB131095:BQC131096 BZX131095:BZY131096 CJT131095:CJU131096 CTP131095:CTQ131096 DDL131095:DDM131096 DNH131095:DNI131096 DXD131095:DXE131096 EGZ131095:EHA131096 EQV131095:EQW131096 FAR131095:FAS131096 FKN131095:FKO131096 FUJ131095:FUK131096 GEF131095:GEG131096 GOB131095:GOC131096 GXX131095:GXY131096 HHT131095:HHU131096 HRP131095:HRQ131096 IBL131095:IBM131096 ILH131095:ILI131096 IVD131095:IVE131096 JEZ131095:JFA131096 JOV131095:JOW131096 JYR131095:JYS131096 KIN131095:KIO131096 KSJ131095:KSK131096 LCF131095:LCG131096 LMB131095:LMC131096 LVX131095:LVY131096 MFT131095:MFU131096 MPP131095:MPQ131096 MZL131095:MZM131096 NJH131095:NJI131096 NTD131095:NTE131096 OCZ131095:ODA131096 OMV131095:OMW131096 OWR131095:OWS131096 PGN131095:PGO131096 PQJ131095:PQK131096 QAF131095:QAG131096 QKB131095:QKC131096 QTX131095:QTY131096 RDT131095:RDU131096 RNP131095:RNQ131096 RXL131095:RXM131096 SHH131095:SHI131096 SRD131095:SRE131096 TAZ131095:TBA131096 TKV131095:TKW131096 TUR131095:TUS131096 UEN131095:UEO131096 UOJ131095:UOK131096 UYF131095:UYG131096 VIB131095:VIC131096 VRX131095:VRY131096 WBT131095:WBU131096 WLP131095:WLQ131096 WVL131095:WVM131096 D196631:E196632 IZ196631:JA196632 SV196631:SW196632 ACR196631:ACS196632 AMN196631:AMO196632 AWJ196631:AWK196632 BGF196631:BGG196632 BQB196631:BQC196632 BZX196631:BZY196632 CJT196631:CJU196632 CTP196631:CTQ196632 DDL196631:DDM196632 DNH196631:DNI196632 DXD196631:DXE196632 EGZ196631:EHA196632 EQV196631:EQW196632 FAR196631:FAS196632 FKN196631:FKO196632 FUJ196631:FUK196632 GEF196631:GEG196632 GOB196631:GOC196632 GXX196631:GXY196632 HHT196631:HHU196632 HRP196631:HRQ196632 IBL196631:IBM196632 ILH196631:ILI196632 IVD196631:IVE196632 JEZ196631:JFA196632 JOV196631:JOW196632 JYR196631:JYS196632 KIN196631:KIO196632 KSJ196631:KSK196632 LCF196631:LCG196632 LMB196631:LMC196632 LVX196631:LVY196632 MFT196631:MFU196632 MPP196631:MPQ196632 MZL196631:MZM196632 NJH196631:NJI196632 NTD196631:NTE196632 OCZ196631:ODA196632 OMV196631:OMW196632 OWR196631:OWS196632 PGN196631:PGO196632 PQJ196631:PQK196632 QAF196631:QAG196632 QKB196631:QKC196632 QTX196631:QTY196632 RDT196631:RDU196632 RNP196631:RNQ196632 RXL196631:RXM196632 SHH196631:SHI196632 SRD196631:SRE196632 TAZ196631:TBA196632 TKV196631:TKW196632 TUR196631:TUS196632 UEN196631:UEO196632 UOJ196631:UOK196632 UYF196631:UYG196632 VIB196631:VIC196632 VRX196631:VRY196632 WBT196631:WBU196632 WLP196631:WLQ196632 WVL196631:WVM196632 D262167:E262168 IZ262167:JA262168 SV262167:SW262168 ACR262167:ACS262168 AMN262167:AMO262168 AWJ262167:AWK262168 BGF262167:BGG262168 BQB262167:BQC262168 BZX262167:BZY262168 CJT262167:CJU262168 CTP262167:CTQ262168 DDL262167:DDM262168 DNH262167:DNI262168 DXD262167:DXE262168 EGZ262167:EHA262168 EQV262167:EQW262168 FAR262167:FAS262168 FKN262167:FKO262168 FUJ262167:FUK262168 GEF262167:GEG262168 GOB262167:GOC262168 GXX262167:GXY262168 HHT262167:HHU262168 HRP262167:HRQ262168 IBL262167:IBM262168 ILH262167:ILI262168 IVD262167:IVE262168 JEZ262167:JFA262168 JOV262167:JOW262168 JYR262167:JYS262168 KIN262167:KIO262168 KSJ262167:KSK262168 LCF262167:LCG262168 LMB262167:LMC262168 LVX262167:LVY262168 MFT262167:MFU262168 MPP262167:MPQ262168 MZL262167:MZM262168 NJH262167:NJI262168 NTD262167:NTE262168 OCZ262167:ODA262168 OMV262167:OMW262168 OWR262167:OWS262168 PGN262167:PGO262168 PQJ262167:PQK262168 QAF262167:QAG262168 QKB262167:QKC262168 QTX262167:QTY262168 RDT262167:RDU262168 RNP262167:RNQ262168 RXL262167:RXM262168 SHH262167:SHI262168 SRD262167:SRE262168 TAZ262167:TBA262168 TKV262167:TKW262168 TUR262167:TUS262168 UEN262167:UEO262168 UOJ262167:UOK262168 UYF262167:UYG262168 VIB262167:VIC262168 VRX262167:VRY262168 WBT262167:WBU262168 WLP262167:WLQ262168 WVL262167:WVM262168 D327703:E327704 IZ327703:JA327704 SV327703:SW327704 ACR327703:ACS327704 AMN327703:AMO327704 AWJ327703:AWK327704 BGF327703:BGG327704 BQB327703:BQC327704 BZX327703:BZY327704 CJT327703:CJU327704 CTP327703:CTQ327704 DDL327703:DDM327704 DNH327703:DNI327704 DXD327703:DXE327704 EGZ327703:EHA327704 EQV327703:EQW327704 FAR327703:FAS327704 FKN327703:FKO327704 FUJ327703:FUK327704 GEF327703:GEG327704 GOB327703:GOC327704 GXX327703:GXY327704 HHT327703:HHU327704 HRP327703:HRQ327704 IBL327703:IBM327704 ILH327703:ILI327704 IVD327703:IVE327704 JEZ327703:JFA327704 JOV327703:JOW327704 JYR327703:JYS327704 KIN327703:KIO327704 KSJ327703:KSK327704 LCF327703:LCG327704 LMB327703:LMC327704 LVX327703:LVY327704 MFT327703:MFU327704 MPP327703:MPQ327704 MZL327703:MZM327704 NJH327703:NJI327704 NTD327703:NTE327704 OCZ327703:ODA327704 OMV327703:OMW327704 OWR327703:OWS327704 PGN327703:PGO327704 PQJ327703:PQK327704 QAF327703:QAG327704 QKB327703:QKC327704 QTX327703:QTY327704 RDT327703:RDU327704 RNP327703:RNQ327704 RXL327703:RXM327704 SHH327703:SHI327704 SRD327703:SRE327704 TAZ327703:TBA327704 TKV327703:TKW327704 TUR327703:TUS327704 UEN327703:UEO327704 UOJ327703:UOK327704 UYF327703:UYG327704 VIB327703:VIC327704 VRX327703:VRY327704 WBT327703:WBU327704 WLP327703:WLQ327704 WVL327703:WVM327704 D393239:E393240 IZ393239:JA393240 SV393239:SW393240 ACR393239:ACS393240 AMN393239:AMO393240 AWJ393239:AWK393240 BGF393239:BGG393240 BQB393239:BQC393240 BZX393239:BZY393240 CJT393239:CJU393240 CTP393239:CTQ393240 DDL393239:DDM393240 DNH393239:DNI393240 DXD393239:DXE393240 EGZ393239:EHA393240 EQV393239:EQW393240 FAR393239:FAS393240 FKN393239:FKO393240 FUJ393239:FUK393240 GEF393239:GEG393240 GOB393239:GOC393240 GXX393239:GXY393240 HHT393239:HHU393240 HRP393239:HRQ393240 IBL393239:IBM393240 ILH393239:ILI393240 IVD393239:IVE393240 JEZ393239:JFA393240 JOV393239:JOW393240 JYR393239:JYS393240 KIN393239:KIO393240 KSJ393239:KSK393240 LCF393239:LCG393240 LMB393239:LMC393240 LVX393239:LVY393240 MFT393239:MFU393240 MPP393239:MPQ393240 MZL393239:MZM393240 NJH393239:NJI393240 NTD393239:NTE393240 OCZ393239:ODA393240 OMV393239:OMW393240 OWR393239:OWS393240 PGN393239:PGO393240 PQJ393239:PQK393240 QAF393239:QAG393240 QKB393239:QKC393240 QTX393239:QTY393240 RDT393239:RDU393240 RNP393239:RNQ393240 RXL393239:RXM393240 SHH393239:SHI393240 SRD393239:SRE393240 TAZ393239:TBA393240 TKV393239:TKW393240 TUR393239:TUS393240 UEN393239:UEO393240 UOJ393239:UOK393240 UYF393239:UYG393240 VIB393239:VIC393240 VRX393239:VRY393240 WBT393239:WBU393240 WLP393239:WLQ393240 WVL393239:WVM393240 D458775:E458776 IZ458775:JA458776 SV458775:SW458776 ACR458775:ACS458776 AMN458775:AMO458776 AWJ458775:AWK458776 BGF458775:BGG458776 BQB458775:BQC458776 BZX458775:BZY458776 CJT458775:CJU458776 CTP458775:CTQ458776 DDL458775:DDM458776 DNH458775:DNI458776 DXD458775:DXE458776 EGZ458775:EHA458776 EQV458775:EQW458776 FAR458775:FAS458776 FKN458775:FKO458776 FUJ458775:FUK458776 GEF458775:GEG458776 GOB458775:GOC458776 GXX458775:GXY458776 HHT458775:HHU458776 HRP458775:HRQ458776 IBL458775:IBM458776 ILH458775:ILI458776 IVD458775:IVE458776 JEZ458775:JFA458776 JOV458775:JOW458776 JYR458775:JYS458776 KIN458775:KIO458776 KSJ458775:KSK458776 LCF458775:LCG458776 LMB458775:LMC458776 LVX458775:LVY458776 MFT458775:MFU458776 MPP458775:MPQ458776 MZL458775:MZM458776 NJH458775:NJI458776 NTD458775:NTE458776 OCZ458775:ODA458776 OMV458775:OMW458776 OWR458775:OWS458776 PGN458775:PGO458776 PQJ458775:PQK458776 QAF458775:QAG458776 QKB458775:QKC458776 QTX458775:QTY458776 RDT458775:RDU458776 RNP458775:RNQ458776 RXL458775:RXM458776 SHH458775:SHI458776 SRD458775:SRE458776 TAZ458775:TBA458776 TKV458775:TKW458776 TUR458775:TUS458776 UEN458775:UEO458776 UOJ458775:UOK458776 UYF458775:UYG458776 VIB458775:VIC458776 VRX458775:VRY458776 WBT458775:WBU458776 WLP458775:WLQ458776 WVL458775:WVM458776 D524311:E524312 IZ524311:JA524312 SV524311:SW524312 ACR524311:ACS524312 AMN524311:AMO524312 AWJ524311:AWK524312 BGF524311:BGG524312 BQB524311:BQC524312 BZX524311:BZY524312 CJT524311:CJU524312 CTP524311:CTQ524312 DDL524311:DDM524312 DNH524311:DNI524312 DXD524311:DXE524312 EGZ524311:EHA524312 EQV524311:EQW524312 FAR524311:FAS524312 FKN524311:FKO524312 FUJ524311:FUK524312 GEF524311:GEG524312 GOB524311:GOC524312 GXX524311:GXY524312 HHT524311:HHU524312 HRP524311:HRQ524312 IBL524311:IBM524312 ILH524311:ILI524312 IVD524311:IVE524312 JEZ524311:JFA524312 JOV524311:JOW524312 JYR524311:JYS524312 KIN524311:KIO524312 KSJ524311:KSK524312 LCF524311:LCG524312 LMB524311:LMC524312 LVX524311:LVY524312 MFT524311:MFU524312 MPP524311:MPQ524312 MZL524311:MZM524312 NJH524311:NJI524312 NTD524311:NTE524312 OCZ524311:ODA524312 OMV524311:OMW524312 OWR524311:OWS524312 PGN524311:PGO524312 PQJ524311:PQK524312 QAF524311:QAG524312 QKB524311:QKC524312 QTX524311:QTY524312 RDT524311:RDU524312 RNP524311:RNQ524312 RXL524311:RXM524312 SHH524311:SHI524312 SRD524311:SRE524312 TAZ524311:TBA524312 TKV524311:TKW524312 TUR524311:TUS524312 UEN524311:UEO524312 UOJ524311:UOK524312 UYF524311:UYG524312 VIB524311:VIC524312 VRX524311:VRY524312 WBT524311:WBU524312 WLP524311:WLQ524312 WVL524311:WVM524312 D589847:E589848 IZ589847:JA589848 SV589847:SW589848 ACR589847:ACS589848 AMN589847:AMO589848 AWJ589847:AWK589848 BGF589847:BGG589848 BQB589847:BQC589848 BZX589847:BZY589848 CJT589847:CJU589848 CTP589847:CTQ589848 DDL589847:DDM589848 DNH589847:DNI589848 DXD589847:DXE589848 EGZ589847:EHA589848 EQV589847:EQW589848 FAR589847:FAS589848 FKN589847:FKO589848 FUJ589847:FUK589848 GEF589847:GEG589848 GOB589847:GOC589848 GXX589847:GXY589848 HHT589847:HHU589848 HRP589847:HRQ589848 IBL589847:IBM589848 ILH589847:ILI589848 IVD589847:IVE589848 JEZ589847:JFA589848 JOV589847:JOW589848 JYR589847:JYS589848 KIN589847:KIO589848 KSJ589847:KSK589848 LCF589847:LCG589848 LMB589847:LMC589848 LVX589847:LVY589848 MFT589847:MFU589848 MPP589847:MPQ589848 MZL589847:MZM589848 NJH589847:NJI589848 NTD589847:NTE589848 OCZ589847:ODA589848 OMV589847:OMW589848 OWR589847:OWS589848 PGN589847:PGO589848 PQJ589847:PQK589848 QAF589847:QAG589848 QKB589847:QKC589848 QTX589847:QTY589848 RDT589847:RDU589848 RNP589847:RNQ589848 RXL589847:RXM589848 SHH589847:SHI589848 SRD589847:SRE589848 TAZ589847:TBA589848 TKV589847:TKW589848 TUR589847:TUS589848 UEN589847:UEO589848 UOJ589847:UOK589848 UYF589847:UYG589848 VIB589847:VIC589848 VRX589847:VRY589848 WBT589847:WBU589848 WLP589847:WLQ589848 WVL589847:WVM589848 D655383:E655384 IZ655383:JA655384 SV655383:SW655384 ACR655383:ACS655384 AMN655383:AMO655384 AWJ655383:AWK655384 BGF655383:BGG655384 BQB655383:BQC655384 BZX655383:BZY655384 CJT655383:CJU655384 CTP655383:CTQ655384 DDL655383:DDM655384 DNH655383:DNI655384 DXD655383:DXE655384 EGZ655383:EHA655384 EQV655383:EQW655384 FAR655383:FAS655384 FKN655383:FKO655384 FUJ655383:FUK655384 GEF655383:GEG655384 GOB655383:GOC655384 GXX655383:GXY655384 HHT655383:HHU655384 HRP655383:HRQ655384 IBL655383:IBM655384 ILH655383:ILI655384 IVD655383:IVE655384 JEZ655383:JFA655384 JOV655383:JOW655384 JYR655383:JYS655384 KIN655383:KIO655384 KSJ655383:KSK655384 LCF655383:LCG655384 LMB655383:LMC655384 LVX655383:LVY655384 MFT655383:MFU655384 MPP655383:MPQ655384 MZL655383:MZM655384 NJH655383:NJI655384 NTD655383:NTE655384 OCZ655383:ODA655384 OMV655383:OMW655384 OWR655383:OWS655384 PGN655383:PGO655384 PQJ655383:PQK655384 QAF655383:QAG655384 QKB655383:QKC655384 QTX655383:QTY655384 RDT655383:RDU655384 RNP655383:RNQ655384 RXL655383:RXM655384 SHH655383:SHI655384 SRD655383:SRE655384 TAZ655383:TBA655384 TKV655383:TKW655384 TUR655383:TUS655384 UEN655383:UEO655384 UOJ655383:UOK655384 UYF655383:UYG655384 VIB655383:VIC655384 VRX655383:VRY655384 WBT655383:WBU655384 WLP655383:WLQ655384 WVL655383:WVM655384 D720919:E720920 IZ720919:JA720920 SV720919:SW720920 ACR720919:ACS720920 AMN720919:AMO720920 AWJ720919:AWK720920 BGF720919:BGG720920 BQB720919:BQC720920 BZX720919:BZY720920 CJT720919:CJU720920 CTP720919:CTQ720920 DDL720919:DDM720920 DNH720919:DNI720920 DXD720919:DXE720920 EGZ720919:EHA720920 EQV720919:EQW720920 FAR720919:FAS720920 FKN720919:FKO720920 FUJ720919:FUK720920 GEF720919:GEG720920 GOB720919:GOC720920 GXX720919:GXY720920 HHT720919:HHU720920 HRP720919:HRQ720920 IBL720919:IBM720920 ILH720919:ILI720920 IVD720919:IVE720920 JEZ720919:JFA720920 JOV720919:JOW720920 JYR720919:JYS720920 KIN720919:KIO720920 KSJ720919:KSK720920 LCF720919:LCG720920 LMB720919:LMC720920 LVX720919:LVY720920 MFT720919:MFU720920 MPP720919:MPQ720920 MZL720919:MZM720920 NJH720919:NJI720920 NTD720919:NTE720920 OCZ720919:ODA720920 OMV720919:OMW720920 OWR720919:OWS720920 PGN720919:PGO720920 PQJ720919:PQK720920 QAF720919:QAG720920 QKB720919:QKC720920 QTX720919:QTY720920 RDT720919:RDU720920 RNP720919:RNQ720920 RXL720919:RXM720920 SHH720919:SHI720920 SRD720919:SRE720920 TAZ720919:TBA720920 TKV720919:TKW720920 TUR720919:TUS720920 UEN720919:UEO720920 UOJ720919:UOK720920 UYF720919:UYG720920 VIB720919:VIC720920 VRX720919:VRY720920 WBT720919:WBU720920 WLP720919:WLQ720920 WVL720919:WVM720920 D786455:E786456 IZ786455:JA786456 SV786455:SW786456 ACR786455:ACS786456 AMN786455:AMO786456 AWJ786455:AWK786456 BGF786455:BGG786456 BQB786455:BQC786456 BZX786455:BZY786456 CJT786455:CJU786456 CTP786455:CTQ786456 DDL786455:DDM786456 DNH786455:DNI786456 DXD786455:DXE786456 EGZ786455:EHA786456 EQV786455:EQW786456 FAR786455:FAS786456 FKN786455:FKO786456 FUJ786455:FUK786456 GEF786455:GEG786456 GOB786455:GOC786456 GXX786455:GXY786456 HHT786455:HHU786456 HRP786455:HRQ786456 IBL786455:IBM786456 ILH786455:ILI786456 IVD786455:IVE786456 JEZ786455:JFA786456 JOV786455:JOW786456 JYR786455:JYS786456 KIN786455:KIO786456 KSJ786455:KSK786456 LCF786455:LCG786456 LMB786455:LMC786456 LVX786455:LVY786456 MFT786455:MFU786456 MPP786455:MPQ786456 MZL786455:MZM786456 NJH786455:NJI786456 NTD786455:NTE786456 OCZ786455:ODA786456 OMV786455:OMW786456 OWR786455:OWS786456 PGN786455:PGO786456 PQJ786455:PQK786456 QAF786455:QAG786456 QKB786455:QKC786456 QTX786455:QTY786456 RDT786455:RDU786456 RNP786455:RNQ786456 RXL786455:RXM786456 SHH786455:SHI786456 SRD786455:SRE786456 TAZ786455:TBA786456 TKV786455:TKW786456 TUR786455:TUS786456 UEN786455:UEO786456 UOJ786455:UOK786456 UYF786455:UYG786456 VIB786455:VIC786456 VRX786455:VRY786456 WBT786455:WBU786456 WLP786455:WLQ786456 WVL786455:WVM786456 D851991:E851992 IZ851991:JA851992 SV851991:SW851992 ACR851991:ACS851992 AMN851991:AMO851992 AWJ851991:AWK851992 BGF851991:BGG851992 BQB851991:BQC851992 BZX851991:BZY851992 CJT851991:CJU851992 CTP851991:CTQ851992 DDL851991:DDM851992 DNH851991:DNI851992 DXD851991:DXE851992 EGZ851991:EHA851992 EQV851991:EQW851992 FAR851991:FAS851992 FKN851991:FKO851992 FUJ851991:FUK851992 GEF851991:GEG851992 GOB851991:GOC851992 GXX851991:GXY851992 HHT851991:HHU851992 HRP851991:HRQ851992 IBL851991:IBM851992 ILH851991:ILI851992 IVD851991:IVE851992 JEZ851991:JFA851992 JOV851991:JOW851992 JYR851991:JYS851992 KIN851991:KIO851992 KSJ851991:KSK851992 LCF851991:LCG851992 LMB851991:LMC851992 LVX851991:LVY851992 MFT851991:MFU851992 MPP851991:MPQ851992 MZL851991:MZM851992 NJH851991:NJI851992 NTD851991:NTE851992 OCZ851991:ODA851992 OMV851991:OMW851992 OWR851991:OWS851992 PGN851991:PGO851992 PQJ851991:PQK851992 QAF851991:QAG851992 QKB851991:QKC851992 QTX851991:QTY851992 RDT851991:RDU851992 RNP851991:RNQ851992 RXL851991:RXM851992 SHH851991:SHI851992 SRD851991:SRE851992 TAZ851991:TBA851992 TKV851991:TKW851992 TUR851991:TUS851992 UEN851991:UEO851992 UOJ851991:UOK851992 UYF851991:UYG851992 VIB851991:VIC851992 VRX851991:VRY851992 WBT851991:WBU851992 WLP851991:WLQ851992 WVL851991:WVM851992 D917527:E917528 IZ917527:JA917528 SV917527:SW917528 ACR917527:ACS917528 AMN917527:AMO917528 AWJ917527:AWK917528 BGF917527:BGG917528 BQB917527:BQC917528 BZX917527:BZY917528 CJT917527:CJU917528 CTP917527:CTQ917528 DDL917527:DDM917528 DNH917527:DNI917528 DXD917527:DXE917528 EGZ917527:EHA917528 EQV917527:EQW917528 FAR917527:FAS917528 FKN917527:FKO917528 FUJ917527:FUK917528 GEF917527:GEG917528 GOB917527:GOC917528 GXX917527:GXY917528 HHT917527:HHU917528 HRP917527:HRQ917528 IBL917527:IBM917528 ILH917527:ILI917528 IVD917527:IVE917528 JEZ917527:JFA917528 JOV917527:JOW917528 JYR917527:JYS917528 KIN917527:KIO917528 KSJ917527:KSK917528 LCF917527:LCG917528 LMB917527:LMC917528 LVX917527:LVY917528 MFT917527:MFU917528 MPP917527:MPQ917528 MZL917527:MZM917528 NJH917527:NJI917528 NTD917527:NTE917528 OCZ917527:ODA917528 OMV917527:OMW917528 OWR917527:OWS917528 PGN917527:PGO917528 PQJ917527:PQK917528 QAF917527:QAG917528 QKB917527:QKC917528 QTX917527:QTY917528 RDT917527:RDU917528 RNP917527:RNQ917528 RXL917527:RXM917528 SHH917527:SHI917528 SRD917527:SRE917528 TAZ917527:TBA917528 TKV917527:TKW917528 TUR917527:TUS917528 UEN917527:UEO917528 UOJ917527:UOK917528 UYF917527:UYG917528 VIB917527:VIC917528 VRX917527:VRY917528 WBT917527:WBU917528 WLP917527:WLQ917528 WVL917527:WVM917528 D983063:E983064 IZ983063:JA983064 SV983063:SW983064 ACR983063:ACS983064 AMN983063:AMO983064 AWJ983063:AWK983064 BGF983063:BGG983064 BQB983063:BQC983064 BZX983063:BZY983064 CJT983063:CJU983064 CTP983063:CTQ983064 DDL983063:DDM983064 DNH983063:DNI983064 DXD983063:DXE983064 EGZ983063:EHA983064 EQV983063:EQW983064 FAR983063:FAS983064 FKN983063:FKO983064 FUJ983063:FUK983064 GEF983063:GEG983064 GOB983063:GOC983064 GXX983063:GXY983064 HHT983063:HHU983064 HRP983063:HRQ983064 IBL983063:IBM983064 ILH983063:ILI983064 IVD983063:IVE983064 JEZ983063:JFA983064 JOV983063:JOW983064 JYR983063:JYS983064 KIN983063:KIO983064 KSJ983063:KSK983064 LCF983063:LCG983064 LMB983063:LMC983064 LVX983063:LVY983064 MFT983063:MFU983064 MPP983063:MPQ983064 MZL983063:MZM983064 NJH983063:NJI983064 NTD983063:NTE983064 OCZ983063:ODA983064 OMV983063:OMW983064 OWR983063:OWS983064 PGN983063:PGO983064 PQJ983063:PQK983064 QAF983063:QAG983064 QKB983063:QKC983064 QTX983063:QTY983064 RDT983063:RDU983064 RNP983063:RNQ983064 RXL983063:RXM983064 SHH983063:SHI983064 SRD983063:SRE983064 TAZ983063:TBA983064 TKV983063:TKW983064 TUR983063:TUS983064 UEN983063:UEO983064 UOJ983063:UOK983064 UYF983063:UYG983064 VIB983063:VIC983064 VRX983063:VRY983064 WBT983063:WBU983064 WLP983063:WLQ983064 WVL983063:WVM983064" xr:uid="{BA864CD5-D0F0-47CD-B0FC-A0F480D5A933}"/>
  </dataValidations>
  <printOptions horizontalCentered="1"/>
  <pageMargins left="0.59055118110236227" right="0.59055118110236227" top="0.59055118110236227" bottom="0.59055118110236227"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64</vt:i4>
      </vt:variant>
    </vt:vector>
  </HeadingPairs>
  <TitlesOfParts>
    <vt:vector size="128" baseType="lpstr">
      <vt:lpstr>基本情報</vt:lpstr>
      <vt:lpstr>交付-ﾁｪｯｸｼｰﾄ</vt:lpstr>
      <vt:lpstr>交付-要件ﾁｪｯｸｼｰﾄ</vt:lpstr>
      <vt:lpstr>交-別記様式第1</vt:lpstr>
      <vt:lpstr>交-別紙1</vt:lpstr>
      <vt:lpstr>交-別紙2</vt:lpstr>
      <vt:lpstr>交-別紙3</vt:lpstr>
      <vt:lpstr>交-別紙4（複数年度採択の場合）</vt:lpstr>
      <vt:lpstr>別添1_年度別事業計画内訳書（複数年度採択の場合）</vt:lpstr>
      <vt:lpstr>交-別添２-1_適合確認</vt:lpstr>
      <vt:lpstr>交-別添２-2_建築士による適合確認</vt:lpstr>
      <vt:lpstr>交-別添２　4.バリアフリー</vt:lpstr>
      <vt:lpstr>交-別添3_複数棟申請</vt:lpstr>
      <vt:lpstr>交-別添4_複数棟申請</vt:lpstr>
      <vt:lpstr>交-別添5_複数棟申請</vt:lpstr>
      <vt:lpstr>交-別添6</vt:lpstr>
      <vt:lpstr>交-別添7</vt:lpstr>
      <vt:lpstr>交-別添8-1（適合確認）</vt:lpstr>
      <vt:lpstr>交-別添8-2（建築士による適合確認）</vt:lpstr>
      <vt:lpstr>任意様式1</vt:lpstr>
      <vt:lpstr>参考様式1-1</vt:lpstr>
      <vt:lpstr>参考様式1-2</vt:lpstr>
      <vt:lpstr>参考様式1-3</vt:lpstr>
      <vt:lpstr>エネルギー使用量の集計表</vt:lpstr>
      <vt:lpstr>参考様式1-4（省エネ効果等の計算根拠）</vt:lpstr>
      <vt:lpstr>参考様式1-5①空調・熱源</vt:lpstr>
      <vt:lpstr>参考様式1-5②換気</vt:lpstr>
      <vt:lpstr>参考様式1-5③高機能換気</vt:lpstr>
      <vt:lpstr>参考様式1-5④空調・二次側</vt:lpstr>
      <vt:lpstr>参考様式1-5⑤給湯・熱源</vt:lpstr>
      <vt:lpstr>参考様式1-5⑥照明</vt:lpstr>
      <vt:lpstr>参考様式1-5⑥照明(並列)</vt:lpstr>
      <vt:lpstr>参考様式1-6</vt:lpstr>
      <vt:lpstr>参考様式2-1 交付</vt:lpstr>
      <vt:lpstr>参考様式2-2 交付</vt:lpstr>
      <vt:lpstr>参考様式2-3 交付</vt:lpstr>
      <vt:lpstr>参考様式2-1複数棟用(集計)</vt:lpstr>
      <vt:lpstr>参考様式2-1複数棟用(建物毎)</vt:lpstr>
      <vt:lpstr>参考様式2-2複数棟用</vt:lpstr>
      <vt:lpstr>参考様式2-3複数棟用</vt:lpstr>
      <vt:lpstr>変更-ﾁｪｯｸｼｰﾄ</vt:lpstr>
      <vt:lpstr>変-別記様式第4</vt:lpstr>
      <vt:lpstr>変-別添２-1（適合確認）</vt:lpstr>
      <vt:lpstr>変-別添２-2（建築士による適合確認）</vt:lpstr>
      <vt:lpstr>実績-ﾁｪｯｸｼｰﾄ</vt:lpstr>
      <vt:lpstr>実-別記様式第10</vt:lpstr>
      <vt:lpstr>実-別紙1</vt:lpstr>
      <vt:lpstr>実-別紙2</vt:lpstr>
      <vt:lpstr>実-別紙3</vt:lpstr>
      <vt:lpstr>実-別紙4</vt:lpstr>
      <vt:lpstr>実-別紙5（複数年度採択の場合）</vt:lpstr>
      <vt:lpstr>実-別添２-1（適合確認）</vt:lpstr>
      <vt:lpstr>実-別添２-2（建築士による適合確認）</vt:lpstr>
      <vt:lpstr>実-別添２　4.バリアフリー</vt:lpstr>
      <vt:lpstr>実-別添８-2（建築士による適合確認）</vt:lpstr>
      <vt:lpstr>増減額内訳書(任意様式)</vt:lpstr>
      <vt:lpstr>参考様式2-1 実績</vt:lpstr>
      <vt:lpstr>参考様式2-2 実績</vt:lpstr>
      <vt:lpstr>参考様式2-3 実績</vt:lpstr>
      <vt:lpstr>参考様式2-1複数棟用(集計) 実績</vt:lpstr>
      <vt:lpstr>参考様式2-1複数棟用(建物毎) 実績</vt:lpstr>
      <vt:lpstr>参考様式2-2複数棟用 実績</vt:lpstr>
      <vt:lpstr>参考様式2-3複数棟用 実績 </vt:lpstr>
      <vt:lpstr>別記様式第12</vt:lpstr>
      <vt:lpstr>エネルギー使用量の集計表!Print_Area</vt:lpstr>
      <vt:lpstr>基本情報!Print_Area</vt:lpstr>
      <vt:lpstr>'交付-ﾁｪｯｸｼｰﾄ'!Print_Area</vt:lpstr>
      <vt:lpstr>'交付-要件ﾁｪｯｸｼｰﾄ'!Print_Area</vt:lpstr>
      <vt:lpstr>'交-別記様式第1'!Print_Area</vt:lpstr>
      <vt:lpstr>'交-別紙1'!Print_Area</vt:lpstr>
      <vt:lpstr>'交-別紙2'!Print_Area</vt:lpstr>
      <vt:lpstr>'交-別紙3'!Print_Area</vt:lpstr>
      <vt:lpstr>'交-別紙4（複数年度採択の場合）'!Print_Area</vt:lpstr>
      <vt:lpstr>'交-別添２　4.バリアフリー'!Print_Area</vt:lpstr>
      <vt:lpstr>'交-別添２-1_適合確認'!Print_Area</vt:lpstr>
      <vt:lpstr>'交-別添２-2_建築士による適合確認'!Print_Area</vt:lpstr>
      <vt:lpstr>'交-別添3_複数棟申請'!Print_Area</vt:lpstr>
      <vt:lpstr>'交-別添4_複数棟申請'!Print_Area</vt:lpstr>
      <vt:lpstr>'交-別添5_複数棟申請'!Print_Area</vt:lpstr>
      <vt:lpstr>'交-別添6'!Print_Area</vt:lpstr>
      <vt:lpstr>'交-別添7'!Print_Area</vt:lpstr>
      <vt:lpstr>'交-別添8-1（適合確認）'!Print_Area</vt:lpstr>
      <vt:lpstr>'交-別添8-2（建築士による適合確認）'!Print_Area</vt:lpstr>
      <vt:lpstr>'参考様式1-1'!Print_Area</vt:lpstr>
      <vt:lpstr>'参考様式1-2'!Print_Area</vt:lpstr>
      <vt:lpstr>'参考様式1-3'!Print_Area</vt:lpstr>
      <vt:lpstr>'参考様式1-4（省エネ効果等の計算根拠）'!Print_Area</vt:lpstr>
      <vt:lpstr>'参考様式1-5①空調・熱源'!Print_Area</vt:lpstr>
      <vt:lpstr>'参考様式1-5②換気'!Print_Area</vt:lpstr>
      <vt:lpstr>'参考様式1-5③高機能換気'!Print_Area</vt:lpstr>
      <vt:lpstr>'参考様式1-5④空調・二次側'!Print_Area</vt:lpstr>
      <vt:lpstr>'参考様式1-5⑤給湯・熱源'!Print_Area</vt:lpstr>
      <vt:lpstr>'参考様式1-5⑥照明'!Print_Area</vt:lpstr>
      <vt:lpstr>'参考様式1-5⑥照明(並列)'!Print_Area</vt:lpstr>
      <vt:lpstr>'参考様式1-6'!Print_Area</vt:lpstr>
      <vt:lpstr>'参考様式2-1 交付'!Print_Area</vt:lpstr>
      <vt:lpstr>'参考様式2-1 実績'!Print_Area</vt:lpstr>
      <vt:lpstr>'参考様式2-1複数棟用(建物毎)'!Print_Area</vt:lpstr>
      <vt:lpstr>'参考様式2-1複数棟用(建物毎) 実績'!Print_Area</vt:lpstr>
      <vt:lpstr>'参考様式2-1複数棟用(集計)'!Print_Area</vt:lpstr>
      <vt:lpstr>'参考様式2-1複数棟用(集計) 実績'!Print_Area</vt:lpstr>
      <vt:lpstr>'参考様式2-2 交付'!Print_Area</vt:lpstr>
      <vt:lpstr>'参考様式2-2 実績'!Print_Area</vt:lpstr>
      <vt:lpstr>'参考様式2-2複数棟用'!Print_Area</vt:lpstr>
      <vt:lpstr>'参考様式2-2複数棟用 実績'!Print_Area</vt:lpstr>
      <vt:lpstr>'参考様式2-3 交付'!Print_Area</vt:lpstr>
      <vt:lpstr>'参考様式2-3 実績'!Print_Area</vt:lpstr>
      <vt:lpstr>'参考様式2-3複数棟用'!Print_Area</vt:lpstr>
      <vt:lpstr>'参考様式2-3複数棟用 実績 '!Print_Area</vt:lpstr>
      <vt:lpstr>'実績-ﾁｪｯｸｼｰﾄ'!Print_Area</vt:lpstr>
      <vt:lpstr>'実-別記様式第10'!Print_Area</vt:lpstr>
      <vt:lpstr>'実-別紙1'!Print_Area</vt:lpstr>
      <vt:lpstr>'実-別紙2'!Print_Area</vt:lpstr>
      <vt:lpstr>'実-別紙3'!Print_Area</vt:lpstr>
      <vt:lpstr>'実-別紙4'!Print_Area</vt:lpstr>
      <vt:lpstr>'実-別紙5（複数年度採択の場合）'!Print_Area</vt:lpstr>
      <vt:lpstr>'実-別添２　4.バリアフリー'!Print_Area</vt:lpstr>
      <vt:lpstr>'実-別添２-1（適合確認）'!Print_Area</vt:lpstr>
      <vt:lpstr>'実-別添２-2（建築士による適合確認）'!Print_Area</vt:lpstr>
      <vt:lpstr>'実-別添８-2（建築士による適合確認）'!Print_Area</vt:lpstr>
      <vt:lpstr>'増減額内訳書(任意様式)'!Print_Area</vt:lpstr>
      <vt:lpstr>任意様式1!Print_Area</vt:lpstr>
      <vt:lpstr>別記様式第12!Print_Area</vt:lpstr>
      <vt:lpstr>'別添1_年度別事業計画内訳書（複数年度採択の場合）'!Print_Area</vt:lpstr>
      <vt:lpstr>'変更-ﾁｪｯｸｼｰﾄ'!Print_Area</vt:lpstr>
      <vt:lpstr>'変-別記様式第4'!Print_Area</vt:lpstr>
      <vt:lpstr>'変-別添２-1（適合確認）'!Print_Area</vt:lpstr>
      <vt:lpstr>'変-別添２-2（建築士による適合確認）'!Print_Area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kkj</dc:creator>
  <cp:lastModifiedBy>kkj</cp:lastModifiedBy>
  <cp:lastPrinted>2025-08-25T02:53:22Z</cp:lastPrinted>
  <dcterms:created xsi:type="dcterms:W3CDTF">2019-03-07T07:23:09Z</dcterms:created>
  <dcterms:modified xsi:type="dcterms:W3CDTF">2025-09-16T04:37:05Z</dcterms:modified>
</cp:coreProperties>
</file>